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daten\Wilhelm\90 Privates\Rennerei\MZ-Cup\2026\"/>
    </mc:Choice>
  </mc:AlternateContent>
  <xr:revisionPtr revIDLastSave="0" documentId="13_ncr:1_{78F0C61B-F035-4BA8-95B5-2003C29F3388}" xr6:coauthVersionLast="47" xr6:coauthVersionMax="47" xr10:uidLastSave="{00000000-0000-0000-0000-000000000000}"/>
  <bookViews>
    <workbookView xWindow="-118" yWindow="-118" windowWidth="33749" windowHeight="18380" tabRatio="745" xr2:uid="{00000000-000D-0000-FFFF-FFFF00000000}"/>
  </bookViews>
  <sheets>
    <sheet name="Ergebnisse 2026" sheetId="17" r:id="rId1"/>
    <sheet name="Ergebnisse 2025" sheetId="16" r:id="rId2"/>
    <sheet name="Ergebnisse 2024" sheetId="15" r:id="rId3"/>
    <sheet name="Ergebnisse 2023" sheetId="14" r:id="rId4"/>
    <sheet name="Ergebnisse 2022" sheetId="13" r:id="rId5"/>
    <sheet name="Ergebnisse 2021" sheetId="12" r:id="rId6"/>
    <sheet name="Ergebnisse 2020" sheetId="11" r:id="rId7"/>
    <sheet name="Ergebnisse 2019" sheetId="8" r:id="rId8"/>
    <sheet name="Ergebnisse 2018" sheetId="10" r:id="rId9"/>
    <sheet name="Ergebnisse 2017" sheetId="9" r:id="rId10"/>
    <sheet name="Ergebnisse 2016" sheetId="7" r:id="rId11"/>
    <sheet name="Ergebnisse 2015" sheetId="5" r:id="rId12"/>
    <sheet name="Ergebnisse 2014" sheetId="3" r:id="rId13"/>
    <sheet name="Ergebnisse 2013" sheetId="1" r:id="rId14"/>
    <sheet name="Punkte" sheetId="4" r:id="rId15"/>
    <sheet name="Mustertabelle" sheetId="6" r:id="rId16"/>
  </sheets>
  <definedNames>
    <definedName name="_FilterDatabase" localSheetId="13" hidden="1">'Ergebnisse 2013'!$A$4:$AD$65</definedName>
    <definedName name="_FilterDatabase" localSheetId="12" hidden="1">'Ergebnisse 2014'!$A$4:$AE$68</definedName>
    <definedName name="_FilterDatabase" localSheetId="11" hidden="1">'Ergebnisse 2015'!$A$4:$AR$4</definedName>
    <definedName name="_FilterDatabase" localSheetId="10" hidden="1">'Ergebnisse 2016'!$A$4:$AR$65</definedName>
    <definedName name="_FilterDatabase" localSheetId="9" hidden="1">'Ergebnisse 2017'!$A$4:$AR$67</definedName>
    <definedName name="_FilterDatabase" localSheetId="8" hidden="1">'Ergebnisse 2018'!$A$4:$AU$67</definedName>
    <definedName name="_FilterDatabase" localSheetId="7" hidden="1">'Ergebnisse 2019'!$A$4:$AR$67</definedName>
    <definedName name="_FilterDatabase" localSheetId="6" hidden="1">'Ergebnisse 2020'!$A$4:$Z$66</definedName>
    <definedName name="_FilterDatabase" localSheetId="5" hidden="1">'Ergebnisse 2021'!$A$4:$AR$65</definedName>
    <definedName name="_FilterDatabase" localSheetId="4" hidden="1">'Ergebnisse 2022'!$A$4:$AL$65</definedName>
    <definedName name="_FilterDatabase" localSheetId="3" hidden="1">'Ergebnisse 2023'!$A$4:$AL$57</definedName>
    <definedName name="_FilterDatabase" localSheetId="2" hidden="1">'Ergebnisse 2024'!$A$4:$AL$57</definedName>
    <definedName name="_FilterDatabase" localSheetId="1" hidden="1">'Ergebnisse 2025'!$A$4:$Z$52</definedName>
    <definedName name="_FilterDatabase" localSheetId="0" hidden="1">'Ergebnisse 2026'!$A$4:$Z$52</definedName>
    <definedName name="_FilterDatabase" localSheetId="15" hidden="1">Mustertabelle!$A$4:$AR$4</definedName>
    <definedName name="_xlnm._FilterDatabase" localSheetId="7" hidden="1">'Ergebnisse 2019'!$A$4:$JI$4</definedName>
    <definedName name="_xlnm._FilterDatabase" localSheetId="6" hidden="1">'Ergebnisse 2020'!$A$4:$IQ$68</definedName>
    <definedName name="_xlnm._FilterDatabase" localSheetId="5" hidden="1">'Ergebnisse 2021'!$A$4:$JI$4</definedName>
    <definedName name="_xlnm._FilterDatabase" localSheetId="4" hidden="1">'Ergebnisse 2022'!$A$4:$JC$66</definedName>
    <definedName name="_xlnm._FilterDatabase" localSheetId="3" hidden="1">'Ergebnisse 2023'!$A$4:$JC$58</definedName>
    <definedName name="_xlnm._FilterDatabase" localSheetId="2" hidden="1">'Ergebnisse 2024'!$A$4:$JC$58</definedName>
    <definedName name="_xlnm._FilterDatabase" localSheetId="1" hidden="1">'Ergebnisse 2025'!$A$4:$IQ$44</definedName>
    <definedName name="_xlnm._FilterDatabase" localSheetId="0" hidden="1">'Ergebnisse 2026'!$A$4:$IQ$44</definedName>
    <definedName name="_xlnm.Print_Area" localSheetId="7">'Ergebnisse 2019'!$A$1:$AQ$73</definedName>
    <definedName name="_xlnm.Print_Area" localSheetId="6">'Ergebnisse 2020'!$A$1:$Y$72</definedName>
    <definedName name="_xlnm.Print_Area" localSheetId="5">'Ergebnisse 2021'!$A$1:$AQ$70</definedName>
    <definedName name="_xlnm.Print_Area" localSheetId="4">'Ergebnisse 2022'!$A$1:$AK$70</definedName>
    <definedName name="_xlnm.Print_Area" localSheetId="3">'Ergebnisse 2023'!$A$1:$AK$62</definedName>
    <definedName name="_xlnm.Print_Area" localSheetId="2">'Ergebnisse 2024'!$A$1:$AK$62</definedName>
    <definedName name="_xlnm.Print_Area" localSheetId="1">'Ergebnisse 2025'!$A$1:$Y$61</definedName>
    <definedName name="_xlnm.Print_Area" localSheetId="0">'Ergebnisse 2026'!$A$1:$Y$61</definedName>
    <definedName name="Excel_BuiltIn__FilterDatabase_1" localSheetId="12">'Ergebnisse 2014'!$A$4:$AE$52</definedName>
    <definedName name="Excel_BuiltIn__FilterDatabase_1" localSheetId="11">'Ergebnisse 2015'!$A$4:$AQ$52</definedName>
    <definedName name="Excel_BuiltIn__FilterDatabase_1" localSheetId="10">'Ergebnisse 2016'!$A$4:$AQ$52</definedName>
    <definedName name="Excel_BuiltIn__FilterDatabase_1" localSheetId="9">'Ergebnisse 2017'!$A$4:$AQ$52</definedName>
    <definedName name="Excel_BuiltIn__FilterDatabase_1" localSheetId="8">'Ergebnisse 2018'!$A$4:$AT$52</definedName>
    <definedName name="Excel_BuiltIn__FilterDatabase_1" localSheetId="7">'Ergebnisse 2019'!$A$4:$AQ$52</definedName>
    <definedName name="Excel_BuiltIn__FilterDatabase_1" localSheetId="6">'Ergebnisse 2020'!$A$4:$Y$51</definedName>
    <definedName name="Excel_BuiltIn__FilterDatabase_1" localSheetId="5">'Ergebnisse 2021'!$A$4:$AQ$51</definedName>
    <definedName name="Excel_BuiltIn__FilterDatabase_1" localSheetId="4">'Ergebnisse 2022'!$A$4:$AK$51</definedName>
    <definedName name="Excel_BuiltIn__FilterDatabase_1" localSheetId="3">'Ergebnisse 2023'!$A$4:$AK$48</definedName>
    <definedName name="Excel_BuiltIn__FilterDatabase_1" localSheetId="2">'Ergebnisse 2024'!$A$4:$AK$48</definedName>
    <definedName name="Excel_BuiltIn__FilterDatabase_1" localSheetId="1">'Ergebnisse 2025'!$A$4:$Y$10</definedName>
    <definedName name="Excel_BuiltIn__FilterDatabase_1" localSheetId="0">'Ergebnisse 2026'!$A$4:$Y$10</definedName>
    <definedName name="Excel_BuiltIn__FilterDatabase_1" localSheetId="15">Mustertabelle!$A$4:$AQ$6</definedName>
    <definedName name="Excel_BuiltIn__FilterDatabase_1">'Ergebnisse 2013'!$A$4:$AD$53</definedName>
    <definedName name="Excel_BuiltIn__FilterDatabase_1_1" localSheetId="12">'Ergebnisse 2014'!$A$4:$AE$41</definedName>
    <definedName name="Excel_BuiltIn__FilterDatabase_1_1" localSheetId="11">'Ergebnisse 2015'!$A$4:$AQ$41</definedName>
    <definedName name="Excel_BuiltIn__FilterDatabase_1_1" localSheetId="10">'Ergebnisse 2016'!$A$4:$AQ$41</definedName>
    <definedName name="Excel_BuiltIn__FilterDatabase_1_1" localSheetId="9">'Ergebnisse 2017'!$A$4:$AQ$41</definedName>
    <definedName name="Excel_BuiltIn__FilterDatabase_1_1" localSheetId="8">'Ergebnisse 2018'!$A$4:$AT$41</definedName>
    <definedName name="Excel_BuiltIn__FilterDatabase_1_1" localSheetId="7">'Ergebnisse 2019'!$A$4:$AQ$41</definedName>
    <definedName name="Excel_BuiltIn__FilterDatabase_1_1" localSheetId="6">'Ergebnisse 2020'!$A$4:$Y$40</definedName>
    <definedName name="Excel_BuiltIn__FilterDatabase_1_1" localSheetId="5">'Ergebnisse 2021'!$A$4:$AQ$41</definedName>
    <definedName name="Excel_BuiltIn__FilterDatabase_1_1" localSheetId="4">'Ergebnisse 2022'!$A$4:$AK$41</definedName>
    <definedName name="Excel_BuiltIn__FilterDatabase_1_1" localSheetId="3">'Ergebnisse 2023'!$A$4:$AK$41</definedName>
    <definedName name="Excel_BuiltIn__FilterDatabase_1_1" localSheetId="2">'Ergebnisse 2024'!$A$4:$AK$41</definedName>
    <definedName name="Excel_BuiltIn__FilterDatabase_1_1" localSheetId="1">'Ergebnisse 2025'!$A$4:$Y$10</definedName>
    <definedName name="Excel_BuiltIn__FilterDatabase_1_1" localSheetId="0">'Ergebnisse 2026'!$A$4:$Y$10</definedName>
    <definedName name="Excel_BuiltIn__FilterDatabase_1_1" localSheetId="15">Mustertabelle!$A$4:$AQ$6</definedName>
    <definedName name="Excel_BuiltIn__FilterDatabase_1_1">'Ergebnisse 2013'!$A$4:$AD$42</definedName>
    <definedName name="Print_Area" localSheetId="12">'Ergebnisse 2014'!$A$1:$AE$72</definedName>
    <definedName name="Print_Area" localSheetId="11">'Ergebnisse 2015'!$A$1:$AQ$70</definedName>
    <definedName name="Print_Area" localSheetId="10">'Ergebnisse 2016'!$A$1:$AQ$70</definedName>
    <definedName name="Print_Area" localSheetId="9">'Ergebnisse 2017'!$A$1:$AQ$71</definedName>
    <definedName name="Print_Area" localSheetId="8">'Ergebnisse 2018'!$A$1:$AT$73</definedName>
    <definedName name="Print_Area" localSheetId="7">'Ergebnisse 2019'!$A$1:$AQ$73</definedName>
    <definedName name="Print_Area" localSheetId="6">'Ergebnisse 2020'!$A$1:$Y$72</definedName>
    <definedName name="Print_Area" localSheetId="5">'Ergebnisse 2021'!$A$1:$AQ$70</definedName>
    <definedName name="Print_Area" localSheetId="4">'Ergebnisse 2022'!$A$1:$AK$70</definedName>
    <definedName name="Print_Area" localSheetId="3">'Ergebnisse 2023'!$A$1:$AK$62</definedName>
    <definedName name="Print_Area" localSheetId="2">'Ergebnisse 2024'!$A$1:$AK$62</definedName>
    <definedName name="Print_Area" localSheetId="1">'Ergebnisse 2025'!$A$1:$Y$61</definedName>
    <definedName name="Print_Area" localSheetId="0">'Ergebnisse 2026'!$A$1:$Y$61</definedName>
    <definedName name="Print_Area" localSheetId="15">Mustertabelle!$A$1:$AQ$11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6" i="17" l="1"/>
  <c r="AE56" i="17" s="1"/>
  <c r="AA56" i="17"/>
  <c r="AB56" i="17" s="1"/>
  <c r="AD55" i="17"/>
  <c r="AE55" i="17" s="1"/>
  <c r="AA55" i="17"/>
  <c r="AB55" i="17" s="1"/>
  <c r="AD54" i="17"/>
  <c r="AE54" i="17" s="1"/>
  <c r="AA54" i="17"/>
  <c r="AB54" i="17" s="1"/>
  <c r="AD53" i="17"/>
  <c r="AE53" i="17" s="1"/>
  <c r="AA53" i="17"/>
  <c r="AB53" i="17" s="1"/>
  <c r="AD52" i="17"/>
  <c r="AE52" i="17" s="1"/>
  <c r="AA52" i="17"/>
  <c r="AB52" i="17" s="1"/>
  <c r="AD51" i="17"/>
  <c r="AE51" i="17" s="1"/>
  <c r="AA51" i="17"/>
  <c r="AB51" i="17" s="1"/>
  <c r="AD50" i="17"/>
  <c r="AE50" i="17" s="1"/>
  <c r="AA50" i="17"/>
  <c r="AB50" i="17" s="1"/>
  <c r="AD49" i="17"/>
  <c r="AE49" i="17" s="1"/>
  <c r="AA49" i="17"/>
  <c r="AB49" i="17" s="1"/>
  <c r="AD48" i="17"/>
  <c r="AE48" i="17" s="1"/>
  <c r="AA48" i="17"/>
  <c r="AB48" i="17" s="1"/>
  <c r="AD47" i="17"/>
  <c r="AE47" i="17" s="1"/>
  <c r="AA47" i="17"/>
  <c r="AB47" i="17" s="1"/>
  <c r="AD46" i="17"/>
  <c r="AE46" i="17" s="1"/>
  <c r="AA46" i="17"/>
  <c r="AB46" i="17" s="1"/>
  <c r="AD45" i="17"/>
  <c r="AE45" i="17" s="1"/>
  <c r="AA45" i="17"/>
  <c r="AB45" i="17" s="1"/>
  <c r="AD44" i="17"/>
  <c r="AE44" i="17" s="1"/>
  <c r="AA44" i="17"/>
  <c r="AB44" i="17" s="1"/>
  <c r="AD43" i="17"/>
  <c r="AE43" i="17" s="1"/>
  <c r="AA43" i="17"/>
  <c r="AB43" i="17" s="1"/>
  <c r="AD42" i="17"/>
  <c r="AE42" i="17" s="1"/>
  <c r="AA42" i="17"/>
  <c r="AB42" i="17" s="1"/>
  <c r="AD41" i="17"/>
  <c r="AE41" i="17" s="1"/>
  <c r="AA41" i="17"/>
  <c r="AB41" i="17" s="1"/>
  <c r="AD40" i="17"/>
  <c r="AE40" i="17" s="1"/>
  <c r="AA40" i="17"/>
  <c r="AB40" i="17" s="1"/>
  <c r="AD39" i="17"/>
  <c r="AE39" i="17" s="1"/>
  <c r="AA39" i="17"/>
  <c r="AB39" i="17" s="1"/>
  <c r="AD38" i="17"/>
  <c r="AE38" i="17" s="1"/>
  <c r="AA38" i="17"/>
  <c r="AB38" i="17" s="1"/>
  <c r="AD37" i="17"/>
  <c r="AE37" i="17" s="1"/>
  <c r="AA37" i="17"/>
  <c r="AB37" i="17" s="1"/>
  <c r="AD36" i="17"/>
  <c r="AE36" i="17" s="1"/>
  <c r="AA36" i="17"/>
  <c r="AB36" i="17" s="1"/>
  <c r="AD35" i="17"/>
  <c r="AE35" i="17" s="1"/>
  <c r="AA35" i="17"/>
  <c r="AB35" i="17" s="1"/>
  <c r="AD34" i="17"/>
  <c r="AE34" i="17" s="1"/>
  <c r="AA34" i="17"/>
  <c r="AB34" i="17" s="1"/>
  <c r="AD33" i="17"/>
  <c r="AE33" i="17" s="1"/>
  <c r="AA33" i="17"/>
  <c r="AB33" i="17" s="1"/>
  <c r="AD32" i="17"/>
  <c r="AE32" i="17" s="1"/>
  <c r="AA32" i="17"/>
  <c r="AB32" i="17" s="1"/>
  <c r="AD31" i="17"/>
  <c r="AE31" i="17" s="1"/>
  <c r="AA31" i="17"/>
  <c r="AB31" i="17" s="1"/>
  <c r="AD30" i="17"/>
  <c r="AE30" i="17" s="1"/>
  <c r="AA30" i="17"/>
  <c r="AB30" i="17" s="1"/>
  <c r="AD29" i="17"/>
  <c r="AE29" i="17" s="1"/>
  <c r="AA29" i="17"/>
  <c r="AB29" i="17" s="1"/>
  <c r="AD25" i="17"/>
  <c r="AE25" i="17" s="1"/>
  <c r="AA25" i="17"/>
  <c r="AB25" i="17" s="1"/>
  <c r="AD24" i="17"/>
  <c r="AE24" i="17" s="1"/>
  <c r="AA24" i="17"/>
  <c r="AB24" i="17" s="1"/>
  <c r="AD23" i="17"/>
  <c r="AE23" i="17" s="1"/>
  <c r="AA23" i="17"/>
  <c r="AB23" i="17" s="1"/>
  <c r="AD22" i="17"/>
  <c r="AE22" i="17" s="1"/>
  <c r="AA22" i="17"/>
  <c r="AB22" i="17" s="1"/>
  <c r="AD21" i="17"/>
  <c r="AE21" i="17" s="1"/>
  <c r="AA21" i="17"/>
  <c r="AB21" i="17" s="1"/>
  <c r="AD20" i="17"/>
  <c r="AE20" i="17" s="1"/>
  <c r="AA20" i="17"/>
  <c r="AB20" i="17" s="1"/>
  <c r="AD19" i="17"/>
  <c r="AE19" i="17" s="1"/>
  <c r="AA19" i="17"/>
  <c r="AB19" i="17" s="1"/>
  <c r="AD18" i="17"/>
  <c r="AE18" i="17" s="1"/>
  <c r="AA18" i="17"/>
  <c r="AB18" i="17" s="1"/>
  <c r="AD17" i="17"/>
  <c r="AE17" i="17" s="1"/>
  <c r="AA17" i="17"/>
  <c r="AB17" i="17" s="1"/>
  <c r="AD16" i="17"/>
  <c r="AE16" i="17" s="1"/>
  <c r="AA16" i="17"/>
  <c r="AB16" i="17" s="1"/>
  <c r="AD15" i="17"/>
  <c r="AE15" i="17" s="1"/>
  <c r="AA15" i="17"/>
  <c r="AB15" i="17" s="1"/>
  <c r="AD14" i="17"/>
  <c r="AE14" i="17" s="1"/>
  <c r="AA14" i="17"/>
  <c r="AB14" i="17" s="1"/>
  <c r="AD13" i="17"/>
  <c r="AE13" i="17" s="1"/>
  <c r="AA13" i="17"/>
  <c r="AB13" i="17" s="1"/>
  <c r="AD12" i="17"/>
  <c r="AE12" i="17" s="1"/>
  <c r="AA12" i="17"/>
  <c r="AB12" i="17" s="1"/>
  <c r="AD11" i="17"/>
  <c r="AE11" i="17" s="1"/>
  <c r="AA11" i="17"/>
  <c r="AB11" i="17" s="1"/>
  <c r="AD10" i="17"/>
  <c r="AE10" i="17" s="1"/>
  <c r="AA10" i="17"/>
  <c r="AB10" i="17" s="1"/>
  <c r="AD9" i="17"/>
  <c r="AE9" i="17" s="1"/>
  <c r="AA9" i="17"/>
  <c r="AB9" i="17" s="1"/>
  <c r="AD8" i="17"/>
  <c r="AE8" i="17" s="1"/>
  <c r="AA8" i="17"/>
  <c r="AB8" i="17" s="1"/>
  <c r="AD7" i="17"/>
  <c r="AE7" i="17" s="1"/>
  <c r="AA7" i="17"/>
  <c r="AB7" i="17" s="1"/>
  <c r="AD6" i="17"/>
  <c r="AE6" i="17" s="1"/>
  <c r="AA6" i="17"/>
  <c r="AB6" i="17" s="1"/>
  <c r="AD5" i="17"/>
  <c r="AE5" i="17" s="1"/>
  <c r="AA5" i="17"/>
  <c r="AB5" i="17" s="1"/>
  <c r="X56" i="17"/>
  <c r="Y56" i="17" s="1"/>
  <c r="U56" i="17"/>
  <c r="V56" i="17" s="1"/>
  <c r="R56" i="17"/>
  <c r="S56" i="17" s="1"/>
  <c r="O56" i="17"/>
  <c r="P56" i="17" s="1"/>
  <c r="L56" i="17"/>
  <c r="M56" i="17" s="1"/>
  <c r="I56" i="17"/>
  <c r="J56" i="17" s="1"/>
  <c r="X55" i="17"/>
  <c r="Y55" i="17" s="1"/>
  <c r="U55" i="17"/>
  <c r="V55" i="17" s="1"/>
  <c r="R55" i="17"/>
  <c r="S55" i="17" s="1"/>
  <c r="O55" i="17"/>
  <c r="P55" i="17" s="1"/>
  <c r="L55" i="17"/>
  <c r="M55" i="17" s="1"/>
  <c r="I55" i="17"/>
  <c r="J55" i="17" s="1"/>
  <c r="X54" i="17"/>
  <c r="Y54" i="17" s="1"/>
  <c r="U54" i="17"/>
  <c r="V54" i="17" s="1"/>
  <c r="R54" i="17"/>
  <c r="S54" i="17" s="1"/>
  <c r="O54" i="17"/>
  <c r="P54" i="17" s="1"/>
  <c r="L54" i="17"/>
  <c r="M54" i="17" s="1"/>
  <c r="I54" i="17"/>
  <c r="J54" i="17" s="1"/>
  <c r="X36" i="17"/>
  <c r="Y36" i="17" s="1"/>
  <c r="U36" i="17"/>
  <c r="V36" i="17" s="1"/>
  <c r="R36" i="17"/>
  <c r="S36" i="17" s="1"/>
  <c r="O36" i="17"/>
  <c r="P36" i="17" s="1"/>
  <c r="M36" i="17"/>
  <c r="J36" i="17"/>
  <c r="X35" i="17"/>
  <c r="Y35" i="17" s="1"/>
  <c r="U35" i="17"/>
  <c r="V35" i="17" s="1"/>
  <c r="R35" i="17"/>
  <c r="S35" i="17" s="1"/>
  <c r="O35" i="17"/>
  <c r="P35" i="17" s="1"/>
  <c r="M35" i="17"/>
  <c r="J35" i="17"/>
  <c r="X37" i="17"/>
  <c r="Y37" i="17" s="1"/>
  <c r="U37" i="17"/>
  <c r="V37" i="17" s="1"/>
  <c r="R37" i="17"/>
  <c r="S37" i="17" s="1"/>
  <c r="O37" i="17"/>
  <c r="P37" i="17" s="1"/>
  <c r="M37" i="17"/>
  <c r="J37" i="17"/>
  <c r="X53" i="17"/>
  <c r="Y53" i="17" s="1"/>
  <c r="U53" i="17"/>
  <c r="V53" i="17" s="1"/>
  <c r="R53" i="17"/>
  <c r="S53" i="17" s="1"/>
  <c r="O53" i="17"/>
  <c r="P53" i="17" s="1"/>
  <c r="L53" i="17"/>
  <c r="M53" i="17" s="1"/>
  <c r="I53" i="17"/>
  <c r="J53" i="17" s="1"/>
  <c r="X52" i="17"/>
  <c r="Y52" i="17" s="1"/>
  <c r="U52" i="17"/>
  <c r="V52" i="17" s="1"/>
  <c r="R52" i="17"/>
  <c r="S52" i="17" s="1"/>
  <c r="O52" i="17"/>
  <c r="P52" i="17" s="1"/>
  <c r="L52" i="17"/>
  <c r="M52" i="17" s="1"/>
  <c r="I52" i="17"/>
  <c r="J52" i="17" s="1"/>
  <c r="X51" i="17"/>
  <c r="Y51" i="17" s="1"/>
  <c r="U51" i="17"/>
  <c r="V51" i="17" s="1"/>
  <c r="R51" i="17"/>
  <c r="S51" i="17" s="1"/>
  <c r="O51" i="17"/>
  <c r="P51" i="17" s="1"/>
  <c r="L51" i="17"/>
  <c r="M51" i="17" s="1"/>
  <c r="I51" i="17"/>
  <c r="J51" i="17" s="1"/>
  <c r="X50" i="17"/>
  <c r="Y50" i="17" s="1"/>
  <c r="U50" i="17"/>
  <c r="V50" i="17" s="1"/>
  <c r="R50" i="17"/>
  <c r="S50" i="17" s="1"/>
  <c r="O50" i="17"/>
  <c r="P50" i="17" s="1"/>
  <c r="L50" i="17"/>
  <c r="M50" i="17" s="1"/>
  <c r="I50" i="17"/>
  <c r="J50" i="17" s="1"/>
  <c r="X49" i="17"/>
  <c r="Y49" i="17" s="1"/>
  <c r="U49" i="17"/>
  <c r="V49" i="17" s="1"/>
  <c r="R49" i="17"/>
  <c r="S49" i="17" s="1"/>
  <c r="O49" i="17"/>
  <c r="P49" i="17" s="1"/>
  <c r="L49" i="17"/>
  <c r="M49" i="17" s="1"/>
  <c r="I49" i="17"/>
  <c r="J49" i="17" s="1"/>
  <c r="X48" i="17"/>
  <c r="Y48" i="17" s="1"/>
  <c r="U48" i="17"/>
  <c r="V48" i="17" s="1"/>
  <c r="R48" i="17"/>
  <c r="S48" i="17" s="1"/>
  <c r="O48" i="17"/>
  <c r="P48" i="17" s="1"/>
  <c r="L48" i="17"/>
  <c r="M48" i="17" s="1"/>
  <c r="I48" i="17"/>
  <c r="J48" i="17" s="1"/>
  <c r="X47" i="17"/>
  <c r="Y47" i="17" s="1"/>
  <c r="U47" i="17"/>
  <c r="V47" i="17" s="1"/>
  <c r="R47" i="17"/>
  <c r="S47" i="17" s="1"/>
  <c r="O47" i="17"/>
  <c r="P47" i="17" s="1"/>
  <c r="L47" i="17"/>
  <c r="M47" i="17" s="1"/>
  <c r="I47" i="17"/>
  <c r="J47" i="17" s="1"/>
  <c r="X41" i="17"/>
  <c r="Y41" i="17" s="1"/>
  <c r="U41" i="17"/>
  <c r="V41" i="17" s="1"/>
  <c r="R41" i="17"/>
  <c r="S41" i="17" s="1"/>
  <c r="O41" i="17"/>
  <c r="P41" i="17" s="1"/>
  <c r="M41" i="17"/>
  <c r="J41" i="17"/>
  <c r="X46" i="17"/>
  <c r="Y46" i="17" s="1"/>
  <c r="U46" i="17"/>
  <c r="V46" i="17" s="1"/>
  <c r="R46" i="17"/>
  <c r="S46" i="17" s="1"/>
  <c r="O46" i="17"/>
  <c r="P46" i="17" s="1"/>
  <c r="L46" i="17"/>
  <c r="M46" i="17" s="1"/>
  <c r="I46" i="17"/>
  <c r="J46" i="17" s="1"/>
  <c r="X34" i="17"/>
  <c r="Y34" i="17" s="1"/>
  <c r="U34" i="17"/>
  <c r="V34" i="17" s="1"/>
  <c r="R34" i="17"/>
  <c r="S34" i="17" s="1"/>
  <c r="O34" i="17"/>
  <c r="P34" i="17" s="1"/>
  <c r="M34" i="17"/>
  <c r="J34" i="17"/>
  <c r="X45" i="17"/>
  <c r="Y45" i="17" s="1"/>
  <c r="U45" i="17"/>
  <c r="V45" i="17" s="1"/>
  <c r="R45" i="17"/>
  <c r="S45" i="17" s="1"/>
  <c r="O45" i="17"/>
  <c r="P45" i="17" s="1"/>
  <c r="L45" i="17"/>
  <c r="M45" i="17" s="1"/>
  <c r="I45" i="17"/>
  <c r="J45" i="17" s="1"/>
  <c r="X30" i="17"/>
  <c r="Y30" i="17" s="1"/>
  <c r="U30" i="17"/>
  <c r="V30" i="17" s="1"/>
  <c r="R30" i="17"/>
  <c r="S30" i="17" s="1"/>
  <c r="O30" i="17"/>
  <c r="P30" i="17" s="1"/>
  <c r="M30" i="17"/>
  <c r="J30" i="17"/>
  <c r="X38" i="17"/>
  <c r="Y38" i="17" s="1"/>
  <c r="U38" i="17"/>
  <c r="V38" i="17" s="1"/>
  <c r="R38" i="17"/>
  <c r="S38" i="17" s="1"/>
  <c r="O38" i="17"/>
  <c r="P38" i="17" s="1"/>
  <c r="M38" i="17"/>
  <c r="J38" i="17"/>
  <c r="X32" i="17"/>
  <c r="Y32" i="17" s="1"/>
  <c r="U32" i="17"/>
  <c r="V32" i="17" s="1"/>
  <c r="R32" i="17"/>
  <c r="S32" i="17" s="1"/>
  <c r="O32" i="17"/>
  <c r="P32" i="17" s="1"/>
  <c r="M32" i="17"/>
  <c r="J32" i="17"/>
  <c r="X31" i="17"/>
  <c r="Y31" i="17" s="1"/>
  <c r="U31" i="17"/>
  <c r="V31" i="17" s="1"/>
  <c r="R31" i="17"/>
  <c r="S31" i="17" s="1"/>
  <c r="O31" i="17"/>
  <c r="P31" i="17" s="1"/>
  <c r="M31" i="17"/>
  <c r="J31" i="17"/>
  <c r="X40" i="17"/>
  <c r="Y40" i="17" s="1"/>
  <c r="U40" i="17"/>
  <c r="V40" i="17" s="1"/>
  <c r="R40" i="17"/>
  <c r="S40" i="17" s="1"/>
  <c r="O40" i="17"/>
  <c r="P40" i="17" s="1"/>
  <c r="M40" i="17"/>
  <c r="J40" i="17"/>
  <c r="X33" i="17"/>
  <c r="Y33" i="17" s="1"/>
  <c r="U33" i="17"/>
  <c r="V33" i="17" s="1"/>
  <c r="R33" i="17"/>
  <c r="S33" i="17" s="1"/>
  <c r="O33" i="17"/>
  <c r="P33" i="17" s="1"/>
  <c r="M33" i="17"/>
  <c r="J33" i="17"/>
  <c r="X44" i="17"/>
  <c r="Y44" i="17" s="1"/>
  <c r="U44" i="17"/>
  <c r="V44" i="17" s="1"/>
  <c r="R44" i="17"/>
  <c r="S44" i="17" s="1"/>
  <c r="O44" i="17"/>
  <c r="P44" i="17" s="1"/>
  <c r="L44" i="17"/>
  <c r="M44" i="17" s="1"/>
  <c r="I44" i="17"/>
  <c r="J44" i="17" s="1"/>
  <c r="X43" i="17"/>
  <c r="Y43" i="17" s="1"/>
  <c r="U43" i="17"/>
  <c r="V43" i="17" s="1"/>
  <c r="R43" i="17"/>
  <c r="S43" i="17" s="1"/>
  <c r="O43" i="17"/>
  <c r="P43" i="17" s="1"/>
  <c r="L43" i="17"/>
  <c r="M43" i="17" s="1"/>
  <c r="I43" i="17"/>
  <c r="J43" i="17" s="1"/>
  <c r="X42" i="17"/>
  <c r="Y42" i="17" s="1"/>
  <c r="U42" i="17"/>
  <c r="V42" i="17" s="1"/>
  <c r="R42" i="17"/>
  <c r="S42" i="17" s="1"/>
  <c r="O42" i="17"/>
  <c r="P42" i="17" s="1"/>
  <c r="L42" i="17"/>
  <c r="M42" i="17" s="1"/>
  <c r="I42" i="17"/>
  <c r="J42" i="17" s="1"/>
  <c r="Y29" i="17"/>
  <c r="X29" i="17"/>
  <c r="U29" i="17"/>
  <c r="V29" i="17" s="1"/>
  <c r="R29" i="17"/>
  <c r="S29" i="17" s="1"/>
  <c r="O29" i="17"/>
  <c r="P29" i="17" s="1"/>
  <c r="M29" i="17"/>
  <c r="J29" i="17"/>
  <c r="X39" i="17"/>
  <c r="Y39" i="17" s="1"/>
  <c r="U39" i="17"/>
  <c r="V39" i="17" s="1"/>
  <c r="R39" i="17"/>
  <c r="S39" i="17" s="1"/>
  <c r="O39" i="17"/>
  <c r="P39" i="17" s="1"/>
  <c r="M39" i="17"/>
  <c r="J39" i="17"/>
  <c r="X6" i="17"/>
  <c r="Y6" i="17" s="1"/>
  <c r="U6" i="17"/>
  <c r="V6" i="17" s="1"/>
  <c r="R6" i="17"/>
  <c r="S6" i="17" s="1"/>
  <c r="O6" i="17"/>
  <c r="P6" i="17" s="1"/>
  <c r="M6" i="17"/>
  <c r="J6" i="17"/>
  <c r="X8" i="17"/>
  <c r="Y8" i="17" s="1"/>
  <c r="U8" i="17"/>
  <c r="V8" i="17" s="1"/>
  <c r="R8" i="17"/>
  <c r="S8" i="17" s="1"/>
  <c r="O8" i="17"/>
  <c r="M8" i="17"/>
  <c r="J8" i="17"/>
  <c r="X25" i="17"/>
  <c r="Y25" i="17" s="1"/>
  <c r="U25" i="17"/>
  <c r="V25" i="17" s="1"/>
  <c r="R25" i="17"/>
  <c r="S25" i="17" s="1"/>
  <c r="O25" i="17"/>
  <c r="P25" i="17" s="1"/>
  <c r="L25" i="17"/>
  <c r="M25" i="17" s="1"/>
  <c r="I25" i="17"/>
  <c r="J25" i="17" s="1"/>
  <c r="X24" i="17"/>
  <c r="Y24" i="17" s="1"/>
  <c r="U24" i="17"/>
  <c r="V24" i="17" s="1"/>
  <c r="R24" i="17"/>
  <c r="S24" i="17" s="1"/>
  <c r="O24" i="17"/>
  <c r="P24" i="17" s="1"/>
  <c r="L24" i="17"/>
  <c r="M24" i="17" s="1"/>
  <c r="I24" i="17"/>
  <c r="J24" i="17" s="1"/>
  <c r="X9" i="17"/>
  <c r="Y9" i="17" s="1"/>
  <c r="U9" i="17"/>
  <c r="V9" i="17" s="1"/>
  <c r="R9" i="17"/>
  <c r="S9" i="17" s="1"/>
  <c r="O9" i="17"/>
  <c r="P9" i="17" s="1"/>
  <c r="M9" i="17"/>
  <c r="J9" i="17"/>
  <c r="X23" i="17"/>
  <c r="Y23" i="17" s="1"/>
  <c r="U23" i="17"/>
  <c r="V23" i="17" s="1"/>
  <c r="R23" i="17"/>
  <c r="S23" i="17" s="1"/>
  <c r="O23" i="17"/>
  <c r="P23" i="17" s="1"/>
  <c r="L23" i="17"/>
  <c r="M23" i="17" s="1"/>
  <c r="I23" i="17"/>
  <c r="J23" i="17" s="1"/>
  <c r="X22" i="17"/>
  <c r="Y22" i="17" s="1"/>
  <c r="U22" i="17"/>
  <c r="V22" i="17" s="1"/>
  <c r="R22" i="17"/>
  <c r="S22" i="17" s="1"/>
  <c r="O22" i="17"/>
  <c r="P22" i="17" s="1"/>
  <c r="L22" i="17"/>
  <c r="M22" i="17" s="1"/>
  <c r="I22" i="17"/>
  <c r="J22" i="17" s="1"/>
  <c r="X21" i="17"/>
  <c r="Y21" i="17" s="1"/>
  <c r="U21" i="17"/>
  <c r="V21" i="17" s="1"/>
  <c r="R21" i="17"/>
  <c r="S21" i="17" s="1"/>
  <c r="O21" i="17"/>
  <c r="P21" i="17" s="1"/>
  <c r="L21" i="17"/>
  <c r="M21" i="17" s="1"/>
  <c r="I21" i="17"/>
  <c r="J21" i="17" s="1"/>
  <c r="X10" i="17"/>
  <c r="Y10" i="17" s="1"/>
  <c r="U10" i="17"/>
  <c r="V10" i="17" s="1"/>
  <c r="R10" i="17"/>
  <c r="S10" i="17" s="1"/>
  <c r="O10" i="17"/>
  <c r="P10" i="17" s="1"/>
  <c r="M10" i="17"/>
  <c r="J10" i="17"/>
  <c r="X20" i="17"/>
  <c r="Y20" i="17" s="1"/>
  <c r="U20" i="17"/>
  <c r="V20" i="17" s="1"/>
  <c r="R20" i="17"/>
  <c r="S20" i="17" s="1"/>
  <c r="O20" i="17"/>
  <c r="P20" i="17" s="1"/>
  <c r="L20" i="17"/>
  <c r="M20" i="17" s="1"/>
  <c r="I20" i="17"/>
  <c r="J20" i="17" s="1"/>
  <c r="X19" i="17"/>
  <c r="Y19" i="17" s="1"/>
  <c r="U19" i="17"/>
  <c r="V19" i="17" s="1"/>
  <c r="R19" i="17"/>
  <c r="S19" i="17" s="1"/>
  <c r="O19" i="17"/>
  <c r="P19" i="17" s="1"/>
  <c r="L19" i="17"/>
  <c r="M19" i="17" s="1"/>
  <c r="I19" i="17"/>
  <c r="J19" i="17" s="1"/>
  <c r="X18" i="17"/>
  <c r="Y18" i="17" s="1"/>
  <c r="U18" i="17"/>
  <c r="V18" i="17" s="1"/>
  <c r="R18" i="17"/>
  <c r="S18" i="17" s="1"/>
  <c r="O18" i="17"/>
  <c r="P18" i="17" s="1"/>
  <c r="L18" i="17"/>
  <c r="M18" i="17" s="1"/>
  <c r="I18" i="17"/>
  <c r="J18" i="17" s="1"/>
  <c r="X17" i="17"/>
  <c r="Y17" i="17" s="1"/>
  <c r="U17" i="17"/>
  <c r="V17" i="17" s="1"/>
  <c r="R17" i="17"/>
  <c r="S17" i="17" s="1"/>
  <c r="O17" i="17"/>
  <c r="P17" i="17" s="1"/>
  <c r="L17" i="17"/>
  <c r="M17" i="17" s="1"/>
  <c r="I17" i="17"/>
  <c r="J17" i="17" s="1"/>
  <c r="X16" i="17"/>
  <c r="Y16" i="17" s="1"/>
  <c r="U16" i="17"/>
  <c r="V16" i="17" s="1"/>
  <c r="R16" i="17"/>
  <c r="S16" i="17" s="1"/>
  <c r="O16" i="17"/>
  <c r="P16" i="17" s="1"/>
  <c r="L16" i="17"/>
  <c r="M16" i="17" s="1"/>
  <c r="I16" i="17"/>
  <c r="J16" i="17" s="1"/>
  <c r="X7" i="17"/>
  <c r="Y7" i="17" s="1"/>
  <c r="U7" i="17"/>
  <c r="V7" i="17" s="1"/>
  <c r="R7" i="17"/>
  <c r="S7" i="17" s="1"/>
  <c r="O7" i="17"/>
  <c r="P7" i="17" s="1"/>
  <c r="M7" i="17"/>
  <c r="J7" i="17"/>
  <c r="X15" i="17"/>
  <c r="Y15" i="17" s="1"/>
  <c r="U15" i="17"/>
  <c r="V15" i="17" s="1"/>
  <c r="R15" i="17"/>
  <c r="S15" i="17" s="1"/>
  <c r="O15" i="17"/>
  <c r="P15" i="17" s="1"/>
  <c r="L15" i="17"/>
  <c r="M15" i="17" s="1"/>
  <c r="I15" i="17"/>
  <c r="J15" i="17" s="1"/>
  <c r="X14" i="17"/>
  <c r="Y14" i="17" s="1"/>
  <c r="U14" i="17"/>
  <c r="V14" i="17" s="1"/>
  <c r="R14" i="17"/>
  <c r="S14" i="17" s="1"/>
  <c r="O14" i="17"/>
  <c r="P14" i="17" s="1"/>
  <c r="L14" i="17"/>
  <c r="M14" i="17" s="1"/>
  <c r="I14" i="17"/>
  <c r="J14" i="17" s="1"/>
  <c r="X13" i="17"/>
  <c r="Y13" i="17" s="1"/>
  <c r="U13" i="17"/>
  <c r="V13" i="17" s="1"/>
  <c r="R13" i="17"/>
  <c r="S13" i="17" s="1"/>
  <c r="O13" i="17"/>
  <c r="P13" i="17" s="1"/>
  <c r="L13" i="17"/>
  <c r="M13" i="17" s="1"/>
  <c r="I13" i="17"/>
  <c r="J13" i="17" s="1"/>
  <c r="X12" i="17"/>
  <c r="Y12" i="17" s="1"/>
  <c r="U12" i="17"/>
  <c r="V12" i="17" s="1"/>
  <c r="R12" i="17"/>
  <c r="S12" i="17" s="1"/>
  <c r="O12" i="17"/>
  <c r="P12" i="17" s="1"/>
  <c r="L12" i="17"/>
  <c r="M12" i="17" s="1"/>
  <c r="I12" i="17"/>
  <c r="J12" i="17" s="1"/>
  <c r="X11" i="17"/>
  <c r="Y11" i="17" s="1"/>
  <c r="U11" i="17"/>
  <c r="V11" i="17" s="1"/>
  <c r="R11" i="17"/>
  <c r="S11" i="17" s="1"/>
  <c r="O11" i="17"/>
  <c r="P11" i="17" s="1"/>
  <c r="M11" i="17"/>
  <c r="J11" i="17"/>
  <c r="X5" i="17"/>
  <c r="Y5" i="17" s="1"/>
  <c r="U5" i="17"/>
  <c r="V5" i="17" s="1"/>
  <c r="R5" i="17"/>
  <c r="S5" i="17" s="1"/>
  <c r="O5" i="17"/>
  <c r="P5" i="17" s="1"/>
  <c r="M5" i="17"/>
  <c r="J5" i="17"/>
  <c r="I22" i="16"/>
  <c r="J22" i="16" s="1"/>
  <c r="L22" i="16"/>
  <c r="M22" i="16" s="1"/>
  <c r="O22" i="16"/>
  <c r="P22" i="16" s="1"/>
  <c r="R22" i="16"/>
  <c r="S22" i="16" s="1"/>
  <c r="U22" i="16"/>
  <c r="V22" i="16" s="1"/>
  <c r="X22" i="16"/>
  <c r="Y22" i="16" s="1"/>
  <c r="Z22" i="16"/>
  <c r="I23" i="16"/>
  <c r="J23" i="16" s="1"/>
  <c r="I16" i="16"/>
  <c r="J16" i="16" s="1"/>
  <c r="L16" i="16"/>
  <c r="M16" i="16" s="1"/>
  <c r="O16" i="16"/>
  <c r="P16" i="16" s="1"/>
  <c r="R16" i="16"/>
  <c r="S16" i="16" s="1"/>
  <c r="U16" i="16"/>
  <c r="V16" i="16" s="1"/>
  <c r="X16" i="16"/>
  <c r="Y16" i="16" s="1"/>
  <c r="Z16" i="16"/>
  <c r="X25" i="16"/>
  <c r="U25" i="16"/>
  <c r="R25" i="16"/>
  <c r="O25" i="16"/>
  <c r="L25" i="16"/>
  <c r="I25" i="16"/>
  <c r="I10" i="16"/>
  <c r="J10" i="16" s="1"/>
  <c r="I13" i="16"/>
  <c r="J13" i="16" s="1"/>
  <c r="L13" i="16"/>
  <c r="M13" i="16" s="1"/>
  <c r="O13" i="16"/>
  <c r="P13" i="16" s="1"/>
  <c r="R13" i="16"/>
  <c r="S13" i="16" s="1"/>
  <c r="U13" i="16"/>
  <c r="V13" i="16" s="1"/>
  <c r="X13" i="16"/>
  <c r="Y13" i="16" s="1"/>
  <c r="Z13" i="16"/>
  <c r="L10" i="16"/>
  <c r="M10" i="16" s="1"/>
  <c r="O10" i="16"/>
  <c r="P10" i="16" s="1"/>
  <c r="L23" i="16"/>
  <c r="M23" i="16" s="1"/>
  <c r="O23" i="16"/>
  <c r="P23" i="16" s="1"/>
  <c r="R23" i="16"/>
  <c r="S23" i="16" s="1"/>
  <c r="U23" i="16"/>
  <c r="V23" i="16" s="1"/>
  <c r="X23" i="16"/>
  <c r="Y23" i="16" s="1"/>
  <c r="Z23" i="16"/>
  <c r="R10" i="16"/>
  <c r="S10" i="16" s="1"/>
  <c r="U10" i="16"/>
  <c r="V10" i="16" s="1"/>
  <c r="X10" i="16"/>
  <c r="Y10" i="16" s="1"/>
  <c r="Z10" i="16"/>
  <c r="B29" i="17" l="1"/>
  <c r="B41" i="17"/>
  <c r="B56" i="17"/>
  <c r="B44" i="17"/>
  <c r="B38" i="17"/>
  <c r="B7" i="17"/>
  <c r="B32" i="17"/>
  <c r="B48" i="17"/>
  <c r="B39" i="17"/>
  <c r="B54" i="17"/>
  <c r="B37" i="17"/>
  <c r="B43" i="17"/>
  <c r="B45" i="17"/>
  <c r="B20" i="17"/>
  <c r="B5" i="17"/>
  <c r="B22" i="17"/>
  <c r="B8" i="17"/>
  <c r="B17" i="17"/>
  <c r="B9" i="17"/>
  <c r="B11" i="17"/>
  <c r="B18" i="17"/>
  <c r="B24" i="17"/>
  <c r="B34" i="17"/>
  <c r="B52" i="17"/>
  <c r="B49" i="17"/>
  <c r="B13" i="17"/>
  <c r="B40" i="17"/>
  <c r="B51" i="17"/>
  <c r="B36" i="17"/>
  <c r="B33" i="17"/>
  <c r="B46" i="17"/>
  <c r="B53" i="17"/>
  <c r="B21" i="17"/>
  <c r="B12" i="17"/>
  <c r="B25" i="17"/>
  <c r="B15" i="17"/>
  <c r="B19" i="17"/>
  <c r="B23" i="17"/>
  <c r="B30" i="17"/>
  <c r="B16" i="17"/>
  <c r="B35" i="17"/>
  <c r="B55" i="17"/>
  <c r="B42" i="17"/>
  <c r="B6" i="17"/>
  <c r="B47" i="17"/>
  <c r="B50" i="17"/>
  <c r="B31" i="17"/>
  <c r="B14" i="17"/>
  <c r="B10" i="17"/>
  <c r="B22" i="16"/>
  <c r="B16" i="16"/>
  <c r="B13" i="16"/>
  <c r="B23" i="16"/>
  <c r="B10" i="16"/>
  <c r="O17" i="16"/>
  <c r="P17" i="16" s="1"/>
  <c r="O24" i="16"/>
  <c r="O12" i="16"/>
  <c r="P12" i="16" s="1"/>
  <c r="O7" i="16"/>
  <c r="P7" i="16" s="1"/>
  <c r="O5" i="16"/>
  <c r="P5" i="16" s="1"/>
  <c r="O20" i="16"/>
  <c r="P20" i="16" s="1"/>
  <c r="O11" i="16"/>
  <c r="P11" i="16" s="1"/>
  <c r="O6" i="16"/>
  <c r="P6" i="16" s="1"/>
  <c r="O8" i="16"/>
  <c r="P8" i="16" s="1"/>
  <c r="O14" i="16"/>
  <c r="P14" i="16" s="1"/>
  <c r="O15" i="16"/>
  <c r="P15" i="16" s="1"/>
  <c r="O18" i="16"/>
  <c r="P18" i="16" s="1"/>
  <c r="O19" i="16"/>
  <c r="P19" i="16" s="1"/>
  <c r="Z25" i="16"/>
  <c r="Y25" i="16"/>
  <c r="V25" i="16"/>
  <c r="S25" i="16"/>
  <c r="P25" i="16"/>
  <c r="M25" i="16"/>
  <c r="J25" i="16"/>
  <c r="Z24" i="16"/>
  <c r="X24" i="16"/>
  <c r="Y24" i="16" s="1"/>
  <c r="U24" i="16"/>
  <c r="V24" i="16" s="1"/>
  <c r="R24" i="16"/>
  <c r="S24" i="16" s="1"/>
  <c r="L24" i="16"/>
  <c r="M24" i="16" s="1"/>
  <c r="I24" i="16"/>
  <c r="J24" i="16" s="1"/>
  <c r="Z21" i="16"/>
  <c r="X21" i="16"/>
  <c r="Y21" i="16" s="1"/>
  <c r="U21" i="16"/>
  <c r="V21" i="16" s="1"/>
  <c r="R21" i="16"/>
  <c r="S21" i="16" s="1"/>
  <c r="O21" i="16"/>
  <c r="P21" i="16" s="1"/>
  <c r="L21" i="16"/>
  <c r="M21" i="16" s="1"/>
  <c r="I21" i="16"/>
  <c r="J21" i="16" s="1"/>
  <c r="I12" i="16"/>
  <c r="J12" i="16" s="1"/>
  <c r="L12" i="16"/>
  <c r="M12" i="16" s="1"/>
  <c r="R12" i="16"/>
  <c r="S12" i="16" s="1"/>
  <c r="U12" i="16"/>
  <c r="V12" i="16" s="1"/>
  <c r="X12" i="16"/>
  <c r="Y12" i="16" s="1"/>
  <c r="Z12" i="16"/>
  <c r="Z20" i="16"/>
  <c r="X20" i="16"/>
  <c r="Y20" i="16" s="1"/>
  <c r="U20" i="16"/>
  <c r="V20" i="16" s="1"/>
  <c r="R20" i="16"/>
  <c r="S20" i="16" s="1"/>
  <c r="L20" i="16"/>
  <c r="M20" i="16" s="1"/>
  <c r="I20" i="16"/>
  <c r="J20" i="16" s="1"/>
  <c r="X17" i="16"/>
  <c r="Y17" i="16" s="1"/>
  <c r="U17" i="16"/>
  <c r="V17" i="16" s="1"/>
  <c r="R17" i="16"/>
  <c r="S17" i="16" s="1"/>
  <c r="L17" i="16"/>
  <c r="M17" i="16" s="1"/>
  <c r="I17" i="16"/>
  <c r="J17" i="16" s="1"/>
  <c r="X11" i="16"/>
  <c r="Y11" i="16" s="1"/>
  <c r="U11" i="16"/>
  <c r="V11" i="16" s="1"/>
  <c r="R11" i="16"/>
  <c r="S11" i="16" s="1"/>
  <c r="L11" i="16"/>
  <c r="M11" i="16" s="1"/>
  <c r="I11" i="16"/>
  <c r="J11" i="16" s="1"/>
  <c r="I15" i="16"/>
  <c r="J15" i="16" s="1"/>
  <c r="L15" i="16"/>
  <c r="M15" i="16" s="1"/>
  <c r="R15" i="16"/>
  <c r="S15" i="16" s="1"/>
  <c r="U15" i="16"/>
  <c r="V15" i="16" s="1"/>
  <c r="X15" i="16"/>
  <c r="Y15" i="16" s="1"/>
  <c r="I18" i="16"/>
  <c r="J18" i="16" s="1"/>
  <c r="L18" i="16"/>
  <c r="M18" i="16" s="1"/>
  <c r="R18" i="16"/>
  <c r="S18" i="16" s="1"/>
  <c r="U18" i="16"/>
  <c r="V18" i="16" s="1"/>
  <c r="X18" i="16"/>
  <c r="Y18" i="16" s="1"/>
  <c r="Z18" i="16"/>
  <c r="Z15" i="16"/>
  <c r="I14" i="16"/>
  <c r="J14" i="16" s="1"/>
  <c r="L14" i="16"/>
  <c r="M14" i="16" s="1"/>
  <c r="R14" i="16"/>
  <c r="S14" i="16" s="1"/>
  <c r="U14" i="16"/>
  <c r="V14" i="16" s="1"/>
  <c r="X14" i="16"/>
  <c r="Y14" i="16" s="1"/>
  <c r="Z14" i="16"/>
  <c r="Z50" i="16"/>
  <c r="X50" i="16"/>
  <c r="Y50" i="16" s="1"/>
  <c r="U50" i="16"/>
  <c r="V50" i="16" s="1"/>
  <c r="R50" i="16"/>
  <c r="S50" i="16" s="1"/>
  <c r="O50" i="16"/>
  <c r="P50" i="16" s="1"/>
  <c r="L50" i="16"/>
  <c r="M50" i="16" s="1"/>
  <c r="I50" i="16"/>
  <c r="J50" i="16" s="1"/>
  <c r="Z51" i="16"/>
  <c r="X51" i="16"/>
  <c r="Y51" i="16" s="1"/>
  <c r="U51" i="16"/>
  <c r="V51" i="16" s="1"/>
  <c r="R51" i="16"/>
  <c r="S51" i="16" s="1"/>
  <c r="O51" i="16"/>
  <c r="P51" i="16" s="1"/>
  <c r="L51" i="16"/>
  <c r="M51" i="16" s="1"/>
  <c r="I51" i="16"/>
  <c r="J51" i="16" s="1"/>
  <c r="Z29" i="16"/>
  <c r="X29" i="16"/>
  <c r="Y29" i="16" s="1"/>
  <c r="U29" i="16"/>
  <c r="V29" i="16" s="1"/>
  <c r="R29" i="16"/>
  <c r="S29" i="16" s="1"/>
  <c r="O29" i="16"/>
  <c r="P29" i="16" s="1"/>
  <c r="L29" i="16"/>
  <c r="M29" i="16" s="1"/>
  <c r="I29" i="16"/>
  <c r="J29" i="16" s="1"/>
  <c r="X38" i="16"/>
  <c r="Y38" i="16" s="1"/>
  <c r="X31" i="16"/>
  <c r="Y31" i="16" s="1"/>
  <c r="X35" i="16"/>
  <c r="Y35" i="16" s="1"/>
  <c r="X40" i="16"/>
  <c r="Y40" i="16" s="1"/>
  <c r="X39" i="16"/>
  <c r="Y39" i="16" s="1"/>
  <c r="X32" i="16"/>
  <c r="Y32" i="16" s="1"/>
  <c r="X34" i="16"/>
  <c r="Y34" i="16" s="1"/>
  <c r="X30" i="16"/>
  <c r="Y30" i="16" s="1"/>
  <c r="X37" i="16"/>
  <c r="Y37" i="16" s="1"/>
  <c r="X46" i="16"/>
  <c r="Y46" i="16" s="1"/>
  <c r="X5" i="16"/>
  <c r="Y5" i="16" s="1"/>
  <c r="X52" i="16"/>
  <c r="Y52" i="16" s="1"/>
  <c r="X36" i="16"/>
  <c r="Y36" i="16" s="1"/>
  <c r="X49" i="16"/>
  <c r="Y49" i="16" s="1"/>
  <c r="X47" i="16"/>
  <c r="Y47" i="16" s="1"/>
  <c r="X45" i="16"/>
  <c r="Y45" i="16" s="1"/>
  <c r="X41" i="16"/>
  <c r="Y41" i="16" s="1"/>
  <c r="X53" i="16"/>
  <c r="Y53" i="16" s="1"/>
  <c r="X33" i="16"/>
  <c r="Y33" i="16" s="1"/>
  <c r="X42" i="16"/>
  <c r="Y42" i="16" s="1"/>
  <c r="X48" i="16"/>
  <c r="Y48" i="16" s="1"/>
  <c r="X6" i="16"/>
  <c r="Y6" i="16" s="1"/>
  <c r="X8" i="16"/>
  <c r="Y8" i="16" s="1"/>
  <c r="X9" i="16"/>
  <c r="Y9" i="16" s="1"/>
  <c r="X19" i="16"/>
  <c r="Y19" i="16" s="1"/>
  <c r="X54" i="16"/>
  <c r="Y54" i="16" s="1"/>
  <c r="X44" i="16"/>
  <c r="Y44" i="16" s="1"/>
  <c r="X56" i="16"/>
  <c r="Y56" i="16" s="1"/>
  <c r="X7" i="16"/>
  <c r="Y7" i="16" s="1"/>
  <c r="U38" i="16"/>
  <c r="V38" i="16" s="1"/>
  <c r="U31" i="16"/>
  <c r="V31" i="16" s="1"/>
  <c r="U35" i="16"/>
  <c r="V35" i="16" s="1"/>
  <c r="U40" i="16"/>
  <c r="V40" i="16" s="1"/>
  <c r="U39" i="16"/>
  <c r="V39" i="16" s="1"/>
  <c r="U32" i="16"/>
  <c r="V32" i="16" s="1"/>
  <c r="U34" i="16"/>
  <c r="V34" i="16" s="1"/>
  <c r="U30" i="16"/>
  <c r="V30" i="16" s="1"/>
  <c r="U37" i="16"/>
  <c r="V37" i="16" s="1"/>
  <c r="U46" i="16"/>
  <c r="V46" i="16" s="1"/>
  <c r="U5" i="16"/>
  <c r="V5" i="16" s="1"/>
  <c r="U52" i="16"/>
  <c r="V52" i="16" s="1"/>
  <c r="U36" i="16"/>
  <c r="V36" i="16" s="1"/>
  <c r="U49" i="16"/>
  <c r="V49" i="16" s="1"/>
  <c r="U47" i="16"/>
  <c r="V47" i="16" s="1"/>
  <c r="U45" i="16"/>
  <c r="V45" i="16" s="1"/>
  <c r="U41" i="16"/>
  <c r="V41" i="16" s="1"/>
  <c r="U53" i="16"/>
  <c r="V53" i="16" s="1"/>
  <c r="U33" i="16"/>
  <c r="V33" i="16" s="1"/>
  <c r="U42" i="16"/>
  <c r="V42" i="16" s="1"/>
  <c r="U48" i="16"/>
  <c r="V48" i="16" s="1"/>
  <c r="U6" i="16"/>
  <c r="V6" i="16" s="1"/>
  <c r="U8" i="16"/>
  <c r="V8" i="16" s="1"/>
  <c r="U9" i="16"/>
  <c r="V9" i="16" s="1"/>
  <c r="U19" i="16"/>
  <c r="V19" i="16" s="1"/>
  <c r="U54" i="16"/>
  <c r="V54" i="16" s="1"/>
  <c r="U44" i="16"/>
  <c r="V44" i="16" s="1"/>
  <c r="U56" i="16"/>
  <c r="V56" i="16" s="1"/>
  <c r="U7" i="16"/>
  <c r="V7" i="16" s="1"/>
  <c r="R38" i="16"/>
  <c r="S38" i="16" s="1"/>
  <c r="R31" i="16"/>
  <c r="S31" i="16" s="1"/>
  <c r="R35" i="16"/>
  <c r="S35" i="16" s="1"/>
  <c r="R40" i="16"/>
  <c r="S40" i="16" s="1"/>
  <c r="R39" i="16"/>
  <c r="S39" i="16" s="1"/>
  <c r="R32" i="16"/>
  <c r="S32" i="16" s="1"/>
  <c r="R34" i="16"/>
  <c r="S34" i="16" s="1"/>
  <c r="R30" i="16"/>
  <c r="S30" i="16" s="1"/>
  <c r="R37" i="16"/>
  <c r="S37" i="16" s="1"/>
  <c r="R46" i="16"/>
  <c r="S46" i="16" s="1"/>
  <c r="R5" i="16"/>
  <c r="S5" i="16" s="1"/>
  <c r="R52" i="16"/>
  <c r="S52" i="16" s="1"/>
  <c r="R36" i="16"/>
  <c r="S36" i="16" s="1"/>
  <c r="R49" i="16"/>
  <c r="S49" i="16" s="1"/>
  <c r="R47" i="16"/>
  <c r="S47" i="16" s="1"/>
  <c r="R45" i="16"/>
  <c r="S45" i="16" s="1"/>
  <c r="R41" i="16"/>
  <c r="S41" i="16" s="1"/>
  <c r="R53" i="16"/>
  <c r="S53" i="16" s="1"/>
  <c r="R33" i="16"/>
  <c r="S33" i="16" s="1"/>
  <c r="R42" i="16"/>
  <c r="S42" i="16" s="1"/>
  <c r="R48" i="16"/>
  <c r="S48" i="16" s="1"/>
  <c r="R6" i="16"/>
  <c r="S6" i="16" s="1"/>
  <c r="R8" i="16"/>
  <c r="S8" i="16" s="1"/>
  <c r="R9" i="16"/>
  <c r="S9" i="16" s="1"/>
  <c r="R19" i="16"/>
  <c r="S19" i="16" s="1"/>
  <c r="R54" i="16"/>
  <c r="S54" i="16" s="1"/>
  <c r="R44" i="16"/>
  <c r="S44" i="16" s="1"/>
  <c r="R56" i="16"/>
  <c r="S56" i="16" s="1"/>
  <c r="R7" i="16"/>
  <c r="S7" i="16" s="1"/>
  <c r="O38" i="16"/>
  <c r="P38" i="16" s="1"/>
  <c r="O31" i="16"/>
  <c r="P31" i="16" s="1"/>
  <c r="O35" i="16"/>
  <c r="P35" i="16" s="1"/>
  <c r="O40" i="16"/>
  <c r="P40" i="16" s="1"/>
  <c r="O39" i="16"/>
  <c r="P39" i="16" s="1"/>
  <c r="O32" i="16"/>
  <c r="P32" i="16" s="1"/>
  <c r="O34" i="16"/>
  <c r="P34" i="16" s="1"/>
  <c r="O30" i="16"/>
  <c r="P30" i="16" s="1"/>
  <c r="O37" i="16"/>
  <c r="P37" i="16" s="1"/>
  <c r="O46" i="16"/>
  <c r="P46" i="16" s="1"/>
  <c r="O52" i="16"/>
  <c r="P52" i="16" s="1"/>
  <c r="O36" i="16"/>
  <c r="P36" i="16" s="1"/>
  <c r="O49" i="16"/>
  <c r="P49" i="16" s="1"/>
  <c r="O47" i="16"/>
  <c r="P47" i="16" s="1"/>
  <c r="O45" i="16"/>
  <c r="P45" i="16" s="1"/>
  <c r="O41" i="16"/>
  <c r="P41" i="16" s="1"/>
  <c r="O53" i="16"/>
  <c r="P53" i="16" s="1"/>
  <c r="O33" i="16"/>
  <c r="P33" i="16" s="1"/>
  <c r="O42" i="16"/>
  <c r="P42" i="16" s="1"/>
  <c r="O48" i="16"/>
  <c r="P48" i="16" s="1"/>
  <c r="O9" i="16"/>
  <c r="P9" i="16" s="1"/>
  <c r="O54" i="16"/>
  <c r="P54" i="16" s="1"/>
  <c r="O44" i="16"/>
  <c r="P44" i="16" s="1"/>
  <c r="O56" i="16"/>
  <c r="P56" i="16" s="1"/>
  <c r="L38" i="16"/>
  <c r="M38" i="16" s="1"/>
  <c r="L31" i="16"/>
  <c r="M31" i="16" s="1"/>
  <c r="L35" i="16"/>
  <c r="M35" i="16" s="1"/>
  <c r="L40" i="16"/>
  <c r="M40" i="16" s="1"/>
  <c r="L39" i="16"/>
  <c r="M39" i="16" s="1"/>
  <c r="L32" i="16"/>
  <c r="M32" i="16" s="1"/>
  <c r="L34" i="16"/>
  <c r="M34" i="16" s="1"/>
  <c r="L30" i="16"/>
  <c r="M30" i="16" s="1"/>
  <c r="L37" i="16"/>
  <c r="M37" i="16" s="1"/>
  <c r="L46" i="16"/>
  <c r="M46" i="16" s="1"/>
  <c r="L5" i="16"/>
  <c r="M5" i="16" s="1"/>
  <c r="L52" i="16"/>
  <c r="M52" i="16" s="1"/>
  <c r="L36" i="16"/>
  <c r="M36" i="16" s="1"/>
  <c r="L49" i="16"/>
  <c r="M49" i="16" s="1"/>
  <c r="L47" i="16"/>
  <c r="M47" i="16" s="1"/>
  <c r="L45" i="16"/>
  <c r="M45" i="16" s="1"/>
  <c r="L41" i="16"/>
  <c r="M41" i="16" s="1"/>
  <c r="L53" i="16"/>
  <c r="M53" i="16" s="1"/>
  <c r="L33" i="16"/>
  <c r="M33" i="16" s="1"/>
  <c r="L42" i="16"/>
  <c r="M42" i="16" s="1"/>
  <c r="L48" i="16"/>
  <c r="M48" i="16" s="1"/>
  <c r="L6" i="16"/>
  <c r="M6" i="16" s="1"/>
  <c r="L8" i="16"/>
  <c r="M8" i="16" s="1"/>
  <c r="L9" i="16"/>
  <c r="M9" i="16" s="1"/>
  <c r="L19" i="16"/>
  <c r="M19" i="16" s="1"/>
  <c r="L54" i="16"/>
  <c r="M54" i="16" s="1"/>
  <c r="L44" i="16"/>
  <c r="M44" i="16" s="1"/>
  <c r="L56" i="16"/>
  <c r="M56" i="16" s="1"/>
  <c r="L7" i="16"/>
  <c r="M7" i="16" s="1"/>
  <c r="I38" i="16"/>
  <c r="J38" i="16" s="1"/>
  <c r="I31" i="16"/>
  <c r="J31" i="16" s="1"/>
  <c r="I35" i="16"/>
  <c r="J35" i="16" s="1"/>
  <c r="I40" i="16"/>
  <c r="J40" i="16" s="1"/>
  <c r="I39" i="16"/>
  <c r="J39" i="16" s="1"/>
  <c r="I32" i="16"/>
  <c r="J32" i="16" s="1"/>
  <c r="I34" i="16"/>
  <c r="J34" i="16" s="1"/>
  <c r="I30" i="16"/>
  <c r="J30" i="16" s="1"/>
  <c r="I37" i="16"/>
  <c r="J37" i="16" s="1"/>
  <c r="I46" i="16"/>
  <c r="J46" i="16" s="1"/>
  <c r="I5" i="16"/>
  <c r="J5" i="16" s="1"/>
  <c r="I52" i="16"/>
  <c r="J52" i="16" s="1"/>
  <c r="I36" i="16"/>
  <c r="J36" i="16" s="1"/>
  <c r="I49" i="16"/>
  <c r="J49" i="16" s="1"/>
  <c r="I47" i="16"/>
  <c r="J47" i="16" s="1"/>
  <c r="I45" i="16"/>
  <c r="J45" i="16" s="1"/>
  <c r="I41" i="16"/>
  <c r="J41" i="16" s="1"/>
  <c r="I53" i="16"/>
  <c r="J53" i="16" s="1"/>
  <c r="I33" i="16"/>
  <c r="J33" i="16" s="1"/>
  <c r="I42" i="16"/>
  <c r="J42" i="16" s="1"/>
  <c r="I48" i="16"/>
  <c r="J48" i="16" s="1"/>
  <c r="I6" i="16"/>
  <c r="J6" i="16" s="1"/>
  <c r="I8" i="16"/>
  <c r="J8" i="16" s="1"/>
  <c r="I9" i="16"/>
  <c r="J9" i="16" s="1"/>
  <c r="I19" i="16"/>
  <c r="J19" i="16" s="1"/>
  <c r="I54" i="16"/>
  <c r="J54" i="16" s="1"/>
  <c r="I44" i="16"/>
  <c r="J44" i="16" s="1"/>
  <c r="I56" i="16"/>
  <c r="J56" i="16" s="1"/>
  <c r="I7" i="16"/>
  <c r="J7" i="16" s="1"/>
  <c r="Z38" i="16"/>
  <c r="Z31" i="16"/>
  <c r="Z35" i="16"/>
  <c r="Z40" i="16"/>
  <c r="Z39" i="16"/>
  <c r="Z32" i="16"/>
  <c r="Z34" i="16"/>
  <c r="Z30" i="16"/>
  <c r="Z37" i="16"/>
  <c r="Z46" i="16"/>
  <c r="Z5" i="16"/>
  <c r="Z52" i="16"/>
  <c r="Z36" i="16"/>
  <c r="Z49" i="16"/>
  <c r="Z47" i="16"/>
  <c r="Z45" i="16"/>
  <c r="Z41" i="16"/>
  <c r="Z53" i="16"/>
  <c r="Z33" i="16"/>
  <c r="Z42" i="16"/>
  <c r="Z48" i="16"/>
  <c r="Z6" i="16"/>
  <c r="Z8" i="16"/>
  <c r="Z9" i="16"/>
  <c r="Z17" i="16"/>
  <c r="Z19" i="16"/>
  <c r="Z11" i="16"/>
  <c r="Z54" i="16"/>
  <c r="Z44" i="16"/>
  <c r="Z56" i="16"/>
  <c r="Z7" i="16"/>
  <c r="Z43" i="16"/>
  <c r="Z55" i="16"/>
  <c r="X55" i="16"/>
  <c r="Y55" i="16" s="1"/>
  <c r="U55" i="16"/>
  <c r="V55" i="16" s="1"/>
  <c r="R55" i="16"/>
  <c r="S55" i="16" s="1"/>
  <c r="O55" i="16"/>
  <c r="P55" i="16" s="1"/>
  <c r="L55" i="16"/>
  <c r="M55" i="16" s="1"/>
  <c r="I55" i="16"/>
  <c r="J55" i="16" s="1"/>
  <c r="X43" i="16"/>
  <c r="Y43" i="16" s="1"/>
  <c r="U43" i="16"/>
  <c r="V43" i="16" s="1"/>
  <c r="R43" i="16"/>
  <c r="S43" i="16" s="1"/>
  <c r="O43" i="16"/>
  <c r="P43" i="16" s="1"/>
  <c r="L43" i="16"/>
  <c r="M43" i="16" s="1"/>
  <c r="I43" i="16"/>
  <c r="J43" i="16" s="1"/>
  <c r="J13" i="15"/>
  <c r="J7" i="15"/>
  <c r="J12" i="15"/>
  <c r="J25" i="15"/>
  <c r="I38" i="15"/>
  <c r="J38" i="15"/>
  <c r="I53" i="15"/>
  <c r="J53" i="15"/>
  <c r="I48" i="15"/>
  <c r="J48" i="15"/>
  <c r="I36" i="15"/>
  <c r="J36" i="15"/>
  <c r="I17" i="15"/>
  <c r="I32" i="15"/>
  <c r="J32" i="15" s="1"/>
  <c r="J5" i="15"/>
  <c r="M5" i="15"/>
  <c r="P5" i="15"/>
  <c r="S5" i="15"/>
  <c r="V5" i="15"/>
  <c r="Y5" i="15"/>
  <c r="AB5" i="15"/>
  <c r="AE5" i="15"/>
  <c r="AH5" i="15"/>
  <c r="AK5" i="15"/>
  <c r="M7" i="15"/>
  <c r="P7" i="15"/>
  <c r="S7" i="15"/>
  <c r="U7" i="15"/>
  <c r="V7" i="15"/>
  <c r="X7" i="15"/>
  <c r="Y7" i="15"/>
  <c r="AB7" i="15"/>
  <c r="AE7" i="15"/>
  <c r="AH7" i="15"/>
  <c r="AK7" i="15"/>
  <c r="J6" i="15"/>
  <c r="M6" i="15"/>
  <c r="P6" i="15"/>
  <c r="S6" i="15"/>
  <c r="V6" i="15"/>
  <c r="Y6" i="15"/>
  <c r="AB6" i="15"/>
  <c r="AE6" i="15"/>
  <c r="AH6" i="15"/>
  <c r="AK6" i="15"/>
  <c r="L38" i="15"/>
  <c r="M38" i="15"/>
  <c r="O38" i="15"/>
  <c r="P38" i="15"/>
  <c r="R38" i="15"/>
  <c r="S38" i="15"/>
  <c r="V38" i="15"/>
  <c r="Y38" i="15"/>
  <c r="AA38" i="15"/>
  <c r="AB38" i="15"/>
  <c r="AD38" i="15"/>
  <c r="AE38" i="15"/>
  <c r="AG38" i="15"/>
  <c r="AH38" i="15"/>
  <c r="AJ38" i="15"/>
  <c r="AK38" i="15"/>
  <c r="M13" i="15"/>
  <c r="P13" i="15"/>
  <c r="S13" i="15"/>
  <c r="U13" i="15"/>
  <c r="V13" i="15" s="1"/>
  <c r="X13" i="15"/>
  <c r="Y13" i="15" s="1"/>
  <c r="B13" i="15" s="1"/>
  <c r="AA13" i="15"/>
  <c r="AB13" i="15" s="1"/>
  <c r="AD13" i="15"/>
  <c r="AE13" i="15" s="1"/>
  <c r="AG13" i="15"/>
  <c r="AH13" i="15" s="1"/>
  <c r="AJ13" i="15"/>
  <c r="AK13" i="15" s="1"/>
  <c r="J14" i="15"/>
  <c r="M14" i="15"/>
  <c r="P14" i="15"/>
  <c r="R14" i="15"/>
  <c r="S14" i="15"/>
  <c r="U14" i="15"/>
  <c r="V14" i="15"/>
  <c r="X14" i="15"/>
  <c r="Y14" i="15"/>
  <c r="AB14" i="15"/>
  <c r="AE14" i="15"/>
  <c r="AH14" i="15"/>
  <c r="AK14" i="15"/>
  <c r="J16" i="15"/>
  <c r="M16" i="15"/>
  <c r="O16" i="15"/>
  <c r="P16" i="15"/>
  <c r="R16" i="15"/>
  <c r="S16" i="15"/>
  <c r="U16" i="15"/>
  <c r="V16" i="15"/>
  <c r="X16" i="15"/>
  <c r="Y16" i="15"/>
  <c r="AB16" i="15"/>
  <c r="AE16" i="15"/>
  <c r="AH16" i="15"/>
  <c r="AK16" i="15"/>
  <c r="J11" i="15"/>
  <c r="M11" i="15"/>
  <c r="P11" i="15"/>
  <c r="S11" i="15"/>
  <c r="V11" i="15"/>
  <c r="Y11" i="15"/>
  <c r="AB11" i="15"/>
  <c r="AE11" i="15"/>
  <c r="AG11" i="15"/>
  <c r="AH11" i="15"/>
  <c r="AJ11" i="15"/>
  <c r="AK11" i="15"/>
  <c r="J9" i="15"/>
  <c r="M9" i="15"/>
  <c r="P9" i="15"/>
  <c r="S9" i="15"/>
  <c r="V9" i="15"/>
  <c r="Y9" i="15"/>
  <c r="AB9" i="15"/>
  <c r="AE9" i="15"/>
  <c r="AH9" i="15"/>
  <c r="AK9" i="15"/>
  <c r="L53" i="15"/>
  <c r="M53" i="15"/>
  <c r="O53" i="15"/>
  <c r="P53" i="15"/>
  <c r="R53" i="15"/>
  <c r="S53" i="15"/>
  <c r="U53" i="15"/>
  <c r="V53" i="15"/>
  <c r="X53" i="15"/>
  <c r="Y53" i="15"/>
  <c r="AA53" i="15"/>
  <c r="AB53" i="15"/>
  <c r="AD53" i="15"/>
  <c r="AE53" i="15"/>
  <c r="AG53" i="15"/>
  <c r="AH53" i="15"/>
  <c r="AJ53" i="15"/>
  <c r="AK53" i="15"/>
  <c r="J8" i="15"/>
  <c r="M8" i="15"/>
  <c r="P8" i="15"/>
  <c r="S8" i="15"/>
  <c r="V8" i="15"/>
  <c r="Y8" i="15"/>
  <c r="AB8" i="15"/>
  <c r="AE8" i="15"/>
  <c r="AH8" i="15"/>
  <c r="AK8" i="15"/>
  <c r="J15" i="15"/>
  <c r="M15" i="15"/>
  <c r="O15" i="15"/>
  <c r="P15" i="15"/>
  <c r="R15" i="15"/>
  <c r="S15" i="15"/>
  <c r="V15" i="15"/>
  <c r="Y15" i="15"/>
  <c r="AA15" i="15"/>
  <c r="AB15" i="15"/>
  <c r="AD15" i="15"/>
  <c r="AE15" i="15"/>
  <c r="AH15" i="15"/>
  <c r="AK15" i="15"/>
  <c r="L48" i="15"/>
  <c r="M48" i="15"/>
  <c r="O48" i="15"/>
  <c r="P48" i="15"/>
  <c r="R48" i="15"/>
  <c r="S48" i="15"/>
  <c r="U48" i="15"/>
  <c r="V48" i="15"/>
  <c r="X48" i="15"/>
  <c r="Y48" i="15"/>
  <c r="AA48" i="15"/>
  <c r="AB48" i="15"/>
  <c r="AD48" i="15"/>
  <c r="AE48" i="15"/>
  <c r="AG48" i="15"/>
  <c r="AH48" i="15"/>
  <c r="AJ48" i="15"/>
  <c r="AK48" i="15"/>
  <c r="M12" i="15"/>
  <c r="P12" i="15"/>
  <c r="S12" i="15"/>
  <c r="V12" i="15"/>
  <c r="Y12" i="15"/>
  <c r="AB12" i="15"/>
  <c r="AE12" i="15"/>
  <c r="AH12" i="15"/>
  <c r="AK12" i="15"/>
  <c r="M25" i="15"/>
  <c r="O25" i="15"/>
  <c r="P25" i="15"/>
  <c r="S25" i="15"/>
  <c r="V25" i="15"/>
  <c r="Y25" i="15"/>
  <c r="AB25" i="15"/>
  <c r="AD25" i="15"/>
  <c r="AE25" i="15"/>
  <c r="AH25" i="15"/>
  <c r="AK25" i="15"/>
  <c r="L36" i="15"/>
  <c r="M36" i="15"/>
  <c r="P36" i="15"/>
  <c r="S36" i="15"/>
  <c r="U36" i="15"/>
  <c r="V36" i="15"/>
  <c r="X36" i="15"/>
  <c r="Y36" i="15"/>
  <c r="AA36" i="15"/>
  <c r="AB36" i="15"/>
  <c r="AD36" i="15"/>
  <c r="AE36" i="15"/>
  <c r="AG36" i="15"/>
  <c r="AH36" i="15"/>
  <c r="AJ36" i="15"/>
  <c r="AK36" i="15"/>
  <c r="J26" i="15"/>
  <c r="M26" i="15"/>
  <c r="O26" i="15"/>
  <c r="P26" i="15"/>
  <c r="R26" i="15"/>
  <c r="S26" i="15"/>
  <c r="V26" i="15"/>
  <c r="Y26" i="15"/>
  <c r="AB26" i="15"/>
  <c r="AE26" i="15"/>
  <c r="AG26" i="15"/>
  <c r="AH26" i="15"/>
  <c r="AJ26" i="15"/>
  <c r="AK26" i="15"/>
  <c r="J17" i="15"/>
  <c r="L17" i="15"/>
  <c r="M17" i="15" s="1"/>
  <c r="O17" i="15"/>
  <c r="P17" i="15" s="1"/>
  <c r="R17" i="15"/>
  <c r="S17" i="15" s="1"/>
  <c r="U17" i="15"/>
  <c r="V17" i="15" s="1"/>
  <c r="B17" i="15" s="1"/>
  <c r="X17" i="15"/>
  <c r="Y17" i="15" s="1"/>
  <c r="AB17" i="15"/>
  <c r="AE17" i="15"/>
  <c r="AH17" i="15"/>
  <c r="AK17" i="15"/>
  <c r="J29" i="15"/>
  <c r="M29" i="15"/>
  <c r="O29" i="15"/>
  <c r="P29" i="15" s="1"/>
  <c r="B29" i="15" s="1"/>
  <c r="R29" i="15"/>
  <c r="S29" i="15" s="1"/>
  <c r="V29" i="15"/>
  <c r="Y29" i="15"/>
  <c r="AA29" i="15"/>
  <c r="AB29" i="15" s="1"/>
  <c r="AD29" i="15"/>
  <c r="AE29" i="15" s="1"/>
  <c r="AG29" i="15"/>
  <c r="AH29" i="15" s="1"/>
  <c r="AJ29" i="15"/>
  <c r="AK29" i="15" s="1"/>
  <c r="L32" i="15"/>
  <c r="M32" i="15" s="1"/>
  <c r="B32" i="15" s="1"/>
  <c r="O32" i="15"/>
  <c r="P32" i="15" s="1"/>
  <c r="R32" i="15"/>
  <c r="S32" i="15" s="1"/>
  <c r="V32" i="15"/>
  <c r="Y32" i="15"/>
  <c r="AA32" i="15"/>
  <c r="AB32" i="15" s="1"/>
  <c r="AD32" i="15"/>
  <c r="AE32" i="15" s="1"/>
  <c r="AG32" i="15"/>
  <c r="AH32" i="15" s="1"/>
  <c r="AJ32" i="15"/>
  <c r="AK32" i="15" s="1"/>
  <c r="J10" i="15"/>
  <c r="M10" i="15"/>
  <c r="P10" i="15"/>
  <c r="S10" i="15"/>
  <c r="V10" i="15"/>
  <c r="Y10" i="15"/>
  <c r="AB10" i="15"/>
  <c r="AE10" i="15"/>
  <c r="AG10" i="15"/>
  <c r="AH10" i="15" s="1"/>
  <c r="AJ10" i="15"/>
  <c r="AK10" i="15" s="1"/>
  <c r="I20" i="15"/>
  <c r="J20" i="15" s="1"/>
  <c r="L20" i="15"/>
  <c r="M20" i="15" s="1"/>
  <c r="O20" i="15"/>
  <c r="P20" i="15" s="1"/>
  <c r="R20" i="15"/>
  <c r="S20" i="15" s="1"/>
  <c r="U20" i="15"/>
  <c r="V20" i="15" s="1"/>
  <c r="X20" i="15"/>
  <c r="Y20" i="15" s="1"/>
  <c r="B20" i="15" s="1"/>
  <c r="AA20" i="15"/>
  <c r="AB20" i="15" s="1"/>
  <c r="AD20" i="15"/>
  <c r="AE20" i="15" s="1"/>
  <c r="AH20" i="15"/>
  <c r="AK20" i="15"/>
  <c r="J19" i="15"/>
  <c r="M19" i="15"/>
  <c r="O19" i="15"/>
  <c r="P19" i="15" s="1"/>
  <c r="R19" i="15"/>
  <c r="S19" i="15" s="1"/>
  <c r="V19" i="15"/>
  <c r="Y19" i="15"/>
  <c r="AB19" i="15"/>
  <c r="AE19" i="15"/>
  <c r="AH19" i="15"/>
  <c r="AK19" i="15"/>
  <c r="I52" i="15"/>
  <c r="J52" i="15" s="1"/>
  <c r="L52" i="15"/>
  <c r="M52" i="15" s="1"/>
  <c r="B52" i="15" s="1"/>
  <c r="O52" i="15"/>
  <c r="P52" i="15" s="1"/>
  <c r="R52" i="15"/>
  <c r="S52" i="15" s="1"/>
  <c r="U52" i="15"/>
  <c r="V52" i="15" s="1"/>
  <c r="X52" i="15"/>
  <c r="Y52" i="15" s="1"/>
  <c r="AA52" i="15"/>
  <c r="AB52" i="15" s="1"/>
  <c r="AD52" i="15"/>
  <c r="AE52" i="15" s="1"/>
  <c r="AG52" i="15"/>
  <c r="AH52" i="15" s="1"/>
  <c r="AJ52" i="15"/>
  <c r="AK52" i="15" s="1"/>
  <c r="I35" i="15"/>
  <c r="J35" i="15" s="1"/>
  <c r="L35" i="15"/>
  <c r="M35" i="15" s="1"/>
  <c r="O35" i="15"/>
  <c r="P35" i="15" s="1"/>
  <c r="R35" i="15"/>
  <c r="S35" i="15" s="1"/>
  <c r="V35" i="15"/>
  <c r="Y35" i="15"/>
  <c r="AA35" i="15"/>
  <c r="AB35" i="15" s="1"/>
  <c r="AD35" i="15"/>
  <c r="AE35" i="15" s="1"/>
  <c r="B35" i="15" s="1"/>
  <c r="AG35" i="15"/>
  <c r="AH35" i="15" s="1"/>
  <c r="AJ35" i="15"/>
  <c r="AK35" i="15" s="1"/>
  <c r="I55" i="15"/>
  <c r="J55" i="15" s="1"/>
  <c r="L55" i="15"/>
  <c r="M55" i="15" s="1"/>
  <c r="O55" i="15"/>
  <c r="P55" i="15" s="1"/>
  <c r="R55" i="15"/>
  <c r="S55" i="15" s="1"/>
  <c r="U55" i="15"/>
  <c r="V55" i="15" s="1"/>
  <c r="X55" i="15"/>
  <c r="Y55" i="15" s="1"/>
  <c r="B55" i="15" s="1"/>
  <c r="AA55" i="15"/>
  <c r="AB55" i="15" s="1"/>
  <c r="AD55" i="15"/>
  <c r="AE55" i="15" s="1"/>
  <c r="AG55" i="15"/>
  <c r="AH55" i="15" s="1"/>
  <c r="AJ55" i="15"/>
  <c r="AK55" i="15" s="1"/>
  <c r="J28" i="15"/>
  <c r="M28" i="15"/>
  <c r="O28" i="15"/>
  <c r="P28" i="15" s="1"/>
  <c r="R28" i="15"/>
  <c r="S28" i="15" s="1"/>
  <c r="B28" i="15" s="1"/>
  <c r="V28" i="15"/>
  <c r="Y28" i="15"/>
  <c r="AA28" i="15"/>
  <c r="AB28" i="15" s="1"/>
  <c r="AD28" i="15"/>
  <c r="AE28" i="15" s="1"/>
  <c r="AG28" i="15"/>
  <c r="AH28" i="15" s="1"/>
  <c r="AJ28" i="15"/>
  <c r="AK28" i="15" s="1"/>
  <c r="I39" i="15"/>
  <c r="J39" i="15" s="1"/>
  <c r="L39" i="15"/>
  <c r="M39" i="15" s="1"/>
  <c r="B39" i="15" s="1"/>
  <c r="O39" i="15"/>
  <c r="P39" i="15" s="1"/>
  <c r="S39" i="15"/>
  <c r="U39" i="15"/>
  <c r="V39" i="15"/>
  <c r="X39" i="15"/>
  <c r="Y39" i="15"/>
  <c r="AA39" i="15"/>
  <c r="AB39" i="15"/>
  <c r="AD39" i="15"/>
  <c r="AE39" i="15"/>
  <c r="AG39" i="15"/>
  <c r="AH39" i="15"/>
  <c r="AJ39" i="15"/>
  <c r="AK39" i="15"/>
  <c r="I57" i="15"/>
  <c r="J57" i="15"/>
  <c r="B57" i="15" s="1"/>
  <c r="L57" i="15"/>
  <c r="M57" i="15"/>
  <c r="O57" i="15"/>
  <c r="P57" i="15"/>
  <c r="R57" i="15"/>
  <c r="S57" i="15"/>
  <c r="U57" i="15"/>
  <c r="V57" i="15"/>
  <c r="X57" i="15"/>
  <c r="Y57" i="15"/>
  <c r="AA57" i="15"/>
  <c r="AB57" i="15"/>
  <c r="AD57" i="15"/>
  <c r="AE57" i="15"/>
  <c r="AG57" i="15"/>
  <c r="AH57" i="15"/>
  <c r="AJ57" i="15"/>
  <c r="AK57" i="15"/>
  <c r="I18" i="15"/>
  <c r="J18" i="15"/>
  <c r="L18" i="15"/>
  <c r="M18" i="15"/>
  <c r="O18" i="15"/>
  <c r="P18" i="15"/>
  <c r="B18" i="15" s="1"/>
  <c r="R18" i="15"/>
  <c r="S18" i="15"/>
  <c r="U18" i="15"/>
  <c r="V18" i="15"/>
  <c r="X18" i="15"/>
  <c r="Y18" i="15"/>
  <c r="AB18" i="15"/>
  <c r="AE18" i="15"/>
  <c r="AH18" i="15"/>
  <c r="AK18" i="15"/>
  <c r="I44" i="15"/>
  <c r="J44" i="15"/>
  <c r="L44" i="15"/>
  <c r="M44" i="15"/>
  <c r="O44" i="15"/>
  <c r="P44" i="15"/>
  <c r="B44" i="15" s="1"/>
  <c r="R44" i="15"/>
  <c r="S44" i="15"/>
  <c r="U44" i="15"/>
  <c r="V44" i="15"/>
  <c r="X44" i="15"/>
  <c r="Y44" i="15"/>
  <c r="AA44" i="15"/>
  <c r="AB44" i="15"/>
  <c r="AD44" i="15"/>
  <c r="AE44" i="15"/>
  <c r="AG44" i="15"/>
  <c r="AH44" i="15"/>
  <c r="AJ44" i="15"/>
  <c r="AK44" i="15"/>
  <c r="I58" i="15"/>
  <c r="J58" i="15"/>
  <c r="B58" i="15" s="1"/>
  <c r="L58" i="15"/>
  <c r="M58" i="15"/>
  <c r="O58" i="15"/>
  <c r="P58" i="15"/>
  <c r="R58" i="15"/>
  <c r="S58" i="15"/>
  <c r="U58" i="15"/>
  <c r="V58" i="15"/>
  <c r="X58" i="15"/>
  <c r="Y58" i="15"/>
  <c r="AA58" i="15"/>
  <c r="AB58" i="15"/>
  <c r="AD58" i="15"/>
  <c r="AE58" i="15"/>
  <c r="AG58" i="15"/>
  <c r="AH58" i="15"/>
  <c r="AJ58" i="15"/>
  <c r="AK58" i="15"/>
  <c r="I54" i="15"/>
  <c r="J54" i="15"/>
  <c r="L54" i="15"/>
  <c r="M54" i="15"/>
  <c r="O54" i="15"/>
  <c r="P54" i="15"/>
  <c r="B54" i="15" s="1"/>
  <c r="R54" i="15"/>
  <c r="S54" i="15"/>
  <c r="U54" i="15"/>
  <c r="V54" i="15"/>
  <c r="X54" i="15"/>
  <c r="Y54" i="15"/>
  <c r="AA54" i="15"/>
  <c r="AB54" i="15"/>
  <c r="AD54" i="15"/>
  <c r="AE54" i="15"/>
  <c r="AG54" i="15"/>
  <c r="AH54" i="15"/>
  <c r="AJ54" i="15"/>
  <c r="AK54" i="15"/>
  <c r="I56" i="15"/>
  <c r="J56" i="15"/>
  <c r="B56" i="15" s="1"/>
  <c r="L56" i="15"/>
  <c r="M56" i="15"/>
  <c r="O56" i="15"/>
  <c r="P56" i="15"/>
  <c r="R56" i="15"/>
  <c r="S56" i="15"/>
  <c r="U56" i="15"/>
  <c r="V56" i="15"/>
  <c r="X56" i="15"/>
  <c r="Y56" i="15"/>
  <c r="AA56" i="15"/>
  <c r="AB56" i="15"/>
  <c r="AD56" i="15"/>
  <c r="AE56" i="15"/>
  <c r="AG56" i="15"/>
  <c r="AH56" i="15"/>
  <c r="AJ56" i="15"/>
  <c r="AK56" i="15"/>
  <c r="I43" i="15"/>
  <c r="J43" i="15"/>
  <c r="L43" i="15"/>
  <c r="M43" i="15"/>
  <c r="O43" i="15"/>
  <c r="P43" i="15"/>
  <c r="B43" i="15" s="1"/>
  <c r="R43" i="15"/>
  <c r="S43" i="15"/>
  <c r="U43" i="15"/>
  <c r="V43" i="15"/>
  <c r="X43" i="15"/>
  <c r="Y43" i="15"/>
  <c r="AA43" i="15"/>
  <c r="AB43" i="15"/>
  <c r="AD43" i="15"/>
  <c r="AE43" i="15"/>
  <c r="AG43" i="15"/>
  <c r="AH43" i="15"/>
  <c r="AJ43" i="15"/>
  <c r="AK43" i="15"/>
  <c r="I45" i="15"/>
  <c r="J45" i="15"/>
  <c r="L45" i="15"/>
  <c r="M45" i="15"/>
  <c r="O45" i="15"/>
  <c r="P45" i="15"/>
  <c r="R45" i="15"/>
  <c r="S45" i="15"/>
  <c r="U45" i="15"/>
  <c r="V45" i="15"/>
  <c r="X45" i="15"/>
  <c r="Y45" i="15"/>
  <c r="AA45" i="15"/>
  <c r="AB45" i="15"/>
  <c r="AD45" i="15"/>
  <c r="AE45" i="15"/>
  <c r="AG45" i="15"/>
  <c r="AH45" i="15"/>
  <c r="AJ45" i="15"/>
  <c r="AK45" i="15"/>
  <c r="I40" i="15"/>
  <c r="J40" i="15"/>
  <c r="L40" i="15"/>
  <c r="M40" i="15"/>
  <c r="P40" i="15"/>
  <c r="R40" i="15"/>
  <c r="S40" i="15" s="1"/>
  <c r="B40" i="15" s="1"/>
  <c r="U40" i="15"/>
  <c r="V40" i="15" s="1"/>
  <c r="X40" i="15"/>
  <c r="Y40" i="15" s="1"/>
  <c r="AA40" i="15"/>
  <c r="AB40" i="15" s="1"/>
  <c r="AD40" i="15"/>
  <c r="AE40" i="15" s="1"/>
  <c r="AG40" i="15"/>
  <c r="AH40" i="15" s="1"/>
  <c r="AJ40" i="15"/>
  <c r="AK40" i="15" s="1"/>
  <c r="I27" i="15"/>
  <c r="J27" i="15" s="1"/>
  <c r="L27" i="15"/>
  <c r="M27" i="15" s="1"/>
  <c r="B27" i="15" s="1"/>
  <c r="O27" i="15"/>
  <c r="P27" i="15" s="1"/>
  <c r="R27" i="15"/>
  <c r="S27" i="15" s="1"/>
  <c r="U27" i="15"/>
  <c r="V27" i="15" s="1"/>
  <c r="X27" i="15"/>
  <c r="Y27" i="15" s="1"/>
  <c r="AB27" i="15"/>
  <c r="AE27" i="15"/>
  <c r="AG27" i="15"/>
  <c r="AH27" i="15" s="1"/>
  <c r="AJ27" i="15"/>
  <c r="AK27" i="15" s="1"/>
  <c r="I41" i="15"/>
  <c r="J41" i="15" s="1"/>
  <c r="L41" i="15"/>
  <c r="M41" i="15" s="1"/>
  <c r="O41" i="15"/>
  <c r="P41" i="15" s="1"/>
  <c r="S41" i="15"/>
  <c r="U41" i="15"/>
  <c r="V41" i="15"/>
  <c r="X41" i="15"/>
  <c r="Y41" i="15"/>
  <c r="AA41" i="15"/>
  <c r="AB41" i="15"/>
  <c r="AD41" i="15"/>
  <c r="AE41" i="15"/>
  <c r="AG41" i="15"/>
  <c r="AH41" i="15"/>
  <c r="AJ41" i="15"/>
  <c r="AK41" i="15"/>
  <c r="I31" i="15"/>
  <c r="J31" i="15"/>
  <c r="L31" i="15"/>
  <c r="M31" i="15"/>
  <c r="O31" i="15"/>
  <c r="P31" i="15"/>
  <c r="R31" i="15"/>
  <c r="S31" i="15"/>
  <c r="V31" i="15"/>
  <c r="Y31" i="15"/>
  <c r="AA31" i="15"/>
  <c r="AB31" i="15"/>
  <c r="AD31" i="15"/>
  <c r="AE31" i="15"/>
  <c r="AG31" i="15"/>
  <c r="AH31" i="15"/>
  <c r="AJ31" i="15"/>
  <c r="AK31" i="15"/>
  <c r="I23" i="15"/>
  <c r="J23" i="15"/>
  <c r="L23" i="15"/>
  <c r="M23" i="15"/>
  <c r="O23" i="15"/>
  <c r="P23" i="15"/>
  <c r="R23" i="15"/>
  <c r="S23" i="15"/>
  <c r="U23" i="15"/>
  <c r="V23" i="15"/>
  <c r="X23" i="15"/>
  <c r="Y23" i="15"/>
  <c r="AA23" i="15"/>
  <c r="AB23" i="15"/>
  <c r="AD23" i="15"/>
  <c r="AE23" i="15"/>
  <c r="AH23" i="15"/>
  <c r="AK23" i="15"/>
  <c r="I42" i="15"/>
  <c r="J42" i="15"/>
  <c r="L42" i="15"/>
  <c r="M42" i="15"/>
  <c r="P42" i="15"/>
  <c r="R42" i="15"/>
  <c r="S42" i="15" s="1"/>
  <c r="U42" i="15"/>
  <c r="V42" i="15" s="1"/>
  <c r="X42" i="15"/>
  <c r="Y42" i="15" s="1"/>
  <c r="AA42" i="15"/>
  <c r="AB42" i="15" s="1"/>
  <c r="AD42" i="15"/>
  <c r="AE42" i="15" s="1"/>
  <c r="AG42" i="15"/>
  <c r="AH42" i="15" s="1"/>
  <c r="AJ42" i="15"/>
  <c r="AK42" i="15" s="1"/>
  <c r="B42" i="15" s="1"/>
  <c r="I46" i="15"/>
  <c r="J46" i="15" s="1"/>
  <c r="L46" i="15"/>
  <c r="M46" i="15" s="1"/>
  <c r="O46" i="15"/>
  <c r="P46" i="15" s="1"/>
  <c r="R46" i="15"/>
  <c r="S46" i="15" s="1"/>
  <c r="U46" i="15"/>
  <c r="V46" i="15" s="1"/>
  <c r="X46" i="15"/>
  <c r="Y46" i="15" s="1"/>
  <c r="AA46" i="15"/>
  <c r="AB46" i="15" s="1"/>
  <c r="AD46" i="15"/>
  <c r="AE46" i="15" s="1"/>
  <c r="B46" i="15" s="1"/>
  <c r="AG46" i="15"/>
  <c r="AH46" i="15" s="1"/>
  <c r="AJ46" i="15"/>
  <c r="AK46" i="15" s="1"/>
  <c r="I24" i="15"/>
  <c r="J24" i="15" s="1"/>
  <c r="L24" i="15"/>
  <c r="M24" i="15" s="1"/>
  <c r="O24" i="15"/>
  <c r="P24" i="15" s="1"/>
  <c r="R24" i="15"/>
  <c r="S24" i="15" s="1"/>
  <c r="U24" i="15"/>
  <c r="V24" i="15" s="1"/>
  <c r="X24" i="15"/>
  <c r="Y24" i="15" s="1"/>
  <c r="B24" i="15" s="1"/>
  <c r="AB24" i="15"/>
  <c r="AE24" i="15"/>
  <c r="AH24" i="15"/>
  <c r="AK24" i="15"/>
  <c r="I34" i="15"/>
  <c r="J34" i="15" s="1"/>
  <c r="L34" i="15"/>
  <c r="M34" i="15" s="1"/>
  <c r="O34" i="15"/>
  <c r="P34" i="15" s="1"/>
  <c r="R34" i="15"/>
  <c r="S34" i="15" s="1"/>
  <c r="B34" i="15" s="1"/>
  <c r="V34" i="15"/>
  <c r="Y34" i="15"/>
  <c r="AA34" i="15"/>
  <c r="AB34" i="15" s="1"/>
  <c r="AD34" i="15"/>
  <c r="AE34" i="15" s="1"/>
  <c r="AG34" i="15"/>
  <c r="AH34" i="15" s="1"/>
  <c r="AJ34" i="15"/>
  <c r="AK34" i="15" s="1"/>
  <c r="I47" i="15"/>
  <c r="J47" i="15" s="1"/>
  <c r="L47" i="15"/>
  <c r="M47" i="15" s="1"/>
  <c r="B47" i="15" s="1"/>
  <c r="O47" i="15"/>
  <c r="P47" i="15" s="1"/>
  <c r="R47" i="15"/>
  <c r="S47" i="15" s="1"/>
  <c r="U47" i="15"/>
  <c r="V47" i="15" s="1"/>
  <c r="X47" i="15"/>
  <c r="Y47" i="15" s="1"/>
  <c r="AA47" i="15"/>
  <c r="AB47" i="15" s="1"/>
  <c r="AD47" i="15"/>
  <c r="AE47" i="15" s="1"/>
  <c r="AG47" i="15"/>
  <c r="AH47" i="15" s="1"/>
  <c r="AJ47" i="15"/>
  <c r="AK47" i="15" s="1"/>
  <c r="I49" i="15"/>
  <c r="J49" i="15" s="1"/>
  <c r="L49" i="15"/>
  <c r="M49" i="15" s="1"/>
  <c r="O49" i="15"/>
  <c r="P49" i="15" s="1"/>
  <c r="R49" i="15"/>
  <c r="S49" i="15" s="1"/>
  <c r="U49" i="15"/>
  <c r="V49" i="15" s="1"/>
  <c r="X49" i="15"/>
  <c r="Y49" i="15" s="1"/>
  <c r="AA49" i="15"/>
  <c r="AB49" i="15" s="1"/>
  <c r="AD49" i="15"/>
  <c r="AE49" i="15" s="1"/>
  <c r="B49" i="15" s="1"/>
  <c r="AG49" i="15"/>
  <c r="AH49" i="15" s="1"/>
  <c r="AJ49" i="15"/>
  <c r="AK49" i="15" s="1"/>
  <c r="I50" i="15"/>
  <c r="J50" i="15" s="1"/>
  <c r="L50" i="15"/>
  <c r="M50" i="15" s="1"/>
  <c r="O50" i="15"/>
  <c r="P50" i="15" s="1"/>
  <c r="R50" i="15"/>
  <c r="S50" i="15" s="1"/>
  <c r="U50" i="15"/>
  <c r="V50" i="15" s="1"/>
  <c r="X50" i="15"/>
  <c r="Y50" i="15" s="1"/>
  <c r="B50" i="15" s="1"/>
  <c r="AA50" i="15"/>
  <c r="AB50" i="15" s="1"/>
  <c r="AD50" i="15"/>
  <c r="AE50" i="15" s="1"/>
  <c r="AG50" i="15"/>
  <c r="AH50" i="15" s="1"/>
  <c r="AJ50" i="15"/>
  <c r="AK50" i="15" s="1"/>
  <c r="I51" i="15"/>
  <c r="J51" i="15" s="1"/>
  <c r="L51" i="15"/>
  <c r="M51" i="15" s="1"/>
  <c r="O51" i="15"/>
  <c r="P51" i="15" s="1"/>
  <c r="R51" i="15"/>
  <c r="S51" i="15" s="1"/>
  <c r="B51" i="15" s="1"/>
  <c r="U51" i="15"/>
  <c r="V51" i="15" s="1"/>
  <c r="X51" i="15"/>
  <c r="Y51" i="15" s="1"/>
  <c r="AA51" i="15"/>
  <c r="AB51" i="15" s="1"/>
  <c r="AD51" i="15"/>
  <c r="AE51" i="15" s="1"/>
  <c r="AG51" i="15"/>
  <c r="AH51" i="15" s="1"/>
  <c r="AJ51" i="15"/>
  <c r="AK51" i="15" s="1"/>
  <c r="I37" i="15"/>
  <c r="J37" i="15" s="1"/>
  <c r="L37" i="15"/>
  <c r="M37" i="15" s="1"/>
  <c r="O37" i="15"/>
  <c r="P37" i="15" s="1"/>
  <c r="R37" i="15"/>
  <c r="S37" i="15" s="1"/>
  <c r="V37" i="15"/>
  <c r="Y37" i="15"/>
  <c r="AA37" i="15"/>
  <c r="AB37" i="15" s="1"/>
  <c r="AD37" i="15"/>
  <c r="AE37" i="15" s="1"/>
  <c r="AG37" i="15"/>
  <c r="AH37" i="15" s="1"/>
  <c r="AJ37" i="15"/>
  <c r="AK37" i="15" s="1"/>
  <c r="I22" i="15"/>
  <c r="J22" i="15" s="1"/>
  <c r="L22" i="15"/>
  <c r="M22" i="15" s="1"/>
  <c r="O22" i="15"/>
  <c r="P22" i="15" s="1"/>
  <c r="R22" i="15"/>
  <c r="S22" i="15" s="1"/>
  <c r="V22" i="15"/>
  <c r="Y22" i="15"/>
  <c r="AA22" i="15"/>
  <c r="AB22" i="15" s="1"/>
  <c r="AD22" i="15"/>
  <c r="AE22" i="15" s="1"/>
  <c r="B22" i="15" s="1"/>
  <c r="AH22" i="15"/>
  <c r="AK22" i="15"/>
  <c r="I33" i="15"/>
  <c r="J33" i="15" s="1"/>
  <c r="L33" i="15"/>
  <c r="M33" i="15" s="1"/>
  <c r="O33" i="15"/>
  <c r="P33" i="15" s="1"/>
  <c r="R33" i="15"/>
  <c r="S33" i="15" s="1"/>
  <c r="V33" i="15"/>
  <c r="Y33" i="15"/>
  <c r="AA33" i="15"/>
  <c r="AB33" i="15" s="1"/>
  <c r="AD33" i="15"/>
  <c r="AE33" i="15" s="1"/>
  <c r="AG33" i="15"/>
  <c r="AH33" i="15" s="1"/>
  <c r="AJ33" i="15"/>
  <c r="AK33" i="15" s="1"/>
  <c r="I21" i="15"/>
  <c r="J21" i="15" s="1"/>
  <c r="L21" i="15"/>
  <c r="M21" i="15" s="1"/>
  <c r="O21" i="15"/>
  <c r="P21" i="15" s="1"/>
  <c r="R21" i="15"/>
  <c r="S21" i="15" s="1"/>
  <c r="B21" i="15" s="1"/>
  <c r="U21" i="15"/>
  <c r="V21" i="15" s="1"/>
  <c r="X21" i="15"/>
  <c r="Y21" i="15" s="1"/>
  <c r="AA21" i="15"/>
  <c r="AB21" i="15" s="1"/>
  <c r="AD21" i="15"/>
  <c r="AE21" i="15" s="1"/>
  <c r="AH21" i="15"/>
  <c r="AK21" i="15"/>
  <c r="AL30" i="15"/>
  <c r="AJ30" i="15"/>
  <c r="AK30" i="15"/>
  <c r="AG30" i="15"/>
  <c r="AH30" i="15"/>
  <c r="AD30" i="15"/>
  <c r="AE30" i="15"/>
  <c r="AA30" i="15"/>
  <c r="AB30" i="15"/>
  <c r="Y30" i="15"/>
  <c r="V30" i="15"/>
  <c r="R30" i="15"/>
  <c r="S30" i="15"/>
  <c r="O30" i="15"/>
  <c r="P30" i="15"/>
  <c r="L30" i="15"/>
  <c r="M30" i="15"/>
  <c r="I30" i="15"/>
  <c r="J30" i="15"/>
  <c r="AL21" i="15"/>
  <c r="AL33" i="15"/>
  <c r="AL22" i="15"/>
  <c r="AL37" i="15"/>
  <c r="AL51" i="15"/>
  <c r="AL50" i="15"/>
  <c r="AL49" i="15"/>
  <c r="AL47" i="15"/>
  <c r="AL34" i="15"/>
  <c r="AL24" i="15"/>
  <c r="AL46" i="15"/>
  <c r="AL42" i="15"/>
  <c r="AL23" i="15"/>
  <c r="AL31" i="15"/>
  <c r="AL41" i="15"/>
  <c r="AL27" i="15"/>
  <c r="AL40" i="15"/>
  <c r="AL45" i="15"/>
  <c r="AL43" i="15"/>
  <c r="AL56" i="15"/>
  <c r="AL54" i="15"/>
  <c r="AL58" i="15"/>
  <c r="AL44" i="15"/>
  <c r="AL18" i="15"/>
  <c r="AL57" i="15"/>
  <c r="AL39" i="15"/>
  <c r="AL28" i="15"/>
  <c r="AL55" i="15"/>
  <c r="AL35" i="15"/>
  <c r="AL52" i="15"/>
  <c r="AL19" i="15"/>
  <c r="AL20" i="15"/>
  <c r="AL10" i="15"/>
  <c r="AL32" i="15"/>
  <c r="AL29" i="15"/>
  <c r="AL17" i="15"/>
  <c r="AL26" i="15"/>
  <c r="AL36" i="15"/>
  <c r="AL25" i="15"/>
  <c r="AL12" i="15"/>
  <c r="AL48" i="15"/>
  <c r="AL15" i="15"/>
  <c r="AL8" i="15"/>
  <c r="AL53" i="15"/>
  <c r="AL9" i="15"/>
  <c r="AL11" i="15"/>
  <c r="AL16" i="15"/>
  <c r="AL14" i="15"/>
  <c r="AL13" i="15"/>
  <c r="AL38" i="15"/>
  <c r="AL6" i="15"/>
  <c r="AL7" i="15"/>
  <c r="AL5" i="15"/>
  <c r="AK5" i="14"/>
  <c r="AK9" i="14"/>
  <c r="AK6" i="14"/>
  <c r="AK11" i="14"/>
  <c r="AK10" i="14"/>
  <c r="AK8" i="14"/>
  <c r="AK7" i="14"/>
  <c r="AK25" i="14"/>
  <c r="AK15" i="14"/>
  <c r="AK12" i="14"/>
  <c r="AJ18" i="14"/>
  <c r="AK18" i="14" s="1"/>
  <c r="AJ19" i="14"/>
  <c r="AK19" i="14" s="1"/>
  <c r="AJ42" i="14"/>
  <c r="AK42" i="14" s="1"/>
  <c r="AK20" i="14"/>
  <c r="AJ35" i="14"/>
  <c r="AK35" i="14"/>
  <c r="AK21" i="14"/>
  <c r="AJ58" i="14"/>
  <c r="AK58" i="14" s="1"/>
  <c r="AK16" i="14"/>
  <c r="AJ31" i="14"/>
  <c r="AK31" i="14"/>
  <c r="AJ36" i="14"/>
  <c r="AK36" i="14"/>
  <c r="AJ38" i="14"/>
  <c r="AK38" i="14"/>
  <c r="AJ37" i="14"/>
  <c r="AK37" i="14"/>
  <c r="AJ33" i="14"/>
  <c r="AK33" i="14"/>
  <c r="AJ34" i="14"/>
  <c r="AK34" i="14"/>
  <c r="AK28" i="14"/>
  <c r="AJ46" i="14"/>
  <c r="AK46" i="14" s="1"/>
  <c r="AJ51" i="14"/>
  <c r="AK51" i="14" s="1"/>
  <c r="AJ32" i="14"/>
  <c r="AK32" i="14" s="1"/>
  <c r="AK13" i="14"/>
  <c r="AJ47" i="14"/>
  <c r="AK47" i="14"/>
  <c r="AJ57" i="14"/>
  <c r="AK57" i="14"/>
  <c r="AK17" i="14"/>
  <c r="AK29" i="14"/>
  <c r="AJ45" i="14"/>
  <c r="AK45" i="14"/>
  <c r="AK23" i="14"/>
  <c r="AK24" i="14"/>
  <c r="AH5" i="14"/>
  <c r="AH9" i="14"/>
  <c r="AH6" i="14"/>
  <c r="AH11" i="14"/>
  <c r="AH10" i="14"/>
  <c r="AH8" i="14"/>
  <c r="AH7" i="14"/>
  <c r="AH25" i="14"/>
  <c r="AG15" i="14"/>
  <c r="AH15" i="14"/>
  <c r="AH12" i="14"/>
  <c r="AG18" i="14"/>
  <c r="AH18" i="14" s="1"/>
  <c r="AH19" i="14"/>
  <c r="AG42" i="14"/>
  <c r="AH42" i="14"/>
  <c r="AH20" i="14"/>
  <c r="AG35" i="14"/>
  <c r="AH35" i="14" s="1"/>
  <c r="AH21" i="14"/>
  <c r="AG58" i="14"/>
  <c r="AH58" i="14"/>
  <c r="AH16" i="14"/>
  <c r="AH31" i="14"/>
  <c r="AG36" i="14"/>
  <c r="AH36" i="14"/>
  <c r="AG38" i="14"/>
  <c r="AH38" i="14"/>
  <c r="AG37" i="14"/>
  <c r="AH37" i="14"/>
  <c r="AG33" i="14"/>
  <c r="AH33" i="14"/>
  <c r="AG34" i="14"/>
  <c r="AH34" i="14"/>
  <c r="AH28" i="14"/>
  <c r="AG46" i="14"/>
  <c r="AH46" i="14" s="1"/>
  <c r="AG51" i="14"/>
  <c r="AH51" i="14" s="1"/>
  <c r="AH32" i="14"/>
  <c r="B32" i="14" s="1"/>
  <c r="AH13" i="14"/>
  <c r="AG47" i="14"/>
  <c r="AH47" i="14" s="1"/>
  <c r="AG57" i="14"/>
  <c r="AH57" i="14" s="1"/>
  <c r="AH17" i="14"/>
  <c r="AH29" i="14"/>
  <c r="AG45" i="14"/>
  <c r="AH45" i="14" s="1"/>
  <c r="AH23" i="14"/>
  <c r="AH24" i="14"/>
  <c r="AE5" i="14"/>
  <c r="AD9" i="14"/>
  <c r="AE9" i="14"/>
  <c r="AE6" i="14"/>
  <c r="AD11" i="14"/>
  <c r="AE11" i="14" s="1"/>
  <c r="AE10" i="14"/>
  <c r="AE8" i="14"/>
  <c r="AE7" i="14"/>
  <c r="AE25" i="14"/>
  <c r="AE15" i="14"/>
  <c r="AE12" i="14"/>
  <c r="AE18" i="14"/>
  <c r="AE19" i="14"/>
  <c r="AD42" i="14"/>
  <c r="AE42" i="14" s="1"/>
  <c r="AE20" i="14"/>
  <c r="AE35" i="14"/>
  <c r="AD21" i="14"/>
  <c r="AE21" i="14" s="1"/>
  <c r="AD58" i="14"/>
  <c r="AE58" i="14" s="1"/>
  <c r="AD16" i="14"/>
  <c r="AE16" i="14" s="1"/>
  <c r="AD31" i="14"/>
  <c r="AE31" i="14" s="1"/>
  <c r="AE36" i="14"/>
  <c r="AE38" i="14"/>
  <c r="AD37" i="14"/>
  <c r="AE37" i="14" s="1"/>
  <c r="AE33" i="14"/>
  <c r="AD34" i="14"/>
  <c r="AE34" i="14"/>
  <c r="AE28" i="14"/>
  <c r="AD46" i="14"/>
  <c r="AE46" i="14" s="1"/>
  <c r="AD51" i="14"/>
  <c r="AE51" i="14" s="1"/>
  <c r="AD32" i="14"/>
  <c r="AE32" i="14" s="1"/>
  <c r="AE13" i="14"/>
  <c r="AD47" i="14"/>
  <c r="AE47" i="14"/>
  <c r="AD57" i="14"/>
  <c r="AE57" i="14"/>
  <c r="AD17" i="14"/>
  <c r="AE17" i="14"/>
  <c r="AD29" i="14"/>
  <c r="AE29" i="14"/>
  <c r="AD45" i="14"/>
  <c r="AE45" i="14"/>
  <c r="AD23" i="14"/>
  <c r="AE23" i="14"/>
  <c r="AD24" i="14"/>
  <c r="AE24" i="14"/>
  <c r="AB5" i="14"/>
  <c r="AA9" i="14"/>
  <c r="AB9" i="14" s="1"/>
  <c r="AB6" i="14"/>
  <c r="B6" i="14" s="1"/>
  <c r="AA11" i="14"/>
  <c r="AB11" i="14"/>
  <c r="AB10" i="14"/>
  <c r="AB8" i="14"/>
  <c r="AB7" i="14"/>
  <c r="AB25" i="14"/>
  <c r="AB15" i="14"/>
  <c r="AB12" i="14"/>
  <c r="B12" i="14" s="1"/>
  <c r="AB18" i="14"/>
  <c r="AB19" i="14"/>
  <c r="AA42" i="14"/>
  <c r="AB42" i="14"/>
  <c r="AB20" i="14"/>
  <c r="AB35" i="14"/>
  <c r="AA21" i="14"/>
  <c r="AB21" i="14"/>
  <c r="AA58" i="14"/>
  <c r="AB58" i="14"/>
  <c r="AA16" i="14"/>
  <c r="AB16" i="14"/>
  <c r="AA31" i="14"/>
  <c r="AB31" i="14"/>
  <c r="AB36" i="14"/>
  <c r="AB38" i="14"/>
  <c r="B38" i="14" s="1"/>
  <c r="AA37" i="14"/>
  <c r="AB37" i="14"/>
  <c r="AB33" i="14"/>
  <c r="AA34" i="14"/>
  <c r="AB34" i="14" s="1"/>
  <c r="AB28" i="14"/>
  <c r="AA46" i="14"/>
  <c r="AB46" i="14"/>
  <c r="AA51" i="14"/>
  <c r="AB51" i="14"/>
  <c r="AA32" i="14"/>
  <c r="AB32" i="14"/>
  <c r="AB13" i="14"/>
  <c r="AA47" i="14"/>
  <c r="AB47" i="14" s="1"/>
  <c r="AA57" i="14"/>
  <c r="AB57" i="14" s="1"/>
  <c r="AA17" i="14"/>
  <c r="AB17" i="14" s="1"/>
  <c r="AA29" i="14"/>
  <c r="AB29" i="14" s="1"/>
  <c r="AA45" i="14"/>
  <c r="AB45" i="14" s="1"/>
  <c r="AA23" i="14"/>
  <c r="AB23" i="14" s="1"/>
  <c r="AA24" i="14"/>
  <c r="AB24" i="14" s="1"/>
  <c r="Y5" i="14"/>
  <c r="X9" i="14"/>
  <c r="Y9" i="14"/>
  <c r="Y6" i="14"/>
  <c r="Y11" i="14"/>
  <c r="Y10" i="14"/>
  <c r="Y8" i="14"/>
  <c r="Y7" i="14"/>
  <c r="X25" i="14"/>
  <c r="Y25" i="14" s="1"/>
  <c r="Y15" i="14"/>
  <c r="Y12" i="14"/>
  <c r="Y18" i="14"/>
  <c r="Y19" i="14"/>
  <c r="Y42" i="14"/>
  <c r="X20" i="14"/>
  <c r="Y20" i="14"/>
  <c r="X35" i="14"/>
  <c r="Y35" i="14"/>
  <c r="Y21" i="14"/>
  <c r="X58" i="14"/>
  <c r="Y58" i="14" s="1"/>
  <c r="Y16" i="14"/>
  <c r="X31" i="14"/>
  <c r="Y31" i="14"/>
  <c r="X36" i="14"/>
  <c r="Y36" i="14"/>
  <c r="X38" i="14"/>
  <c r="Y38" i="14"/>
  <c r="X37" i="14"/>
  <c r="Y37" i="14"/>
  <c r="Y33" i="14"/>
  <c r="Y34" i="14"/>
  <c r="X28" i="14"/>
  <c r="Y28" i="14"/>
  <c r="X46" i="14"/>
  <c r="Y46" i="14"/>
  <c r="X51" i="14"/>
  <c r="Y51" i="14"/>
  <c r="X32" i="14"/>
  <c r="Y32" i="14"/>
  <c r="Y13" i="14"/>
  <c r="X47" i="14"/>
  <c r="Y47" i="14" s="1"/>
  <c r="X57" i="14"/>
  <c r="Y57" i="14" s="1"/>
  <c r="Y17" i="14"/>
  <c r="Y29" i="14"/>
  <c r="Y45" i="14"/>
  <c r="X23" i="14"/>
  <c r="Y23" i="14"/>
  <c r="Y24" i="14"/>
  <c r="V5" i="14"/>
  <c r="U9" i="14"/>
  <c r="V9" i="14"/>
  <c r="V6" i="14"/>
  <c r="V11" i="14"/>
  <c r="B11" i="14" s="1"/>
  <c r="V10" i="14"/>
  <c r="V8" i="14"/>
  <c r="V7" i="14"/>
  <c r="U25" i="14"/>
  <c r="V25" i="14" s="1"/>
  <c r="V15" i="14"/>
  <c r="V12" i="14"/>
  <c r="V18" i="14"/>
  <c r="V19" i="14"/>
  <c r="U42" i="14"/>
  <c r="V42" i="14"/>
  <c r="U20" i="14"/>
  <c r="V20" i="14" s="1"/>
  <c r="U35" i="14"/>
  <c r="V35" i="14" s="1"/>
  <c r="V21" i="14"/>
  <c r="U58" i="14"/>
  <c r="V58" i="14"/>
  <c r="V16" i="14"/>
  <c r="U31" i="14"/>
  <c r="V31" i="14" s="1"/>
  <c r="U36" i="14"/>
  <c r="V36" i="14" s="1"/>
  <c r="U38" i="14"/>
  <c r="V38" i="14" s="1"/>
  <c r="U37" i="14"/>
  <c r="V37" i="14" s="1"/>
  <c r="V33" i="14"/>
  <c r="V34" i="14"/>
  <c r="U28" i="14"/>
  <c r="V28" i="14" s="1"/>
  <c r="U46" i="14"/>
  <c r="V46" i="14" s="1"/>
  <c r="U51" i="14"/>
  <c r="V51" i="14" s="1"/>
  <c r="U32" i="14"/>
  <c r="V32" i="14" s="1"/>
  <c r="V13" i="14"/>
  <c r="U47" i="14"/>
  <c r="V47" i="14"/>
  <c r="U57" i="14"/>
  <c r="V57" i="14"/>
  <c r="U17" i="14"/>
  <c r="V17" i="14"/>
  <c r="U29" i="14"/>
  <c r="V29" i="14"/>
  <c r="V45" i="14"/>
  <c r="U23" i="14"/>
  <c r="V23" i="14" s="1"/>
  <c r="U24" i="14"/>
  <c r="V24" i="14"/>
  <c r="R5" i="14"/>
  <c r="S5" i="14" s="1"/>
  <c r="B5" i="14" s="1"/>
  <c r="R9" i="14"/>
  <c r="S9" i="14" s="1"/>
  <c r="R6" i="14"/>
  <c r="S6" i="14" s="1"/>
  <c r="R11" i="14"/>
  <c r="S11" i="14" s="1"/>
  <c r="R10" i="14"/>
  <c r="S10" i="14" s="1"/>
  <c r="R8" i="14"/>
  <c r="S8" i="14" s="1"/>
  <c r="R7" i="14"/>
  <c r="S7" i="14" s="1"/>
  <c r="R25" i="14"/>
  <c r="S25" i="14" s="1"/>
  <c r="R15" i="14"/>
  <c r="S15" i="14" s="1"/>
  <c r="R12" i="14"/>
  <c r="S12" i="14" s="1"/>
  <c r="R18" i="14"/>
  <c r="S18" i="14" s="1"/>
  <c r="R19" i="14"/>
  <c r="S19" i="14" s="1"/>
  <c r="R42" i="14"/>
  <c r="S42" i="14" s="1"/>
  <c r="R20" i="14"/>
  <c r="S20" i="14" s="1"/>
  <c r="R35" i="14"/>
  <c r="S35" i="14" s="1"/>
  <c r="R21" i="14"/>
  <c r="S21" i="14" s="1"/>
  <c r="R58" i="14"/>
  <c r="S58" i="14" s="1"/>
  <c r="B58" i="14" s="1"/>
  <c r="R16" i="14"/>
  <c r="S16" i="14" s="1"/>
  <c r="R31" i="14"/>
  <c r="S31" i="14" s="1"/>
  <c r="R36" i="14"/>
  <c r="S36" i="14" s="1"/>
  <c r="R38" i="14"/>
  <c r="S38" i="14" s="1"/>
  <c r="R37" i="14"/>
  <c r="S37" i="14" s="1"/>
  <c r="R33" i="14"/>
  <c r="S33" i="14" s="1"/>
  <c r="R34" i="14"/>
  <c r="S34" i="14" s="1"/>
  <c r="R28" i="14"/>
  <c r="S28" i="14" s="1"/>
  <c r="B28" i="14" s="1"/>
  <c r="R46" i="14"/>
  <c r="S46" i="14" s="1"/>
  <c r="R51" i="14"/>
  <c r="S51" i="14" s="1"/>
  <c r="R32" i="14"/>
  <c r="S32" i="14" s="1"/>
  <c r="R13" i="14"/>
  <c r="S13" i="14" s="1"/>
  <c r="R47" i="14"/>
  <c r="S47" i="14" s="1"/>
  <c r="R57" i="14"/>
  <c r="S57" i="14" s="1"/>
  <c r="R17" i="14"/>
  <c r="S17" i="14" s="1"/>
  <c r="R29" i="14"/>
  <c r="S29" i="14" s="1"/>
  <c r="R45" i="14"/>
  <c r="S45" i="14" s="1"/>
  <c r="R23" i="14"/>
  <c r="S23" i="14" s="1"/>
  <c r="R24" i="14"/>
  <c r="S24" i="14" s="1"/>
  <c r="P5" i="14"/>
  <c r="P9" i="14"/>
  <c r="P6" i="14"/>
  <c r="P11" i="14"/>
  <c r="P10" i="14"/>
  <c r="P8" i="14"/>
  <c r="P7" i="14"/>
  <c r="P25" i="14"/>
  <c r="P15" i="14"/>
  <c r="P12" i="14"/>
  <c r="P18" i="14"/>
  <c r="P19" i="14"/>
  <c r="O42" i="14"/>
  <c r="P42" i="14" s="1"/>
  <c r="B42" i="14" s="1"/>
  <c r="P20" i="14"/>
  <c r="P35" i="14"/>
  <c r="P21" i="14"/>
  <c r="O58" i="14"/>
  <c r="P58" i="14"/>
  <c r="P16" i="14"/>
  <c r="P31" i="14"/>
  <c r="P36" i="14"/>
  <c r="O38" i="14"/>
  <c r="P38" i="14" s="1"/>
  <c r="P37" i="14"/>
  <c r="O33" i="14"/>
  <c r="P33" i="14"/>
  <c r="O34" i="14"/>
  <c r="P34" i="14"/>
  <c r="P28" i="14"/>
  <c r="P46" i="14"/>
  <c r="B46" i="14" s="1"/>
  <c r="O51" i="14"/>
  <c r="P51" i="14"/>
  <c r="O32" i="14"/>
  <c r="P32" i="14"/>
  <c r="P13" i="14"/>
  <c r="P47" i="14"/>
  <c r="O57" i="14"/>
  <c r="P57" i="14"/>
  <c r="B57" i="14" s="1"/>
  <c r="P17" i="14"/>
  <c r="O29" i="14"/>
  <c r="P29" i="14" s="1"/>
  <c r="O45" i="14"/>
  <c r="P45" i="14" s="1"/>
  <c r="P23" i="14"/>
  <c r="O24" i="14"/>
  <c r="P24" i="14"/>
  <c r="M5" i="14"/>
  <c r="M9" i="14"/>
  <c r="B9" i="14" s="1"/>
  <c r="M6" i="14"/>
  <c r="M11" i="14"/>
  <c r="M10" i="14"/>
  <c r="M8" i="14"/>
  <c r="M7" i="14"/>
  <c r="L25" i="14"/>
  <c r="M25" i="14" s="1"/>
  <c r="M15" i="14"/>
  <c r="M12" i="14"/>
  <c r="M18" i="14"/>
  <c r="M19" i="14"/>
  <c r="L42" i="14"/>
  <c r="M42" i="14" s="1"/>
  <c r="L20" i="14"/>
  <c r="M20" i="14" s="1"/>
  <c r="L35" i="14"/>
  <c r="M35" i="14" s="1"/>
  <c r="L21" i="14"/>
  <c r="M21" i="14" s="1"/>
  <c r="L58" i="14"/>
  <c r="M58" i="14" s="1"/>
  <c r="M16" i="14"/>
  <c r="B16" i="14" s="1"/>
  <c r="L31" i="14"/>
  <c r="M31" i="14"/>
  <c r="L36" i="14"/>
  <c r="M36" i="14"/>
  <c r="L38" i="14"/>
  <c r="M38" i="14"/>
  <c r="M37" i="14"/>
  <c r="L33" i="14"/>
  <c r="M33" i="14" s="1"/>
  <c r="B33" i="14" s="1"/>
  <c r="M34" i="14"/>
  <c r="L28" i="14"/>
  <c r="M28" i="14"/>
  <c r="L46" i="14"/>
  <c r="M46" i="14"/>
  <c r="L51" i="14"/>
  <c r="M51" i="14"/>
  <c r="L32" i="14"/>
  <c r="M32" i="14"/>
  <c r="M13" i="14"/>
  <c r="L47" i="14"/>
  <c r="M47" i="14" s="1"/>
  <c r="L57" i="14"/>
  <c r="M57" i="14" s="1"/>
  <c r="M17" i="14"/>
  <c r="L29" i="14"/>
  <c r="M29" i="14"/>
  <c r="L45" i="14"/>
  <c r="M45" i="14"/>
  <c r="M23" i="14"/>
  <c r="L24" i="14"/>
  <c r="M24" i="14" s="1"/>
  <c r="J5" i="14"/>
  <c r="J9" i="14"/>
  <c r="J6" i="14"/>
  <c r="J11" i="14"/>
  <c r="J10" i="14"/>
  <c r="B10" i="14" s="1"/>
  <c r="J8" i="14"/>
  <c r="J7" i="14"/>
  <c r="I25" i="14"/>
  <c r="J25" i="14"/>
  <c r="J15" i="14"/>
  <c r="J12" i="14"/>
  <c r="J18" i="14"/>
  <c r="J19" i="14"/>
  <c r="B19" i="14" s="1"/>
  <c r="I42" i="14"/>
  <c r="J42" i="14"/>
  <c r="I20" i="14"/>
  <c r="J20" i="14"/>
  <c r="I35" i="14"/>
  <c r="J35" i="14"/>
  <c r="I21" i="14"/>
  <c r="J21" i="14"/>
  <c r="B21" i="14" s="1"/>
  <c r="I58" i="14"/>
  <c r="J58" i="14"/>
  <c r="J16" i="14"/>
  <c r="I31" i="14"/>
  <c r="J31" i="14" s="1"/>
  <c r="I36" i="14"/>
  <c r="J36" i="14"/>
  <c r="I38" i="14"/>
  <c r="J38" i="14" s="1"/>
  <c r="J37" i="14"/>
  <c r="B37" i="14" s="1"/>
  <c r="I33" i="14"/>
  <c r="J33" i="14"/>
  <c r="I28" i="14"/>
  <c r="J28" i="14"/>
  <c r="I46" i="14"/>
  <c r="J46" i="14"/>
  <c r="I51" i="14"/>
  <c r="J51" i="14"/>
  <c r="B51" i="14" s="1"/>
  <c r="I32" i="14"/>
  <c r="J32" i="14"/>
  <c r="I47" i="14"/>
  <c r="J47" i="14"/>
  <c r="I57" i="14"/>
  <c r="J57" i="14"/>
  <c r="J17" i="14"/>
  <c r="I29" i="14"/>
  <c r="J29" i="14" s="1"/>
  <c r="B29" i="14" s="1"/>
  <c r="I45" i="14"/>
  <c r="J45" i="14" s="1"/>
  <c r="I24" i="14"/>
  <c r="J24" i="14"/>
  <c r="J34" i="14"/>
  <c r="J13" i="14"/>
  <c r="J23" i="14"/>
  <c r="J41" i="14"/>
  <c r="AL43" i="14"/>
  <c r="AJ43" i="14"/>
  <c r="AK43" i="14"/>
  <c r="AG43" i="14"/>
  <c r="AH43" i="14" s="1"/>
  <c r="AD43" i="14"/>
  <c r="AE43" i="14"/>
  <c r="AA43" i="14"/>
  <c r="AB43" i="14"/>
  <c r="Y43" i="14"/>
  <c r="V43" i="14"/>
  <c r="R43" i="14"/>
  <c r="S43" i="14" s="1"/>
  <c r="O43" i="14"/>
  <c r="P43" i="14"/>
  <c r="L43" i="14"/>
  <c r="M43" i="14"/>
  <c r="I43" i="14"/>
  <c r="J43" i="14"/>
  <c r="AL14" i="14"/>
  <c r="AJ14" i="14"/>
  <c r="AK14" i="14" s="1"/>
  <c r="AH14" i="14"/>
  <c r="AE14" i="14"/>
  <c r="AB14" i="14"/>
  <c r="Y14" i="14"/>
  <c r="V14" i="14"/>
  <c r="R14" i="14"/>
  <c r="S14" i="14" s="1"/>
  <c r="B14" i="14" s="1"/>
  <c r="P14" i="14"/>
  <c r="M14" i="14"/>
  <c r="J14" i="14"/>
  <c r="AL26" i="14"/>
  <c r="AK26" i="14"/>
  <c r="AH26" i="14"/>
  <c r="AE26" i="14"/>
  <c r="AB26" i="14"/>
  <c r="X26" i="14"/>
  <c r="Y26" i="14"/>
  <c r="U26" i="14"/>
  <c r="V26" i="14"/>
  <c r="R26" i="14"/>
  <c r="S26" i="14"/>
  <c r="O26" i="14"/>
  <c r="P26" i="14" s="1"/>
  <c r="L26" i="14"/>
  <c r="M26" i="14"/>
  <c r="I26" i="14"/>
  <c r="J26" i="14"/>
  <c r="AL41" i="14"/>
  <c r="AJ41" i="14"/>
  <c r="AK41" i="14"/>
  <c r="AG41" i="14"/>
  <c r="AH41" i="14" s="1"/>
  <c r="AD41" i="14"/>
  <c r="AE41" i="14" s="1"/>
  <c r="AA41" i="14"/>
  <c r="AB41" i="14"/>
  <c r="X41" i="14"/>
  <c r="Y41" i="14"/>
  <c r="U41" i="14"/>
  <c r="V41" i="14" s="1"/>
  <c r="R41" i="14"/>
  <c r="S41" i="14"/>
  <c r="O41" i="14"/>
  <c r="P41" i="14"/>
  <c r="M41" i="14"/>
  <c r="AL56" i="14"/>
  <c r="AJ56" i="14"/>
  <c r="AK56" i="14" s="1"/>
  <c r="AG56" i="14"/>
  <c r="AH56" i="14"/>
  <c r="AD56" i="14"/>
  <c r="AE56" i="14"/>
  <c r="AA56" i="14"/>
  <c r="AB56" i="14"/>
  <c r="X56" i="14"/>
  <c r="Y56" i="14" s="1"/>
  <c r="U56" i="14"/>
  <c r="V56" i="14"/>
  <c r="R56" i="14"/>
  <c r="S56" i="14"/>
  <c r="O56" i="14"/>
  <c r="P56" i="14"/>
  <c r="L56" i="14"/>
  <c r="M56" i="14" s="1"/>
  <c r="I56" i="14"/>
  <c r="J56" i="14"/>
  <c r="AL30" i="14"/>
  <c r="AK30" i="14"/>
  <c r="AH30" i="14"/>
  <c r="AE30" i="14"/>
  <c r="AA30" i="14"/>
  <c r="AB30" i="14" s="1"/>
  <c r="X30" i="14"/>
  <c r="Y30" i="14"/>
  <c r="U30" i="14"/>
  <c r="V30" i="14"/>
  <c r="R30" i="14"/>
  <c r="S30" i="14"/>
  <c r="O30" i="14"/>
  <c r="P30" i="14" s="1"/>
  <c r="L30" i="14"/>
  <c r="M30" i="14"/>
  <c r="I30" i="14"/>
  <c r="J30" i="14"/>
  <c r="AL22" i="14"/>
  <c r="AK22" i="14"/>
  <c r="AH22" i="14"/>
  <c r="AD22" i="14"/>
  <c r="AE22" i="14" s="1"/>
  <c r="AA22" i="14"/>
  <c r="AB22" i="14"/>
  <c r="X22" i="14"/>
  <c r="Y22" i="14" s="1"/>
  <c r="U22" i="14"/>
  <c r="V22" i="14"/>
  <c r="R22" i="14"/>
  <c r="S22" i="14" s="1"/>
  <c r="O22" i="14"/>
  <c r="P22" i="14"/>
  <c r="L22" i="14"/>
  <c r="M22" i="14" s="1"/>
  <c r="I22" i="14"/>
  <c r="J22" i="14"/>
  <c r="AL55" i="14"/>
  <c r="AJ55" i="14"/>
  <c r="AK55" i="14"/>
  <c r="AG55" i="14"/>
  <c r="AH55" i="14"/>
  <c r="AD55" i="14"/>
  <c r="AE55" i="14"/>
  <c r="AA55" i="14"/>
  <c r="AB55" i="14" s="1"/>
  <c r="X55" i="14"/>
  <c r="Y55" i="14"/>
  <c r="U55" i="14"/>
  <c r="V55" i="14"/>
  <c r="R55" i="14"/>
  <c r="S55" i="14"/>
  <c r="O55" i="14"/>
  <c r="P55" i="14" s="1"/>
  <c r="L55" i="14"/>
  <c r="M55" i="14"/>
  <c r="I55" i="14"/>
  <c r="J55" i="14"/>
  <c r="AL44" i="14"/>
  <c r="AJ44" i="14"/>
  <c r="AK44" i="14"/>
  <c r="AG44" i="14"/>
  <c r="AH44" i="14" s="1"/>
  <c r="AD44" i="14"/>
  <c r="AE44" i="14"/>
  <c r="AA44" i="14"/>
  <c r="AB44" i="14" s="1"/>
  <c r="Y44" i="14"/>
  <c r="V44" i="14"/>
  <c r="R44" i="14"/>
  <c r="S44" i="14" s="1"/>
  <c r="O44" i="14"/>
  <c r="P44" i="14"/>
  <c r="L44" i="14"/>
  <c r="M44" i="14" s="1"/>
  <c r="I44" i="14"/>
  <c r="J44" i="14"/>
  <c r="AL54" i="14"/>
  <c r="AJ54" i="14"/>
  <c r="AK54" i="14"/>
  <c r="AG54" i="14"/>
  <c r="AH54" i="14"/>
  <c r="AD54" i="14"/>
  <c r="AE54" i="14"/>
  <c r="AA54" i="14"/>
  <c r="AB54" i="14" s="1"/>
  <c r="X54" i="14"/>
  <c r="Y54" i="14"/>
  <c r="U54" i="14"/>
  <c r="V54" i="14"/>
  <c r="R54" i="14"/>
  <c r="S54" i="14"/>
  <c r="O54" i="14"/>
  <c r="P54" i="14" s="1"/>
  <c r="L54" i="14"/>
  <c r="M54" i="14"/>
  <c r="I54" i="14"/>
  <c r="J54" i="14"/>
  <c r="B54" i="14" s="1"/>
  <c r="AL53" i="14"/>
  <c r="AJ53" i="14"/>
  <c r="AK53" i="14"/>
  <c r="AG53" i="14"/>
  <c r="AH53" i="14" s="1"/>
  <c r="AD53" i="14"/>
  <c r="AE53" i="14"/>
  <c r="AA53" i="14"/>
  <c r="AB53" i="14" s="1"/>
  <c r="X53" i="14"/>
  <c r="Y53" i="14"/>
  <c r="U53" i="14"/>
  <c r="V53" i="14" s="1"/>
  <c r="R53" i="14"/>
  <c r="S53" i="14"/>
  <c r="O53" i="14"/>
  <c r="P53" i="14" s="1"/>
  <c r="L53" i="14"/>
  <c r="M53" i="14"/>
  <c r="I53" i="14"/>
  <c r="J53" i="14" s="1"/>
  <c r="B53" i="14" s="1"/>
  <c r="AL52" i="14"/>
  <c r="AJ52" i="14"/>
  <c r="AK52" i="14"/>
  <c r="AG52" i="14"/>
  <c r="AH52" i="14"/>
  <c r="AD52" i="14"/>
  <c r="AE52" i="14" s="1"/>
  <c r="AA52" i="14"/>
  <c r="AB52" i="14"/>
  <c r="X52" i="14"/>
  <c r="Y52" i="14"/>
  <c r="U52" i="14"/>
  <c r="V52" i="14"/>
  <c r="R52" i="14"/>
  <c r="S52" i="14" s="1"/>
  <c r="O52" i="14"/>
  <c r="P52" i="14"/>
  <c r="L52" i="14"/>
  <c r="M52" i="14"/>
  <c r="I52" i="14"/>
  <c r="J52" i="14"/>
  <c r="AL50" i="14"/>
  <c r="AJ50" i="14"/>
  <c r="AK50" i="14" s="1"/>
  <c r="AG50" i="14"/>
  <c r="AH50" i="14"/>
  <c r="AD50" i="14"/>
  <c r="AE50" i="14" s="1"/>
  <c r="AA50" i="14"/>
  <c r="AB50" i="14"/>
  <c r="X50" i="14"/>
  <c r="Y50" i="14" s="1"/>
  <c r="U50" i="14"/>
  <c r="V50" i="14"/>
  <c r="R50" i="14"/>
  <c r="S50" i="14" s="1"/>
  <c r="O50" i="14"/>
  <c r="P50" i="14"/>
  <c r="L50" i="14"/>
  <c r="M50" i="14" s="1"/>
  <c r="I50" i="14"/>
  <c r="J50" i="14"/>
  <c r="AL49" i="14"/>
  <c r="AJ49" i="14"/>
  <c r="AK49" i="14"/>
  <c r="AG49" i="14"/>
  <c r="AH49" i="14" s="1"/>
  <c r="AD49" i="14"/>
  <c r="AE49" i="14"/>
  <c r="AA49" i="14"/>
  <c r="AB49" i="14"/>
  <c r="B49" i="14" s="1"/>
  <c r="X49" i="14"/>
  <c r="Y49" i="14"/>
  <c r="U49" i="14"/>
  <c r="V49" i="14" s="1"/>
  <c r="R49" i="14"/>
  <c r="S49" i="14"/>
  <c r="O49" i="14"/>
  <c r="P49" i="14"/>
  <c r="L49" i="14"/>
  <c r="M49" i="14"/>
  <c r="I49" i="14"/>
  <c r="J49" i="14" s="1"/>
  <c r="AL27" i="14"/>
  <c r="AK27" i="14"/>
  <c r="AH27" i="14"/>
  <c r="AD27" i="14"/>
  <c r="AE27" i="14" s="1"/>
  <c r="AA27" i="14"/>
  <c r="AB27" i="14"/>
  <c r="X27" i="14"/>
  <c r="Y27" i="14" s="1"/>
  <c r="U27" i="14"/>
  <c r="V27" i="14"/>
  <c r="R27" i="14"/>
  <c r="S27" i="14" s="1"/>
  <c r="O27" i="14"/>
  <c r="P27" i="14"/>
  <c r="L27" i="14"/>
  <c r="M27" i="14" s="1"/>
  <c r="B27" i="14" s="1"/>
  <c r="I27" i="14"/>
  <c r="J27" i="14"/>
  <c r="AL40" i="14"/>
  <c r="AJ40" i="14"/>
  <c r="AK40" i="14"/>
  <c r="AG40" i="14"/>
  <c r="AH40" i="14" s="1"/>
  <c r="B40" i="14" s="1"/>
  <c r="AD40" i="14"/>
  <c r="AE40" i="14"/>
  <c r="AA40" i="14"/>
  <c r="AB40" i="14"/>
  <c r="X40" i="14"/>
  <c r="Y40" i="14"/>
  <c r="U40" i="14"/>
  <c r="V40" i="14" s="1"/>
  <c r="R40" i="14"/>
  <c r="S40" i="14"/>
  <c r="O40" i="14"/>
  <c r="P40" i="14"/>
  <c r="M40" i="14"/>
  <c r="J40" i="14"/>
  <c r="AL48" i="14"/>
  <c r="AJ48" i="14"/>
  <c r="AK48" i="14" s="1"/>
  <c r="AG48" i="14"/>
  <c r="AH48" i="14"/>
  <c r="AD48" i="14"/>
  <c r="AE48" i="14" s="1"/>
  <c r="AA48" i="14"/>
  <c r="AB48" i="14"/>
  <c r="X48" i="14"/>
  <c r="Y48" i="14" s="1"/>
  <c r="U48" i="14"/>
  <c r="V48" i="14"/>
  <c r="R48" i="14"/>
  <c r="S48" i="14" s="1"/>
  <c r="P48" i="14"/>
  <c r="L48" i="14"/>
  <c r="M48" i="14" s="1"/>
  <c r="I48" i="14"/>
  <c r="J48" i="14"/>
  <c r="AL39" i="14"/>
  <c r="AJ39" i="14"/>
  <c r="AK39" i="14" s="1"/>
  <c r="AG39" i="14"/>
  <c r="AH39" i="14"/>
  <c r="AD39" i="14"/>
  <c r="AE39" i="14" s="1"/>
  <c r="AA39" i="14"/>
  <c r="AB39" i="14"/>
  <c r="X39" i="14"/>
  <c r="Y39" i="14" s="1"/>
  <c r="U39" i="14"/>
  <c r="V39" i="14"/>
  <c r="R39" i="14"/>
  <c r="S39" i="14" s="1"/>
  <c r="O39" i="14"/>
  <c r="P39" i="14"/>
  <c r="M39" i="14"/>
  <c r="B39" i="14" s="1"/>
  <c r="J39" i="14"/>
  <c r="AL24" i="14"/>
  <c r="AL23" i="14"/>
  <c r="AL45" i="14"/>
  <c r="AL29" i="14"/>
  <c r="AL17" i="14"/>
  <c r="AL57" i="14"/>
  <c r="AL47" i="14"/>
  <c r="AL13" i="14"/>
  <c r="AL32" i="14"/>
  <c r="AL51" i="14"/>
  <c r="AL46" i="14"/>
  <c r="AL28" i="14"/>
  <c r="AL34" i="14"/>
  <c r="AL33" i="14"/>
  <c r="AL37" i="14"/>
  <c r="AL38" i="14"/>
  <c r="AL36" i="14"/>
  <c r="AL31" i="14"/>
  <c r="AL16" i="14"/>
  <c r="AL58" i="14"/>
  <c r="AL21" i="14"/>
  <c r="AL35" i="14"/>
  <c r="AL20" i="14"/>
  <c r="AL42" i="14"/>
  <c r="AL19" i="14"/>
  <c r="AL18" i="14"/>
  <c r="AL12" i="14"/>
  <c r="AL15" i="14"/>
  <c r="AL25" i="14"/>
  <c r="AL7" i="14"/>
  <c r="AL8" i="14"/>
  <c r="AL10" i="14"/>
  <c r="AL11" i="14"/>
  <c r="AL6" i="14"/>
  <c r="AL9" i="14"/>
  <c r="AL5" i="14"/>
  <c r="B7" i="15"/>
  <c r="B6" i="15"/>
  <c r="B19" i="15"/>
  <c r="B53" i="15"/>
  <c r="B11" i="15"/>
  <c r="B30" i="15"/>
  <c r="B12" i="15"/>
  <c r="B15" i="15"/>
  <c r="B38" i="15"/>
  <c r="B31" i="15"/>
  <c r="B16" i="15"/>
  <c r="B9" i="15"/>
  <c r="B8" i="15"/>
  <c r="B23" i="15"/>
  <c r="B45" i="15"/>
  <c r="B26" i="15"/>
  <c r="B10" i="15"/>
  <c r="B33" i="15"/>
  <c r="B41" i="15"/>
  <c r="B5" i="15"/>
  <c r="B25" i="15"/>
  <c r="B36" i="15"/>
  <c r="B14" i="15"/>
  <c r="B48" i="15"/>
  <c r="B8" i="14"/>
  <c r="B7" i="14"/>
  <c r="B36" i="14"/>
  <c r="B31" i="14"/>
  <c r="B23" i="14"/>
  <c r="B34" i="14"/>
  <c r="B25" i="14"/>
  <c r="B35" i="14"/>
  <c r="B45" i="14"/>
  <c r="B17" i="14"/>
  <c r="B13" i="14"/>
  <c r="B47" i="14"/>
  <c r="B24" i="14"/>
  <c r="B52" i="14"/>
  <c r="B20" i="14"/>
  <c r="O31" i="13"/>
  <c r="P7" i="13"/>
  <c r="P5" i="13"/>
  <c r="P26" i="13"/>
  <c r="P6" i="13"/>
  <c r="P8" i="13"/>
  <c r="P19" i="13"/>
  <c r="P9" i="13"/>
  <c r="P12" i="13"/>
  <c r="P10" i="13"/>
  <c r="P35" i="13"/>
  <c r="P17" i="13"/>
  <c r="P14" i="13"/>
  <c r="P24" i="13"/>
  <c r="P13" i="13"/>
  <c r="P22" i="13"/>
  <c r="P23" i="13"/>
  <c r="P15" i="13"/>
  <c r="P36" i="13"/>
  <c r="P16" i="13"/>
  <c r="P37" i="13"/>
  <c r="P11" i="13"/>
  <c r="P18" i="13"/>
  <c r="M6" i="13"/>
  <c r="M9" i="13"/>
  <c r="B9" i="13" s="1"/>
  <c r="M15" i="13"/>
  <c r="J5" i="13"/>
  <c r="J21" i="13"/>
  <c r="AK6" i="13"/>
  <c r="AK8" i="13"/>
  <c r="AK7" i="13"/>
  <c r="AJ28" i="13"/>
  <c r="AK28" i="13"/>
  <c r="AK9" i="13"/>
  <c r="AK11" i="13"/>
  <c r="AJ40" i="13"/>
  <c r="AK40" i="13" s="1"/>
  <c r="AK13" i="13"/>
  <c r="AJ24" i="13"/>
  <c r="AK24" i="13"/>
  <c r="AK21" i="13"/>
  <c r="B21" i="13" s="1"/>
  <c r="AK16" i="13"/>
  <c r="AK10" i="13"/>
  <c r="AK15" i="13"/>
  <c r="AJ41" i="13"/>
  <c r="AK41" i="13"/>
  <c r="AJ42" i="13"/>
  <c r="AK42" i="13"/>
  <c r="AK19" i="13"/>
  <c r="AJ43" i="13"/>
  <c r="AK43" i="13"/>
  <c r="AJ44" i="13"/>
  <c r="AK44" i="13" s="1"/>
  <c r="AJ45" i="13"/>
  <c r="AK45" i="13" s="1"/>
  <c r="AJ46" i="13"/>
  <c r="AK46" i="13"/>
  <c r="AJ47" i="13"/>
  <c r="AK47" i="13" s="1"/>
  <c r="AK22" i="13"/>
  <c r="AJ48" i="13"/>
  <c r="AK48" i="13" s="1"/>
  <c r="AJ49" i="13"/>
  <c r="AK49" i="13"/>
  <c r="AJ50" i="13"/>
  <c r="AK50" i="13"/>
  <c r="AJ51" i="13"/>
  <c r="AK51" i="13"/>
  <c r="AK14" i="13"/>
  <c r="AJ52" i="13"/>
  <c r="AK52" i="13" s="1"/>
  <c r="AJ31" i="13"/>
  <c r="AK31" i="13" s="1"/>
  <c r="AK23" i="13"/>
  <c r="AJ53" i="13"/>
  <c r="AK53" i="13" s="1"/>
  <c r="AJ54" i="13"/>
  <c r="AK54" i="13" s="1"/>
  <c r="AJ55" i="13"/>
  <c r="AK55" i="13"/>
  <c r="AK30" i="13"/>
  <c r="AJ56" i="13"/>
  <c r="AK56" i="13"/>
  <c r="AJ34" i="13"/>
  <c r="AK34" i="13"/>
  <c r="AJ57" i="13"/>
  <c r="AK57" i="13" s="1"/>
  <c r="AJ58" i="13"/>
  <c r="AK58" i="13"/>
  <c r="AK20" i="13"/>
  <c r="AJ59" i="13"/>
  <c r="AK59" i="13"/>
  <c r="AJ60" i="13"/>
  <c r="AK60" i="13"/>
  <c r="AJ26" i="13"/>
  <c r="AK26" i="13"/>
  <c r="AJ61" i="13"/>
  <c r="AK61" i="13" s="1"/>
  <c r="AJ37" i="13"/>
  <c r="AK37" i="13"/>
  <c r="AJ62" i="13"/>
  <c r="AK62" i="13"/>
  <c r="AK17" i="13"/>
  <c r="AK12" i="13"/>
  <c r="AJ32" i="13"/>
  <c r="AK32" i="13" s="1"/>
  <c r="AJ39" i="13"/>
  <c r="AK39" i="13"/>
  <c r="AJ36" i="13"/>
  <c r="AK36" i="13"/>
  <c r="AJ63" i="13"/>
  <c r="AK63" i="13"/>
  <c r="AK29" i="13"/>
  <c r="AJ64" i="13"/>
  <c r="AK64" i="13"/>
  <c r="AJ38" i="13"/>
  <c r="AK38" i="13" s="1"/>
  <c r="AK18" i="13"/>
  <c r="AJ33" i="13"/>
  <c r="AK33" i="13"/>
  <c r="AK25" i="13"/>
  <c r="AJ65" i="13"/>
  <c r="AK65" i="13"/>
  <c r="AJ66" i="13"/>
  <c r="AK66" i="13" s="1"/>
  <c r="AJ27" i="13"/>
  <c r="AK27" i="13" s="1"/>
  <c r="AJ35" i="13"/>
  <c r="AK35" i="13" s="1"/>
  <c r="AH6" i="13"/>
  <c r="AH8" i="13"/>
  <c r="AH7" i="13"/>
  <c r="AG28" i="13"/>
  <c r="AH28" i="13" s="1"/>
  <c r="AH9" i="13"/>
  <c r="AH11" i="13"/>
  <c r="AG40" i="13"/>
  <c r="AH40" i="13" s="1"/>
  <c r="AH13" i="13"/>
  <c r="AG24" i="13"/>
  <c r="AH24" i="13"/>
  <c r="AH21" i="13"/>
  <c r="AH16" i="13"/>
  <c r="AH10" i="13"/>
  <c r="AH15" i="13"/>
  <c r="AG41" i="13"/>
  <c r="AH41" i="13" s="1"/>
  <c r="AG42" i="13"/>
  <c r="AH42" i="13"/>
  <c r="AH19" i="13"/>
  <c r="AG43" i="13"/>
  <c r="AH43" i="13"/>
  <c r="AG44" i="13"/>
  <c r="AH44" i="13" s="1"/>
  <c r="AG45" i="13"/>
  <c r="AH45" i="13"/>
  <c r="AG46" i="13"/>
  <c r="AH46" i="13" s="1"/>
  <c r="AG47" i="13"/>
  <c r="AH47" i="13"/>
  <c r="AH22" i="13"/>
  <c r="AG48" i="13"/>
  <c r="AH48" i="13" s="1"/>
  <c r="AG49" i="13"/>
  <c r="AH49" i="13"/>
  <c r="B49" i="13" s="1"/>
  <c r="AG50" i="13"/>
  <c r="AH50" i="13" s="1"/>
  <c r="AG51" i="13"/>
  <c r="AH51" i="13" s="1"/>
  <c r="AH14" i="13"/>
  <c r="AG52" i="13"/>
  <c r="AH52" i="13" s="1"/>
  <c r="AG31" i="13"/>
  <c r="AH31" i="13"/>
  <c r="AH23" i="13"/>
  <c r="AG53" i="13"/>
  <c r="AH53" i="13" s="1"/>
  <c r="AG54" i="13"/>
  <c r="AH54" i="13" s="1"/>
  <c r="AG55" i="13"/>
  <c r="AH55" i="13"/>
  <c r="AH30" i="13"/>
  <c r="AG56" i="13"/>
  <c r="AH56" i="13"/>
  <c r="AG34" i="13"/>
  <c r="AH34" i="13" s="1"/>
  <c r="AG57" i="13"/>
  <c r="AH57" i="13" s="1"/>
  <c r="AG58" i="13"/>
  <c r="AH58" i="13"/>
  <c r="AH20" i="13"/>
  <c r="AG59" i="13"/>
  <c r="AH59" i="13" s="1"/>
  <c r="AG60" i="13"/>
  <c r="AH60" i="13" s="1"/>
  <c r="AG26" i="13"/>
  <c r="AH26" i="13"/>
  <c r="AG61" i="13"/>
  <c r="AH61" i="13" s="1"/>
  <c r="AG37" i="13"/>
  <c r="AH37" i="13"/>
  <c r="AG62" i="13"/>
  <c r="AH62" i="13" s="1"/>
  <c r="AH17" i="13"/>
  <c r="AH12" i="13"/>
  <c r="AG32" i="13"/>
  <c r="AH32" i="13" s="1"/>
  <c r="AG39" i="13"/>
  <c r="AH39" i="13" s="1"/>
  <c r="AG36" i="13"/>
  <c r="AH36" i="13" s="1"/>
  <c r="AG63" i="13"/>
  <c r="AH63" i="13" s="1"/>
  <c r="AH29" i="13"/>
  <c r="AG64" i="13"/>
  <c r="AH64" i="13"/>
  <c r="AG38" i="13"/>
  <c r="AH38" i="13"/>
  <c r="AH18" i="13"/>
  <c r="AG33" i="13"/>
  <c r="AH33" i="13" s="1"/>
  <c r="B33" i="13" s="1"/>
  <c r="AH25" i="13"/>
  <c r="AG65" i="13"/>
  <c r="AH65" i="13"/>
  <c r="AG66" i="13"/>
  <c r="AH66" i="13"/>
  <c r="AG27" i="13"/>
  <c r="AH27" i="13" s="1"/>
  <c r="AG35" i="13"/>
  <c r="AH35" i="13" s="1"/>
  <c r="AE6" i="13"/>
  <c r="AE8" i="13"/>
  <c r="AE7" i="13"/>
  <c r="AD28" i="13"/>
  <c r="AE28" i="13" s="1"/>
  <c r="AE9" i="13"/>
  <c r="AE11" i="13"/>
  <c r="AD40" i="13"/>
  <c r="AE40" i="13" s="1"/>
  <c r="AE13" i="13"/>
  <c r="AE24" i="13"/>
  <c r="AE21" i="13"/>
  <c r="AE16" i="13"/>
  <c r="AE10" i="13"/>
  <c r="AE15" i="13"/>
  <c r="AD41" i="13"/>
  <c r="AE41" i="13" s="1"/>
  <c r="AD42" i="13"/>
  <c r="AE42" i="13"/>
  <c r="AE19" i="13"/>
  <c r="AD43" i="13"/>
  <c r="AE43" i="13"/>
  <c r="AD44" i="13"/>
  <c r="AE44" i="13" s="1"/>
  <c r="AD45" i="13"/>
  <c r="AE45" i="13"/>
  <c r="AD46" i="13"/>
  <c r="AE46" i="13"/>
  <c r="AD47" i="13"/>
  <c r="AE47" i="13"/>
  <c r="AD22" i="13"/>
  <c r="AE22" i="13" s="1"/>
  <c r="AD48" i="13"/>
  <c r="AE48" i="13"/>
  <c r="AD49" i="13"/>
  <c r="AE49" i="13"/>
  <c r="AD50" i="13"/>
  <c r="AE50" i="13"/>
  <c r="AD51" i="13"/>
  <c r="AE51" i="13" s="1"/>
  <c r="AE14" i="13"/>
  <c r="AD52" i="13"/>
  <c r="AE52" i="13"/>
  <c r="AE31" i="13"/>
  <c r="AD23" i="13"/>
  <c r="AE23" i="13"/>
  <c r="AD53" i="13"/>
  <c r="AE53" i="13" s="1"/>
  <c r="AD54" i="13"/>
  <c r="AE54" i="13"/>
  <c r="AD55" i="13"/>
  <c r="AE55" i="13"/>
  <c r="AD30" i="13"/>
  <c r="AE30" i="13"/>
  <c r="AD56" i="13"/>
  <c r="AE56" i="13" s="1"/>
  <c r="AE34" i="13"/>
  <c r="AD57" i="13"/>
  <c r="AE57" i="13"/>
  <c r="AD58" i="13"/>
  <c r="AE58" i="13" s="1"/>
  <c r="AE20" i="13"/>
  <c r="AD59" i="13"/>
  <c r="AE59" i="13" s="1"/>
  <c r="AD60" i="13"/>
  <c r="AE60" i="13"/>
  <c r="AE26" i="13"/>
  <c r="AD61" i="13"/>
  <c r="AE61" i="13" s="1"/>
  <c r="AD37" i="13"/>
  <c r="AE37" i="13" s="1"/>
  <c r="AD62" i="13"/>
  <c r="AE62" i="13" s="1"/>
  <c r="AE17" i="13"/>
  <c r="AE12" i="13"/>
  <c r="AE32" i="13"/>
  <c r="AD39" i="13"/>
  <c r="AE39" i="13" s="1"/>
  <c r="AD36" i="13"/>
  <c r="AE36" i="13" s="1"/>
  <c r="AD63" i="13"/>
  <c r="AE63" i="13"/>
  <c r="AD29" i="13"/>
  <c r="AE29" i="13"/>
  <c r="AD64" i="13"/>
  <c r="AE64" i="13" s="1"/>
  <c r="AD38" i="13"/>
  <c r="AE38" i="13" s="1"/>
  <c r="AE18" i="13"/>
  <c r="AE33" i="13"/>
  <c r="AE25" i="13"/>
  <c r="AD65" i="13"/>
  <c r="AE65" i="13"/>
  <c r="AD66" i="13"/>
  <c r="AE66" i="13"/>
  <c r="AE27" i="13"/>
  <c r="AD35" i="13"/>
  <c r="AE35" i="13"/>
  <c r="AB6" i="13"/>
  <c r="AB8" i="13"/>
  <c r="AB7" i="13"/>
  <c r="AA28" i="13"/>
  <c r="AB28" i="13"/>
  <c r="AB9" i="13"/>
  <c r="AB11" i="13"/>
  <c r="AA40" i="13"/>
  <c r="AB40" i="13"/>
  <c r="AB13" i="13"/>
  <c r="AA24" i="13"/>
  <c r="AB24" i="13" s="1"/>
  <c r="AB21" i="13"/>
  <c r="AB16" i="13"/>
  <c r="AB10" i="13"/>
  <c r="AB15" i="13"/>
  <c r="AA41" i="13"/>
  <c r="AB41" i="13"/>
  <c r="AA42" i="13"/>
  <c r="AB42" i="13" s="1"/>
  <c r="AB19" i="13"/>
  <c r="AA43" i="13"/>
  <c r="AB43" i="13" s="1"/>
  <c r="AA44" i="13"/>
  <c r="AB44" i="13"/>
  <c r="AA45" i="13"/>
  <c r="AB45" i="13"/>
  <c r="AA46" i="13"/>
  <c r="AB46" i="13" s="1"/>
  <c r="AA47" i="13"/>
  <c r="AB47" i="13" s="1"/>
  <c r="AA22" i="13"/>
  <c r="AB22" i="13" s="1"/>
  <c r="AA48" i="13"/>
  <c r="AB48" i="13"/>
  <c r="AA49" i="13"/>
  <c r="AB49" i="13"/>
  <c r="AA50" i="13"/>
  <c r="AB50" i="13" s="1"/>
  <c r="AA51" i="13"/>
  <c r="AB51" i="13" s="1"/>
  <c r="AB14" i="13"/>
  <c r="AA52" i="13"/>
  <c r="AB52" i="13"/>
  <c r="AB31" i="13"/>
  <c r="AB23" i="13"/>
  <c r="AA53" i="13"/>
  <c r="AB53" i="13"/>
  <c r="AA54" i="13"/>
  <c r="AB54" i="13" s="1"/>
  <c r="AA55" i="13"/>
  <c r="AB55" i="13"/>
  <c r="AA30" i="13"/>
  <c r="AB30" i="13"/>
  <c r="AA56" i="13"/>
  <c r="AB56" i="13"/>
  <c r="AB34" i="13"/>
  <c r="AA57" i="13"/>
  <c r="AB57" i="13"/>
  <c r="AA58" i="13"/>
  <c r="AB58" i="13"/>
  <c r="AB20" i="13"/>
  <c r="AA59" i="13"/>
  <c r="AB59" i="13"/>
  <c r="AA60" i="13"/>
  <c r="AB60" i="13" s="1"/>
  <c r="B60" i="13" s="1"/>
  <c r="AB26" i="13"/>
  <c r="AA61" i="13"/>
  <c r="AB61" i="13"/>
  <c r="AA37" i="13"/>
  <c r="AB37" i="13" s="1"/>
  <c r="AA62" i="13"/>
  <c r="AB62" i="13"/>
  <c r="AB17" i="13"/>
  <c r="AB12" i="13"/>
  <c r="AB32" i="13"/>
  <c r="AA39" i="13"/>
  <c r="AB39" i="13"/>
  <c r="AA36" i="13"/>
  <c r="AB36" i="13"/>
  <c r="AA63" i="13"/>
  <c r="AB63" i="13" s="1"/>
  <c r="AA29" i="13"/>
  <c r="AB29" i="13"/>
  <c r="AA64" i="13"/>
  <c r="AB64" i="13"/>
  <c r="AA38" i="13"/>
  <c r="AB38" i="13"/>
  <c r="AB18" i="13"/>
  <c r="AB33" i="13"/>
  <c r="AB25" i="13"/>
  <c r="AA65" i="13"/>
  <c r="AB65" i="13"/>
  <c r="AA66" i="13"/>
  <c r="AB66" i="13" s="1"/>
  <c r="AB27" i="13"/>
  <c r="AA35" i="13"/>
  <c r="AB35" i="13"/>
  <c r="Y6" i="13"/>
  <c r="Y8" i="13"/>
  <c r="Y7" i="13"/>
  <c r="Y28" i="13"/>
  <c r="Y9" i="13"/>
  <c r="Y11" i="13"/>
  <c r="X40" i="13"/>
  <c r="Y40" i="13"/>
  <c r="Y13" i="13"/>
  <c r="X24" i="13"/>
  <c r="Y24" i="13"/>
  <c r="X21" i="13"/>
  <c r="Y21" i="13" s="1"/>
  <c r="Y16" i="13"/>
  <c r="Y10" i="13"/>
  <c r="B10" i="13" s="1"/>
  <c r="Y15" i="13"/>
  <c r="X41" i="13"/>
  <c r="Y41" i="13" s="1"/>
  <c r="X42" i="13"/>
  <c r="Y42" i="13"/>
  <c r="X19" i="13"/>
  <c r="Y19" i="13"/>
  <c r="X43" i="13"/>
  <c r="Y43" i="13" s="1"/>
  <c r="X44" i="13"/>
  <c r="Y44" i="13" s="1"/>
  <c r="X45" i="13"/>
  <c r="Y45" i="13"/>
  <c r="X46" i="13"/>
  <c r="Y46" i="13"/>
  <c r="X47" i="13"/>
  <c r="Y47" i="13" s="1"/>
  <c r="Y22" i="13"/>
  <c r="X48" i="13"/>
  <c r="Y48" i="13" s="1"/>
  <c r="X49" i="13"/>
  <c r="Y49" i="13" s="1"/>
  <c r="X50" i="13"/>
  <c r="Y50" i="13"/>
  <c r="X51" i="13"/>
  <c r="Y51" i="13" s="1"/>
  <c r="Y14" i="13"/>
  <c r="X52" i="13"/>
  <c r="Y52" i="13" s="1"/>
  <c r="X31" i="13"/>
  <c r="Y31" i="13"/>
  <c r="X23" i="13"/>
  <c r="Y23" i="13"/>
  <c r="X53" i="13"/>
  <c r="Y53" i="13"/>
  <c r="X54" i="13"/>
  <c r="Y54" i="13" s="1"/>
  <c r="X55" i="13"/>
  <c r="Y55" i="13"/>
  <c r="X30" i="13"/>
  <c r="Y30" i="13"/>
  <c r="X56" i="13"/>
  <c r="Y56" i="13"/>
  <c r="X34" i="13"/>
  <c r="Y34" i="13" s="1"/>
  <c r="X57" i="13"/>
  <c r="Y57" i="13"/>
  <c r="X58" i="13"/>
  <c r="Y58" i="13"/>
  <c r="Y20" i="13"/>
  <c r="X59" i="13"/>
  <c r="Y59" i="13" s="1"/>
  <c r="X60" i="13"/>
  <c r="Y60" i="13" s="1"/>
  <c r="X26" i="13"/>
  <c r="Y26" i="13"/>
  <c r="X61" i="13"/>
  <c r="Y61" i="13"/>
  <c r="X37" i="13"/>
  <c r="Y37" i="13"/>
  <c r="X62" i="13"/>
  <c r="Y62" i="13" s="1"/>
  <c r="Y17" i="13"/>
  <c r="X12" i="13"/>
  <c r="Y12" i="13"/>
  <c r="X32" i="13"/>
  <c r="Y32" i="13"/>
  <c r="Y39" i="13"/>
  <c r="X36" i="13"/>
  <c r="Y36" i="13" s="1"/>
  <c r="X63" i="13"/>
  <c r="Y63" i="13" s="1"/>
  <c r="X29" i="13"/>
  <c r="Y29" i="13"/>
  <c r="X64" i="13"/>
  <c r="Y64" i="13"/>
  <c r="Y38" i="13"/>
  <c r="X18" i="13"/>
  <c r="Y18" i="13"/>
  <c r="X33" i="13"/>
  <c r="Y33" i="13"/>
  <c r="X25" i="13"/>
  <c r="Y25" i="13"/>
  <c r="X65" i="13"/>
  <c r="Y65" i="13" s="1"/>
  <c r="X66" i="13"/>
  <c r="Y66" i="13"/>
  <c r="Y27" i="13"/>
  <c r="X35" i="13"/>
  <c r="Y35" i="13"/>
  <c r="V6" i="13"/>
  <c r="V8" i="13"/>
  <c r="V7" i="13"/>
  <c r="V28" i="13"/>
  <c r="V9" i="13"/>
  <c r="V11" i="13"/>
  <c r="U40" i="13"/>
  <c r="V40" i="13"/>
  <c r="V13" i="13"/>
  <c r="U24" i="13"/>
  <c r="V24" i="13" s="1"/>
  <c r="U21" i="13"/>
  <c r="V21" i="13"/>
  <c r="V16" i="13"/>
  <c r="V10" i="13"/>
  <c r="V15" i="13"/>
  <c r="U41" i="13"/>
  <c r="V41" i="13"/>
  <c r="U42" i="13"/>
  <c r="V42" i="13" s="1"/>
  <c r="U19" i="13"/>
  <c r="V19" i="13" s="1"/>
  <c r="U43" i="13"/>
  <c r="V43" i="13"/>
  <c r="U44" i="13"/>
  <c r="V44" i="13"/>
  <c r="U45" i="13"/>
  <c r="V45" i="13" s="1"/>
  <c r="U46" i="13"/>
  <c r="V46" i="13"/>
  <c r="U47" i="13"/>
  <c r="V47" i="13" s="1"/>
  <c r="B47" i="13" s="1"/>
  <c r="V22" i="13"/>
  <c r="U48" i="13"/>
  <c r="V48" i="13"/>
  <c r="U49" i="13"/>
  <c r="V49" i="13"/>
  <c r="U50" i="13"/>
  <c r="V50" i="13" s="1"/>
  <c r="U51" i="13"/>
  <c r="V51" i="13"/>
  <c r="V14" i="13"/>
  <c r="U52" i="13"/>
  <c r="V52" i="13" s="1"/>
  <c r="U31" i="13"/>
  <c r="V31" i="13" s="1"/>
  <c r="U23" i="13"/>
  <c r="V23" i="13" s="1"/>
  <c r="U53" i="13"/>
  <c r="V53" i="13"/>
  <c r="U54" i="13"/>
  <c r="V54" i="13" s="1"/>
  <c r="U55" i="13"/>
  <c r="V55" i="13"/>
  <c r="U30" i="13"/>
  <c r="V30" i="13"/>
  <c r="U56" i="13"/>
  <c r="V56" i="13" s="1"/>
  <c r="U34" i="13"/>
  <c r="V34" i="13" s="1"/>
  <c r="U57" i="13"/>
  <c r="V57" i="13"/>
  <c r="U58" i="13"/>
  <c r="V58" i="13" s="1"/>
  <c r="V20" i="13"/>
  <c r="U59" i="13"/>
  <c r="V59" i="13" s="1"/>
  <c r="U60" i="13"/>
  <c r="V60" i="13"/>
  <c r="U26" i="13"/>
  <c r="V26" i="13"/>
  <c r="U61" i="13"/>
  <c r="V61" i="13"/>
  <c r="U37" i="13"/>
  <c r="V37" i="13" s="1"/>
  <c r="U62" i="13"/>
  <c r="V62" i="13"/>
  <c r="V17" i="13"/>
  <c r="U12" i="13"/>
  <c r="V12" i="13" s="1"/>
  <c r="U32" i="13"/>
  <c r="V32" i="13" s="1"/>
  <c r="V39" i="13"/>
  <c r="U36" i="13"/>
  <c r="V36" i="13"/>
  <c r="U63" i="13"/>
  <c r="V63" i="13"/>
  <c r="B63" i="13" s="1"/>
  <c r="U29" i="13"/>
  <c r="V29" i="13"/>
  <c r="U64" i="13"/>
  <c r="V64" i="13" s="1"/>
  <c r="V38" i="13"/>
  <c r="U18" i="13"/>
  <c r="V18" i="13"/>
  <c r="U33" i="13"/>
  <c r="V33" i="13" s="1"/>
  <c r="U25" i="13"/>
  <c r="V25" i="13" s="1"/>
  <c r="U65" i="13"/>
  <c r="V65" i="13" s="1"/>
  <c r="U66" i="13"/>
  <c r="V66" i="13"/>
  <c r="V27" i="13"/>
  <c r="U35" i="13"/>
  <c r="V35" i="13" s="1"/>
  <c r="B35" i="13" s="1"/>
  <c r="AK5" i="13"/>
  <c r="AH5" i="13"/>
  <c r="AE5" i="13"/>
  <c r="AB5" i="13"/>
  <c r="Y5" i="13"/>
  <c r="V5" i="13"/>
  <c r="S6" i="13"/>
  <c r="B6" i="13" s="1"/>
  <c r="S8" i="13"/>
  <c r="S7" i="13"/>
  <c r="R28" i="13"/>
  <c r="S28" i="13" s="1"/>
  <c r="S9" i="13"/>
  <c r="S11" i="13"/>
  <c r="R40" i="13"/>
  <c r="S40" i="13"/>
  <c r="S13" i="13"/>
  <c r="B13" i="13" s="1"/>
  <c r="S24" i="13"/>
  <c r="R21" i="13"/>
  <c r="S21" i="13" s="1"/>
  <c r="S16" i="13"/>
  <c r="S10" i="13"/>
  <c r="S15" i="13"/>
  <c r="R41" i="13"/>
  <c r="S41" i="13"/>
  <c r="R42" i="13"/>
  <c r="S42" i="13" s="1"/>
  <c r="B42" i="13" s="1"/>
  <c r="S19" i="13"/>
  <c r="R43" i="13"/>
  <c r="S43" i="13" s="1"/>
  <c r="R44" i="13"/>
  <c r="S44" i="13"/>
  <c r="R45" i="13"/>
  <c r="S45" i="13"/>
  <c r="R46" i="13"/>
  <c r="S46" i="13" s="1"/>
  <c r="R47" i="13"/>
  <c r="S47" i="13" s="1"/>
  <c r="S22" i="13"/>
  <c r="R48" i="13"/>
  <c r="S48" i="13"/>
  <c r="R49" i="13"/>
  <c r="S49" i="13"/>
  <c r="R50" i="13"/>
  <c r="S50" i="13"/>
  <c r="R51" i="13"/>
  <c r="S51" i="13" s="1"/>
  <c r="S14" i="13"/>
  <c r="R52" i="13"/>
  <c r="S52" i="13"/>
  <c r="R31" i="13"/>
  <c r="S31" i="13" s="1"/>
  <c r="S23" i="13"/>
  <c r="R53" i="13"/>
  <c r="S53" i="13" s="1"/>
  <c r="R54" i="13"/>
  <c r="S54" i="13"/>
  <c r="R55" i="13"/>
  <c r="S55" i="13"/>
  <c r="R30" i="13"/>
  <c r="S30" i="13"/>
  <c r="R56" i="13"/>
  <c r="S56" i="13" s="1"/>
  <c r="R34" i="13"/>
  <c r="S34" i="13"/>
  <c r="R57" i="13"/>
  <c r="S57" i="13"/>
  <c r="R58" i="13"/>
  <c r="S58" i="13"/>
  <c r="R20" i="13"/>
  <c r="S20" i="13" s="1"/>
  <c r="R59" i="13"/>
  <c r="S59" i="13"/>
  <c r="R60" i="13"/>
  <c r="S60" i="13"/>
  <c r="S26" i="13"/>
  <c r="R61" i="13"/>
  <c r="S61" i="13"/>
  <c r="S37" i="13"/>
  <c r="R62" i="13"/>
  <c r="S62" i="13"/>
  <c r="S17" i="13"/>
  <c r="S12" i="13"/>
  <c r="R32" i="13"/>
  <c r="S32" i="13"/>
  <c r="R39" i="13"/>
  <c r="S39" i="13" s="1"/>
  <c r="S36" i="13"/>
  <c r="R63" i="13"/>
  <c r="S63" i="13"/>
  <c r="R29" i="13"/>
  <c r="S29" i="13" s="1"/>
  <c r="R64" i="13"/>
  <c r="S64" i="13" s="1"/>
  <c r="R38" i="13"/>
  <c r="S38" i="13" s="1"/>
  <c r="S18" i="13"/>
  <c r="R33" i="13"/>
  <c r="S33" i="13"/>
  <c r="R25" i="13"/>
  <c r="S25" i="13"/>
  <c r="R65" i="13"/>
  <c r="S65" i="13"/>
  <c r="R66" i="13"/>
  <c r="S66" i="13" s="1"/>
  <c r="R27" i="13"/>
  <c r="S27" i="13"/>
  <c r="S35" i="13"/>
  <c r="S5" i="13"/>
  <c r="O28" i="13"/>
  <c r="P28" i="13"/>
  <c r="O40" i="13"/>
  <c r="P40" i="13" s="1"/>
  <c r="O21" i="13"/>
  <c r="P21" i="13"/>
  <c r="O41" i="13"/>
  <c r="P41" i="13"/>
  <c r="O42" i="13"/>
  <c r="P42" i="13"/>
  <c r="O43" i="13"/>
  <c r="P43" i="13" s="1"/>
  <c r="O44" i="13"/>
  <c r="P44" i="13"/>
  <c r="O45" i="13"/>
  <c r="P45" i="13"/>
  <c r="O46" i="13"/>
  <c r="P46" i="13"/>
  <c r="O47" i="13"/>
  <c r="P47" i="13" s="1"/>
  <c r="O48" i="13"/>
  <c r="P48" i="13"/>
  <c r="O49" i="13"/>
  <c r="P49" i="13"/>
  <c r="O50" i="13"/>
  <c r="P50" i="13"/>
  <c r="O51" i="13"/>
  <c r="P51" i="13" s="1"/>
  <c r="O52" i="13"/>
  <c r="P52" i="13"/>
  <c r="P31" i="13"/>
  <c r="O53" i="13"/>
  <c r="P53" i="13" s="1"/>
  <c r="O54" i="13"/>
  <c r="P54" i="13" s="1"/>
  <c r="O55" i="13"/>
  <c r="P55" i="13"/>
  <c r="O30" i="13"/>
  <c r="P30" i="13" s="1"/>
  <c r="O56" i="13"/>
  <c r="P56" i="13"/>
  <c r="O34" i="13"/>
  <c r="P34" i="13"/>
  <c r="O57" i="13"/>
  <c r="P57" i="13" s="1"/>
  <c r="O58" i="13"/>
  <c r="P58" i="13" s="1"/>
  <c r="O20" i="13"/>
  <c r="P20" i="13"/>
  <c r="O59" i="13"/>
  <c r="P59" i="13" s="1"/>
  <c r="O60" i="13"/>
  <c r="P60" i="13" s="1"/>
  <c r="O61" i="13"/>
  <c r="P61" i="13" s="1"/>
  <c r="O62" i="13"/>
  <c r="P62" i="13"/>
  <c r="O32" i="13"/>
  <c r="P32" i="13"/>
  <c r="O39" i="13"/>
  <c r="P39" i="13"/>
  <c r="O63" i="13"/>
  <c r="P63" i="13" s="1"/>
  <c r="O29" i="13"/>
  <c r="P29" i="13"/>
  <c r="O64" i="13"/>
  <c r="P64" i="13"/>
  <c r="O38" i="13"/>
  <c r="P38" i="13" s="1"/>
  <c r="O33" i="13"/>
  <c r="P33" i="13" s="1"/>
  <c r="O25" i="13"/>
  <c r="P25" i="13" s="1"/>
  <c r="O65" i="13"/>
  <c r="P65" i="13"/>
  <c r="O66" i="13"/>
  <c r="P66" i="13"/>
  <c r="O27" i="13"/>
  <c r="P27" i="13" s="1"/>
  <c r="M8" i="13"/>
  <c r="M7" i="13"/>
  <c r="M28" i="13"/>
  <c r="M11" i="13"/>
  <c r="M40" i="13"/>
  <c r="M13" i="13"/>
  <c r="M24" i="13"/>
  <c r="M21" i="13"/>
  <c r="M16" i="13"/>
  <c r="M10" i="13"/>
  <c r="M41" i="13"/>
  <c r="L42" i="13"/>
  <c r="M42" i="13"/>
  <c r="L19" i="13"/>
  <c r="M19" i="13"/>
  <c r="L43" i="13"/>
  <c r="M43" i="13"/>
  <c r="L44" i="13"/>
  <c r="M44" i="13" s="1"/>
  <c r="L45" i="13"/>
  <c r="M45" i="13"/>
  <c r="L46" i="13"/>
  <c r="M46" i="13"/>
  <c r="L47" i="13"/>
  <c r="M47" i="13"/>
  <c r="L22" i="13"/>
  <c r="M22" i="13" s="1"/>
  <c r="L48" i="13"/>
  <c r="M48" i="13"/>
  <c r="L49" i="13"/>
  <c r="M49" i="13"/>
  <c r="L50" i="13"/>
  <c r="M50" i="13"/>
  <c r="L51" i="13"/>
  <c r="M51" i="13" s="1"/>
  <c r="L14" i="13"/>
  <c r="M14" i="13"/>
  <c r="L52" i="13"/>
  <c r="M52" i="13"/>
  <c r="L31" i="13"/>
  <c r="M31" i="13"/>
  <c r="L23" i="13"/>
  <c r="M23" i="13" s="1"/>
  <c r="L53" i="13"/>
  <c r="M53" i="13"/>
  <c r="L54" i="13"/>
  <c r="M54" i="13"/>
  <c r="L55" i="13"/>
  <c r="M55" i="13"/>
  <c r="L30" i="13"/>
  <c r="M30" i="13" s="1"/>
  <c r="B30" i="13" s="1"/>
  <c r="L56" i="13"/>
  <c r="M56" i="13"/>
  <c r="L34" i="13"/>
  <c r="M34" i="13"/>
  <c r="L57" i="13"/>
  <c r="M57" i="13"/>
  <c r="L58" i="13"/>
  <c r="M58" i="13" s="1"/>
  <c r="L20" i="13"/>
  <c r="M20" i="13"/>
  <c r="L59" i="13"/>
  <c r="M59" i="13"/>
  <c r="B59" i="13" s="1"/>
  <c r="L60" i="13"/>
  <c r="M60" i="13"/>
  <c r="L26" i="13"/>
  <c r="M26" i="13" s="1"/>
  <c r="L61" i="13"/>
  <c r="M61" i="13"/>
  <c r="L37" i="13"/>
  <c r="M37" i="13"/>
  <c r="L62" i="13"/>
  <c r="M62" i="13"/>
  <c r="L17" i="13"/>
  <c r="M17" i="13" s="1"/>
  <c r="L12" i="13"/>
  <c r="M12" i="13"/>
  <c r="L32" i="13"/>
  <c r="M32" i="13"/>
  <c r="L39" i="13"/>
  <c r="M39" i="13"/>
  <c r="L36" i="13"/>
  <c r="M36" i="13" s="1"/>
  <c r="L63" i="13"/>
  <c r="M63" i="13"/>
  <c r="L29" i="13"/>
  <c r="M29" i="13"/>
  <c r="L64" i="13"/>
  <c r="M64" i="13"/>
  <c r="L38" i="13"/>
  <c r="M38" i="13" s="1"/>
  <c r="L18" i="13"/>
  <c r="M18" i="13"/>
  <c r="L33" i="13"/>
  <c r="M33" i="13"/>
  <c r="L25" i="13"/>
  <c r="M25" i="13"/>
  <c r="L65" i="13"/>
  <c r="M65" i="13" s="1"/>
  <c r="L66" i="13"/>
  <c r="M66" i="13"/>
  <c r="L27" i="13"/>
  <c r="M27" i="13"/>
  <c r="B27" i="13" s="1"/>
  <c r="L35" i="13"/>
  <c r="M35" i="13"/>
  <c r="M5" i="13"/>
  <c r="I18" i="13"/>
  <c r="J18" i="13"/>
  <c r="B18" i="13" s="1"/>
  <c r="I26" i="13"/>
  <c r="J26" i="13" s="1"/>
  <c r="I61" i="13"/>
  <c r="J61" i="13" s="1"/>
  <c r="J10" i="13"/>
  <c r="J8" i="13"/>
  <c r="B8" i="13" s="1"/>
  <c r="J15" i="13"/>
  <c r="J6" i="13"/>
  <c r="J13" i="13"/>
  <c r="I22" i="13"/>
  <c r="J22" i="13" s="1"/>
  <c r="B22" i="13" s="1"/>
  <c r="J16" i="13"/>
  <c r="I14" i="13"/>
  <c r="J14" i="13"/>
  <c r="B14" i="13" s="1"/>
  <c r="I19" i="13"/>
  <c r="J19" i="13" s="1"/>
  <c r="J7" i="13"/>
  <c r="B7" i="13" s="1"/>
  <c r="I25" i="13"/>
  <c r="J25" i="13" s="1"/>
  <c r="J9" i="13"/>
  <c r="I20" i="13"/>
  <c r="J20" i="13"/>
  <c r="J11" i="13"/>
  <c r="J41" i="13"/>
  <c r="I33" i="13"/>
  <c r="J33" i="13"/>
  <c r="I52" i="13"/>
  <c r="J52" i="13" s="1"/>
  <c r="I60" i="13"/>
  <c r="J60" i="13" s="1"/>
  <c r="I23" i="13"/>
  <c r="J23" i="13" s="1"/>
  <c r="I35" i="13"/>
  <c r="J35" i="13"/>
  <c r="I27" i="13"/>
  <c r="J27" i="13" s="1"/>
  <c r="J24" i="13"/>
  <c r="I36" i="13"/>
  <c r="J36" i="13" s="1"/>
  <c r="B36" i="13" s="1"/>
  <c r="I32" i="13"/>
  <c r="J32" i="13" s="1"/>
  <c r="I47" i="13"/>
  <c r="J47" i="13"/>
  <c r="I12" i="13"/>
  <c r="J12" i="13"/>
  <c r="J40" i="13"/>
  <c r="B40" i="13" s="1"/>
  <c r="J28" i="13"/>
  <c r="I53" i="13"/>
  <c r="J53" i="13" s="1"/>
  <c r="B53" i="13" s="1"/>
  <c r="I59" i="13"/>
  <c r="J59" i="13"/>
  <c r="I42" i="13"/>
  <c r="J42" i="13"/>
  <c r="I37" i="13"/>
  <c r="J37" i="13" s="1"/>
  <c r="B37" i="13" s="1"/>
  <c r="I43" i="13"/>
  <c r="J43" i="13" s="1"/>
  <c r="B43" i="13" s="1"/>
  <c r="I44" i="13"/>
  <c r="J44" i="13"/>
  <c r="I45" i="13"/>
  <c r="J45" i="13"/>
  <c r="I46" i="13"/>
  <c r="J46" i="13" s="1"/>
  <c r="I48" i="13"/>
  <c r="J48" i="13" s="1"/>
  <c r="B48" i="13" s="1"/>
  <c r="I49" i="13"/>
  <c r="J49" i="13"/>
  <c r="I50" i="13"/>
  <c r="J50" i="13"/>
  <c r="I51" i="13"/>
  <c r="J51" i="13" s="1"/>
  <c r="B51" i="13" s="1"/>
  <c r="I54" i="13"/>
  <c r="J54" i="13" s="1"/>
  <c r="B54" i="13" s="1"/>
  <c r="I55" i="13"/>
  <c r="J55" i="13"/>
  <c r="B55" i="13" s="1"/>
  <c r="I30" i="13"/>
  <c r="J30" i="13"/>
  <c r="I56" i="13"/>
  <c r="J56" i="13" s="1"/>
  <c r="B56" i="13" s="1"/>
  <c r="I34" i="13"/>
  <c r="J34" i="13" s="1"/>
  <c r="B34" i="13" s="1"/>
  <c r="I57" i="13"/>
  <c r="J57" i="13"/>
  <c r="I58" i="13"/>
  <c r="J58" i="13"/>
  <c r="I62" i="13"/>
  <c r="J62" i="13" s="1"/>
  <c r="I17" i="13"/>
  <c r="J17" i="13" s="1"/>
  <c r="B17" i="13" s="1"/>
  <c r="I39" i="13"/>
  <c r="J39" i="13"/>
  <c r="B39" i="13" s="1"/>
  <c r="I63" i="13"/>
  <c r="J63" i="13"/>
  <c r="I29" i="13"/>
  <c r="J29" i="13" s="1"/>
  <c r="I64" i="13"/>
  <c r="J64" i="13" s="1"/>
  <c r="I38" i="13"/>
  <c r="J38" i="13"/>
  <c r="I65" i="13"/>
  <c r="J65" i="13"/>
  <c r="B65" i="13" s="1"/>
  <c r="I66" i="13"/>
  <c r="J66" i="13" s="1"/>
  <c r="I31" i="13"/>
  <c r="J31" i="13" s="1"/>
  <c r="B23" i="13"/>
  <c r="B11" i="13"/>
  <c r="B62" i="13"/>
  <c r="B50" i="13"/>
  <c r="B16" i="13"/>
  <c r="B44" i="13"/>
  <c r="B15" i="13"/>
  <c r="B41" i="13"/>
  <c r="AL18" i="13"/>
  <c r="AL26" i="13"/>
  <c r="AL61" i="13"/>
  <c r="AL10" i="13"/>
  <c r="AL8" i="13"/>
  <c r="AL15" i="13"/>
  <c r="AL6" i="13"/>
  <c r="AL13" i="13"/>
  <c r="AL22" i="13"/>
  <c r="AL16" i="13"/>
  <c r="AL14" i="13"/>
  <c r="AL5" i="13"/>
  <c r="AL19" i="13"/>
  <c r="AL7" i="13"/>
  <c r="AL25" i="13"/>
  <c r="AL9" i="13"/>
  <c r="AL20" i="13"/>
  <c r="AL11" i="13"/>
  <c r="AL41" i="13"/>
  <c r="AL33" i="13"/>
  <c r="AL52" i="13"/>
  <c r="AL60" i="13"/>
  <c r="AL23" i="13"/>
  <c r="AL21" i="13"/>
  <c r="AL35" i="13"/>
  <c r="AL27" i="13"/>
  <c r="AL24" i="13"/>
  <c r="AL36" i="13"/>
  <c r="AL32" i="13"/>
  <c r="AL47" i="13"/>
  <c r="AL12" i="13"/>
  <c r="AL40" i="13"/>
  <c r="AL28" i="13"/>
  <c r="AL53" i="13"/>
  <c r="AL59" i="13"/>
  <c r="AL42" i="13"/>
  <c r="AL37" i="13"/>
  <c r="AL43" i="13"/>
  <c r="AL44" i="13"/>
  <c r="AL45" i="13"/>
  <c r="AL46" i="13"/>
  <c r="AL48" i="13"/>
  <c r="AL49" i="13"/>
  <c r="AL50" i="13"/>
  <c r="AL51" i="13"/>
  <c r="AL54" i="13"/>
  <c r="AL55" i="13"/>
  <c r="AL30" i="13"/>
  <c r="AL56" i="13"/>
  <c r="AL34" i="13"/>
  <c r="AL57" i="13"/>
  <c r="AL58" i="13"/>
  <c r="AL62" i="13"/>
  <c r="AL17" i="13"/>
  <c r="AL39" i="13"/>
  <c r="AL63" i="13"/>
  <c r="AL29" i="13"/>
  <c r="AL64" i="13"/>
  <c r="AL38" i="13"/>
  <c r="AL65" i="13"/>
  <c r="AL66" i="13"/>
  <c r="AL31" i="13"/>
  <c r="AP36" i="12"/>
  <c r="AQ36" i="12"/>
  <c r="AP37" i="12"/>
  <c r="AQ37" i="12" s="1"/>
  <c r="AP35" i="12"/>
  <c r="AQ35" i="12" s="1"/>
  <c r="AP53" i="12"/>
  <c r="AQ53" i="12"/>
  <c r="AP16" i="12"/>
  <c r="AQ16" i="12" s="1"/>
  <c r="AP45" i="12"/>
  <c r="AQ45" i="12" s="1"/>
  <c r="AQ5" i="12"/>
  <c r="AQ23" i="12"/>
  <c r="AP57" i="12"/>
  <c r="AQ57" i="12"/>
  <c r="AQ26" i="12"/>
  <c r="AQ10" i="12"/>
  <c r="AQ15" i="12"/>
  <c r="AQ11" i="12"/>
  <c r="AP42" i="12"/>
  <c r="AQ42" i="12" s="1"/>
  <c r="AQ24" i="12"/>
  <c r="AP51" i="12"/>
  <c r="AQ51" i="12"/>
  <c r="AP41" i="12"/>
  <c r="AQ41" i="12" s="1"/>
  <c r="AP40" i="12"/>
  <c r="AQ40" i="12" s="1"/>
  <c r="AP58" i="12"/>
  <c r="AQ58" i="12"/>
  <c r="AP61" i="12"/>
  <c r="AQ61" i="12"/>
  <c r="AP62" i="12"/>
  <c r="AQ62" i="12" s="1"/>
  <c r="AP54" i="12"/>
  <c r="AQ54" i="12" s="1"/>
  <c r="AP55" i="12"/>
  <c r="AQ55" i="12"/>
  <c r="AQ7" i="12"/>
  <c r="AQ17" i="12"/>
  <c r="AQ18" i="12"/>
  <c r="AP34" i="12"/>
  <c r="AQ34" i="12"/>
  <c r="AQ28" i="12"/>
  <c r="AQ19" i="12"/>
  <c r="AP52" i="12"/>
  <c r="AQ52" i="12" s="1"/>
  <c r="AP50" i="12"/>
  <c r="AQ50" i="12"/>
  <c r="AQ20" i="12"/>
  <c r="AQ14" i="12"/>
  <c r="AP46" i="12"/>
  <c r="AQ46" i="12" s="1"/>
  <c r="AP12" i="12"/>
  <c r="AQ12" i="12"/>
  <c r="AP60" i="12"/>
  <c r="AQ60" i="12"/>
  <c r="AP43" i="12"/>
  <c r="AQ43" i="12" s="1"/>
  <c r="AP30" i="12"/>
  <c r="AQ30" i="12" s="1"/>
  <c r="AP44" i="12"/>
  <c r="AQ44" i="12" s="1"/>
  <c r="AQ13" i="12"/>
  <c r="AQ21" i="12"/>
  <c r="AP65" i="12"/>
  <c r="AQ65" i="12"/>
  <c r="AP32" i="12"/>
  <c r="AQ32" i="12" s="1"/>
  <c r="AP31" i="12"/>
  <c r="AQ31" i="12" s="1"/>
  <c r="AQ8" i="12"/>
  <c r="AP39" i="12"/>
  <c r="AQ39" i="12" s="1"/>
  <c r="AQ9" i="12"/>
  <c r="AQ6" i="12"/>
  <c r="AQ22" i="12"/>
  <c r="AP48" i="12"/>
  <c r="AQ48" i="12" s="1"/>
  <c r="AP33" i="12"/>
  <c r="AQ33" i="12"/>
  <c r="AQ27" i="12"/>
  <c r="AP47" i="12"/>
  <c r="AQ47" i="12" s="1"/>
  <c r="AP63" i="12"/>
  <c r="AQ63" i="12"/>
  <c r="AP49" i="12"/>
  <c r="AQ49" i="12" s="1"/>
  <c r="AQ25" i="12"/>
  <c r="AP38" i="12"/>
  <c r="AQ38" i="12"/>
  <c r="AP66" i="12"/>
  <c r="AQ66" i="12" s="1"/>
  <c r="AP64" i="12"/>
  <c r="AQ64" i="12"/>
  <c r="AQ29" i="12"/>
  <c r="AP59" i="12"/>
  <c r="AQ59" i="12"/>
  <c r="AM36" i="12"/>
  <c r="AN36" i="12"/>
  <c r="AM37" i="12"/>
  <c r="AN37" i="12"/>
  <c r="AM35" i="12"/>
  <c r="AN35" i="12" s="1"/>
  <c r="AM53" i="12"/>
  <c r="AN53" i="12"/>
  <c r="AM16" i="12"/>
  <c r="AN16" i="12"/>
  <c r="AM45" i="12"/>
  <c r="AN45" i="12"/>
  <c r="AN5" i="12"/>
  <c r="AN23" i="12"/>
  <c r="AM57" i="12"/>
  <c r="AN57" i="12"/>
  <c r="AN26" i="12"/>
  <c r="AN10" i="12"/>
  <c r="AN15" i="12"/>
  <c r="AN11" i="12"/>
  <c r="AM42" i="12"/>
  <c r="AN42" i="12" s="1"/>
  <c r="AN24" i="12"/>
  <c r="AM51" i="12"/>
  <c r="AN51" i="12" s="1"/>
  <c r="AM41" i="12"/>
  <c r="AN41" i="12" s="1"/>
  <c r="AM40" i="12"/>
  <c r="AN40" i="12" s="1"/>
  <c r="AM58" i="12"/>
  <c r="AN58" i="12" s="1"/>
  <c r="AM61" i="12"/>
  <c r="AN61" i="12"/>
  <c r="AM62" i="12"/>
  <c r="AN62" i="12" s="1"/>
  <c r="AM54" i="12"/>
  <c r="AN54" i="12" s="1"/>
  <c r="AM55" i="12"/>
  <c r="AN55" i="12"/>
  <c r="AN7" i="12"/>
  <c r="AN17" i="12"/>
  <c r="AN18" i="12"/>
  <c r="AM34" i="12"/>
  <c r="AN34" i="12"/>
  <c r="AN28" i="12"/>
  <c r="AN19" i="12"/>
  <c r="AM52" i="12"/>
  <c r="AN52" i="12" s="1"/>
  <c r="AM50" i="12"/>
  <c r="AN50" i="12"/>
  <c r="AN20" i="12"/>
  <c r="AN14" i="12"/>
  <c r="AM46" i="12"/>
  <c r="AN46" i="12" s="1"/>
  <c r="AM12" i="12"/>
  <c r="AN12" i="12" s="1"/>
  <c r="AM60" i="12"/>
  <c r="AN60" i="12"/>
  <c r="AM43" i="12"/>
  <c r="AN43" i="12"/>
  <c r="AM30" i="12"/>
  <c r="AN30" i="12" s="1"/>
  <c r="AM44" i="12"/>
  <c r="AN44" i="12" s="1"/>
  <c r="AN13" i="12"/>
  <c r="AN21" i="12"/>
  <c r="AM65" i="12"/>
  <c r="AN65" i="12"/>
  <c r="AM32" i="12"/>
  <c r="AN32" i="12" s="1"/>
  <c r="AM31" i="12"/>
  <c r="AN31" i="12" s="1"/>
  <c r="AN8" i="12"/>
  <c r="AM39" i="12"/>
  <c r="AN39" i="12" s="1"/>
  <c r="AN9" i="12"/>
  <c r="AN6" i="12"/>
  <c r="AN22" i="12"/>
  <c r="AM48" i="12"/>
  <c r="AN48" i="12"/>
  <c r="AM33" i="12"/>
  <c r="AN33" i="12" s="1"/>
  <c r="AN27" i="12"/>
  <c r="AM47" i="12"/>
  <c r="AN47" i="12"/>
  <c r="AM63" i="12"/>
  <c r="AN63" i="12" s="1"/>
  <c r="AM49" i="12"/>
  <c r="AN49" i="12" s="1"/>
  <c r="AN25" i="12"/>
  <c r="AM38" i="12"/>
  <c r="AN38" i="12"/>
  <c r="AM66" i="12"/>
  <c r="AN66" i="12" s="1"/>
  <c r="AM64" i="12"/>
  <c r="AN64" i="12"/>
  <c r="AN29" i="12"/>
  <c r="AM59" i="12"/>
  <c r="AN59" i="12" s="1"/>
  <c r="AJ36" i="12"/>
  <c r="AK36" i="12" s="1"/>
  <c r="AJ37" i="12"/>
  <c r="AK37" i="12" s="1"/>
  <c r="AK35" i="12"/>
  <c r="AJ53" i="12"/>
  <c r="AK53" i="12" s="1"/>
  <c r="AJ16" i="12"/>
  <c r="AK16" i="12"/>
  <c r="AJ45" i="12"/>
  <c r="AK45" i="12"/>
  <c r="AK5" i="12"/>
  <c r="AK23" i="12"/>
  <c r="AJ57" i="12"/>
  <c r="AK57" i="12" s="1"/>
  <c r="AK26" i="12"/>
  <c r="AK10" i="12"/>
  <c r="AK15" i="12"/>
  <c r="AK11" i="12"/>
  <c r="AJ42" i="12"/>
  <c r="AK42" i="12" s="1"/>
  <c r="AK24" i="12"/>
  <c r="AJ51" i="12"/>
  <c r="AK51" i="12" s="1"/>
  <c r="AJ41" i="12"/>
  <c r="AK41" i="12"/>
  <c r="AJ40" i="12"/>
  <c r="AK40" i="12" s="1"/>
  <c r="AJ58" i="12"/>
  <c r="AK58" i="12" s="1"/>
  <c r="AJ61" i="12"/>
  <c r="AK61" i="12" s="1"/>
  <c r="AJ62" i="12"/>
  <c r="AK62" i="12" s="1"/>
  <c r="AJ54" i="12"/>
  <c r="AK54" i="12"/>
  <c r="AJ55" i="12"/>
  <c r="AK55" i="12" s="1"/>
  <c r="AK7" i="12"/>
  <c r="AK17" i="12"/>
  <c r="AJ18" i="12"/>
  <c r="AK18" i="12" s="1"/>
  <c r="AK34" i="12"/>
  <c r="AJ28" i="12"/>
  <c r="AK28" i="12"/>
  <c r="AK19" i="12"/>
  <c r="AJ52" i="12"/>
  <c r="AK52" i="12" s="1"/>
  <c r="AJ50" i="12"/>
  <c r="AK50" i="12" s="1"/>
  <c r="AJ20" i="12"/>
  <c r="AK20" i="12"/>
  <c r="AJ14" i="12"/>
  <c r="AK14" i="12" s="1"/>
  <c r="AJ46" i="12"/>
  <c r="AK46" i="12" s="1"/>
  <c r="AJ12" i="12"/>
  <c r="AK12" i="12"/>
  <c r="AJ60" i="12"/>
  <c r="AK60" i="12" s="1"/>
  <c r="AJ43" i="12"/>
  <c r="AK43" i="12"/>
  <c r="AK30" i="12"/>
  <c r="AJ44" i="12"/>
  <c r="AK44" i="12"/>
  <c r="AK13" i="12"/>
  <c r="AJ21" i="12"/>
  <c r="AK21" i="12" s="1"/>
  <c r="AJ65" i="12"/>
  <c r="AK65" i="12"/>
  <c r="AK32" i="12"/>
  <c r="AK31" i="12"/>
  <c r="AK8" i="12"/>
  <c r="AJ39" i="12"/>
  <c r="AK39" i="12" s="1"/>
  <c r="AK9" i="12"/>
  <c r="AK6" i="12"/>
  <c r="AK22" i="12"/>
  <c r="AJ48" i="12"/>
  <c r="AK48" i="12" s="1"/>
  <c r="AK33" i="12"/>
  <c r="AJ27" i="12"/>
  <c r="AK27" i="12"/>
  <c r="AJ47" i="12"/>
  <c r="AK47" i="12" s="1"/>
  <c r="AJ63" i="12"/>
  <c r="AK63" i="12" s="1"/>
  <c r="AJ49" i="12"/>
  <c r="AK49" i="12"/>
  <c r="AJ25" i="12"/>
  <c r="AK25" i="12"/>
  <c r="AJ38" i="12"/>
  <c r="AK38" i="12" s="1"/>
  <c r="AJ66" i="12"/>
  <c r="AK66" i="12"/>
  <c r="AJ64" i="12"/>
  <c r="AK64" i="12" s="1"/>
  <c r="AJ29" i="12"/>
  <c r="AK29" i="12"/>
  <c r="AJ59" i="12"/>
  <c r="AK59" i="12" s="1"/>
  <c r="AG36" i="12"/>
  <c r="AH36" i="12"/>
  <c r="AG37" i="12"/>
  <c r="AH37" i="12" s="1"/>
  <c r="AH35" i="12"/>
  <c r="AG53" i="12"/>
  <c r="AH53" i="12" s="1"/>
  <c r="AG16" i="12"/>
  <c r="AH16" i="12"/>
  <c r="AG45" i="12"/>
  <c r="AH45" i="12"/>
  <c r="AH5" i="12"/>
  <c r="AG23" i="12"/>
  <c r="AH23" i="12"/>
  <c r="AG57" i="12"/>
  <c r="AH57" i="12" s="1"/>
  <c r="AH26" i="12"/>
  <c r="AH10" i="12"/>
  <c r="AH15" i="12"/>
  <c r="AH11" i="12"/>
  <c r="AG42" i="12"/>
  <c r="AH42" i="12"/>
  <c r="AH24" i="12"/>
  <c r="AG51" i="12"/>
  <c r="AH51" i="12"/>
  <c r="AG41" i="12"/>
  <c r="AH41" i="12" s="1"/>
  <c r="AG40" i="12"/>
  <c r="AH40" i="12" s="1"/>
  <c r="AG58" i="12"/>
  <c r="AH58" i="12" s="1"/>
  <c r="B58" i="12" s="1"/>
  <c r="AG61" i="12"/>
  <c r="AH61" i="12"/>
  <c r="AG62" i="12"/>
  <c r="AH62" i="12"/>
  <c r="AG54" i="12"/>
  <c r="AH54" i="12" s="1"/>
  <c r="AG55" i="12"/>
  <c r="AH55" i="12"/>
  <c r="AH7" i="12"/>
  <c r="AH17" i="12"/>
  <c r="AG18" i="12"/>
  <c r="AH18" i="12"/>
  <c r="AH34" i="12"/>
  <c r="AG28" i="12"/>
  <c r="AH28" i="12"/>
  <c r="AH19" i="12"/>
  <c r="AG52" i="12"/>
  <c r="AH52" i="12"/>
  <c r="AG50" i="12"/>
  <c r="AH50" i="12"/>
  <c r="AG20" i="12"/>
  <c r="AH20" i="12" s="1"/>
  <c r="AG14" i="12"/>
  <c r="AH14" i="12"/>
  <c r="AG46" i="12"/>
  <c r="AH46" i="12"/>
  <c r="AG12" i="12"/>
  <c r="AH12" i="12"/>
  <c r="AG60" i="12"/>
  <c r="AH60" i="12" s="1"/>
  <c r="AG43" i="12"/>
  <c r="AH43" i="12" s="1"/>
  <c r="AH30" i="12"/>
  <c r="AG44" i="12"/>
  <c r="AH44" i="12" s="1"/>
  <c r="B44" i="12" s="1"/>
  <c r="AH13" i="12"/>
  <c r="AG21" i="12"/>
  <c r="AH21" i="12" s="1"/>
  <c r="AG65" i="12"/>
  <c r="AH65" i="12"/>
  <c r="AH32" i="12"/>
  <c r="AH31" i="12"/>
  <c r="AH8" i="12"/>
  <c r="AG39" i="12"/>
  <c r="AH39" i="12"/>
  <c r="AH9" i="12"/>
  <c r="AH6" i="12"/>
  <c r="AH22" i="12"/>
  <c r="AG48" i="12"/>
  <c r="AH48" i="12"/>
  <c r="AH33" i="12"/>
  <c r="AG27" i="12"/>
  <c r="AH27" i="12"/>
  <c r="AG47" i="12"/>
  <c r="AH47" i="12"/>
  <c r="AG63" i="12"/>
  <c r="AH63" i="12" s="1"/>
  <c r="AG49" i="12"/>
  <c r="AH49" i="12"/>
  <c r="AG25" i="12"/>
  <c r="AH25" i="12" s="1"/>
  <c r="AG38" i="12"/>
  <c r="AH38" i="12"/>
  <c r="AG66" i="12"/>
  <c r="AH66" i="12" s="1"/>
  <c r="AG64" i="12"/>
  <c r="AH64" i="12" s="1"/>
  <c r="AG29" i="12"/>
  <c r="AH29" i="12"/>
  <c r="AG59" i="12"/>
  <c r="AH59" i="12"/>
  <c r="AE36" i="12"/>
  <c r="AE37" i="12"/>
  <c r="AD35" i="12"/>
  <c r="AE35" i="12" s="1"/>
  <c r="B35" i="12" s="1"/>
  <c r="AD53" i="12"/>
  <c r="AE53" i="12"/>
  <c r="AD16" i="12"/>
  <c r="AE16" i="12"/>
  <c r="AD45" i="12"/>
  <c r="AE45" i="12" s="1"/>
  <c r="AE5" i="12"/>
  <c r="AD23" i="12"/>
  <c r="AE23" i="12" s="1"/>
  <c r="AD57" i="12"/>
  <c r="AE57" i="12" s="1"/>
  <c r="AD26" i="12"/>
  <c r="AE26" i="12" s="1"/>
  <c r="AE10" i="12"/>
  <c r="AE15" i="12"/>
  <c r="AE11" i="12"/>
  <c r="AD42" i="12"/>
  <c r="AE42" i="12" s="1"/>
  <c r="AD24" i="12"/>
  <c r="AE24" i="12"/>
  <c r="AD51" i="12"/>
  <c r="AE51" i="12" s="1"/>
  <c r="AD41" i="12"/>
  <c r="AE41" i="12"/>
  <c r="AD40" i="12"/>
  <c r="AE40" i="12"/>
  <c r="AD58" i="12"/>
  <c r="AE58" i="12"/>
  <c r="AD61" i="12"/>
  <c r="AE61" i="12" s="1"/>
  <c r="AD62" i="12"/>
  <c r="AE62" i="12"/>
  <c r="AD54" i="12"/>
  <c r="AE54" i="12"/>
  <c r="AD55" i="12"/>
  <c r="AE55" i="12"/>
  <c r="AE7" i="12"/>
  <c r="AD17" i="12"/>
  <c r="AE17" i="12"/>
  <c r="AE18" i="12"/>
  <c r="AD34" i="12"/>
  <c r="AE34" i="12"/>
  <c r="AD28" i="12"/>
  <c r="AE28" i="12"/>
  <c r="AD19" i="12"/>
  <c r="AE19" i="12" s="1"/>
  <c r="AD52" i="12"/>
  <c r="AE52" i="12" s="1"/>
  <c r="AD50" i="12"/>
  <c r="AE50" i="12"/>
  <c r="AE20" i="12"/>
  <c r="AE14" i="12"/>
  <c r="AD46" i="12"/>
  <c r="AE46" i="12" s="1"/>
  <c r="AE12" i="12"/>
  <c r="AD60" i="12"/>
  <c r="AE60" i="12" s="1"/>
  <c r="AD43" i="12"/>
  <c r="AE43" i="12" s="1"/>
  <c r="AD30" i="12"/>
  <c r="AE30" i="12"/>
  <c r="AD44" i="12"/>
  <c r="AE44" i="12" s="1"/>
  <c r="AE13" i="12"/>
  <c r="AE21" i="12"/>
  <c r="AD65" i="12"/>
  <c r="AE65" i="12"/>
  <c r="AD32" i="12"/>
  <c r="AE32" i="12"/>
  <c r="AE31" i="12"/>
  <c r="AE8" i="12"/>
  <c r="AD39" i="12"/>
  <c r="AE39" i="12"/>
  <c r="AD9" i="12"/>
  <c r="AE9" i="12"/>
  <c r="AE6" i="12"/>
  <c r="AE22" i="12"/>
  <c r="AD48" i="12"/>
  <c r="AE48" i="12" s="1"/>
  <c r="AD33" i="12"/>
  <c r="AE33" i="12"/>
  <c r="AE27" i="12"/>
  <c r="AD47" i="12"/>
  <c r="AE47" i="12"/>
  <c r="AD63" i="12"/>
  <c r="AE63" i="12"/>
  <c r="AD49" i="12"/>
  <c r="AE49" i="12"/>
  <c r="AD25" i="12"/>
  <c r="AE25" i="12" s="1"/>
  <c r="AD38" i="12"/>
  <c r="AE38" i="12"/>
  <c r="AD66" i="12"/>
  <c r="AE66" i="12"/>
  <c r="AD64" i="12"/>
  <c r="AE64" i="12"/>
  <c r="AD29" i="12"/>
  <c r="AE29" i="12" s="1"/>
  <c r="AD59" i="12"/>
  <c r="AE59" i="12"/>
  <c r="AB36" i="12"/>
  <c r="AB37" i="12"/>
  <c r="AA35" i="12"/>
  <c r="AB35" i="12"/>
  <c r="AA53" i="12"/>
  <c r="AB53" i="12" s="1"/>
  <c r="AA16" i="12"/>
  <c r="AB16" i="12"/>
  <c r="AA45" i="12"/>
  <c r="AB45" i="12"/>
  <c r="AB5" i="12"/>
  <c r="AA23" i="12"/>
  <c r="AB23" i="12"/>
  <c r="AA57" i="12"/>
  <c r="AB57" i="12"/>
  <c r="AA26" i="12"/>
  <c r="AB26" i="12"/>
  <c r="AB10" i="12"/>
  <c r="AB15" i="12"/>
  <c r="AB11" i="12"/>
  <c r="AA42" i="12"/>
  <c r="AB42" i="12" s="1"/>
  <c r="B42" i="12" s="1"/>
  <c r="AA24" i="12"/>
  <c r="AB24" i="12"/>
  <c r="AA51" i="12"/>
  <c r="AB51" i="12"/>
  <c r="AA41" i="12"/>
  <c r="AB41" i="12"/>
  <c r="AA40" i="12"/>
  <c r="AB40" i="12" s="1"/>
  <c r="AA58" i="12"/>
  <c r="AB58" i="12"/>
  <c r="AA61" i="12"/>
  <c r="AB61" i="12"/>
  <c r="AA62" i="12"/>
  <c r="AB62" i="12"/>
  <c r="AA54" i="12"/>
  <c r="AB54" i="12" s="1"/>
  <c r="AA55" i="12"/>
  <c r="AB55" i="12"/>
  <c r="AB7" i="12"/>
  <c r="AA17" i="12"/>
  <c r="AB17" i="12" s="1"/>
  <c r="AB18" i="12"/>
  <c r="AA34" i="12"/>
  <c r="AB34" i="12" s="1"/>
  <c r="AA28" i="12"/>
  <c r="AB28" i="12"/>
  <c r="AA19" i="12"/>
  <c r="AB19" i="12"/>
  <c r="B19" i="12" s="1"/>
  <c r="AA52" i="12"/>
  <c r="AB52" i="12"/>
  <c r="AA50" i="12"/>
  <c r="AB50" i="12" s="1"/>
  <c r="AB20" i="12"/>
  <c r="AB14" i="12"/>
  <c r="AA46" i="12"/>
  <c r="AB46" i="12"/>
  <c r="AB12" i="12"/>
  <c r="AA60" i="12"/>
  <c r="AB60" i="12"/>
  <c r="AA43" i="12"/>
  <c r="AB43" i="12"/>
  <c r="AA30" i="12"/>
  <c r="AB30" i="12"/>
  <c r="AA44" i="12"/>
  <c r="AB44" i="12" s="1"/>
  <c r="AB13" i="12"/>
  <c r="AB21" i="12"/>
  <c r="AA65" i="12"/>
  <c r="AB65" i="12"/>
  <c r="AA32" i="12"/>
  <c r="AB32" i="12"/>
  <c r="AB31" i="12"/>
  <c r="AB8" i="12"/>
  <c r="AA39" i="12"/>
  <c r="AB39" i="12"/>
  <c r="AA9" i="12"/>
  <c r="AB9" i="12"/>
  <c r="AB6" i="12"/>
  <c r="AB22" i="12"/>
  <c r="AA48" i="12"/>
  <c r="AB48" i="12" s="1"/>
  <c r="AA33" i="12"/>
  <c r="AB33" i="12"/>
  <c r="AB27" i="12"/>
  <c r="AA47" i="12"/>
  <c r="AB47" i="12"/>
  <c r="AA63" i="12"/>
  <c r="AB63" i="12"/>
  <c r="AA49" i="12"/>
  <c r="AB49" i="12"/>
  <c r="AA25" i="12"/>
  <c r="AB25" i="12" s="1"/>
  <c r="AA38" i="12"/>
  <c r="AB38" i="12"/>
  <c r="AA66" i="12"/>
  <c r="AB66" i="12"/>
  <c r="AA64" i="12"/>
  <c r="AB64" i="12"/>
  <c r="AA29" i="12"/>
  <c r="AB29" i="12" s="1"/>
  <c r="AA59" i="12"/>
  <c r="AB59" i="12"/>
  <c r="X36" i="12"/>
  <c r="Y36" i="12"/>
  <c r="X37" i="12"/>
  <c r="Y37" i="12"/>
  <c r="X35" i="12"/>
  <c r="Y35" i="12" s="1"/>
  <c r="X53" i="12"/>
  <c r="Y53" i="12"/>
  <c r="Y16" i="12"/>
  <c r="X45" i="12"/>
  <c r="Y45" i="12" s="1"/>
  <c r="Y5" i="12"/>
  <c r="X23" i="12"/>
  <c r="Y23" i="12" s="1"/>
  <c r="X57" i="12"/>
  <c r="Y57" i="12"/>
  <c r="X26" i="12"/>
  <c r="Y26" i="12"/>
  <c r="Y10" i="12"/>
  <c r="X15" i="12"/>
  <c r="Y15" i="12"/>
  <c r="Y11" i="12"/>
  <c r="X42" i="12"/>
  <c r="Y42" i="12"/>
  <c r="Y24" i="12"/>
  <c r="X51" i="12"/>
  <c r="Y51" i="12" s="1"/>
  <c r="X41" i="12"/>
  <c r="Y41" i="12"/>
  <c r="X40" i="12"/>
  <c r="Y40" i="12"/>
  <c r="X58" i="12"/>
  <c r="Y58" i="12" s="1"/>
  <c r="X61" i="12"/>
  <c r="Y61" i="12" s="1"/>
  <c r="X62" i="12"/>
  <c r="Y62" i="12"/>
  <c r="X54" i="12"/>
  <c r="Y54" i="12"/>
  <c r="X55" i="12"/>
  <c r="Y55" i="12" s="1"/>
  <c r="Y7" i="12"/>
  <c r="Y17" i="12"/>
  <c r="X18" i="12"/>
  <c r="Y18" i="12"/>
  <c r="X34" i="12"/>
  <c r="Y34" i="12"/>
  <c r="X28" i="12"/>
  <c r="Y28" i="12" s="1"/>
  <c r="X19" i="12"/>
  <c r="Y19" i="12" s="1"/>
  <c r="X52" i="12"/>
  <c r="Y52" i="12"/>
  <c r="X50" i="12"/>
  <c r="Y50" i="12"/>
  <c r="X20" i="12"/>
  <c r="Y20" i="12" s="1"/>
  <c r="Y14" i="12"/>
  <c r="X46" i="12"/>
  <c r="Y46" i="12"/>
  <c r="Y12" i="12"/>
  <c r="X60" i="12"/>
  <c r="Y60" i="12"/>
  <c r="X43" i="12"/>
  <c r="Y43" i="12" s="1"/>
  <c r="Y30" i="12"/>
  <c r="X44" i="12"/>
  <c r="Y44" i="12"/>
  <c r="Y13" i="12"/>
  <c r="X21" i="12"/>
  <c r="Y21" i="12"/>
  <c r="X65" i="12"/>
  <c r="Y65" i="12" s="1"/>
  <c r="X32" i="12"/>
  <c r="Y32" i="12" s="1"/>
  <c r="X31" i="12"/>
  <c r="Y31" i="12"/>
  <c r="Y8" i="12"/>
  <c r="Y39" i="12"/>
  <c r="Y9" i="12"/>
  <c r="Y6" i="12"/>
  <c r="X22" i="12"/>
  <c r="Y22" i="12" s="1"/>
  <c r="X48" i="12"/>
  <c r="Y48" i="12"/>
  <c r="X33" i="12"/>
  <c r="Y33" i="12"/>
  <c r="X27" i="12"/>
  <c r="Y27" i="12" s="1"/>
  <c r="X47" i="12"/>
  <c r="Y47" i="12" s="1"/>
  <c r="X63" i="12"/>
  <c r="Y63" i="12"/>
  <c r="X49" i="12"/>
  <c r="Y49" i="12"/>
  <c r="X25" i="12"/>
  <c r="Y25" i="12" s="1"/>
  <c r="Y38" i="12"/>
  <c r="X66" i="12"/>
  <c r="Y66" i="12"/>
  <c r="X64" i="12"/>
  <c r="Y64" i="12" s="1"/>
  <c r="X29" i="12"/>
  <c r="Y29" i="12"/>
  <c r="X59" i="12"/>
  <c r="Y59" i="12"/>
  <c r="U36" i="12"/>
  <c r="V36" i="12"/>
  <c r="U37" i="12"/>
  <c r="V37" i="12" s="1"/>
  <c r="U35" i="12"/>
  <c r="V35" i="12"/>
  <c r="U53" i="12"/>
  <c r="V53" i="12"/>
  <c r="B53" i="12" s="1"/>
  <c r="U16" i="12"/>
  <c r="V16" i="12"/>
  <c r="U45" i="12"/>
  <c r="V45" i="12" s="1"/>
  <c r="V5" i="12"/>
  <c r="U23" i="12"/>
  <c r="V23" i="12" s="1"/>
  <c r="U57" i="12"/>
  <c r="V57" i="12" s="1"/>
  <c r="U26" i="12"/>
  <c r="V26" i="12"/>
  <c r="V10" i="12"/>
  <c r="U15" i="12"/>
  <c r="V15" i="12"/>
  <c r="V11" i="12"/>
  <c r="U42" i="12"/>
  <c r="V42" i="12" s="1"/>
  <c r="V24" i="12"/>
  <c r="U51" i="12"/>
  <c r="V51" i="12" s="1"/>
  <c r="U41" i="12"/>
  <c r="V41" i="12"/>
  <c r="U40" i="12"/>
  <c r="V40" i="12"/>
  <c r="U58" i="12"/>
  <c r="V58" i="12"/>
  <c r="U61" i="12"/>
  <c r="V61" i="12" s="1"/>
  <c r="U62" i="12"/>
  <c r="V62" i="12"/>
  <c r="U54" i="12"/>
  <c r="V54" i="12"/>
  <c r="U55" i="12"/>
  <c r="V55" i="12"/>
  <c r="V7" i="12"/>
  <c r="V17" i="12"/>
  <c r="U18" i="12"/>
  <c r="V18" i="12"/>
  <c r="U34" i="12"/>
  <c r="V34" i="12"/>
  <c r="U28" i="12"/>
  <c r="V28" i="12"/>
  <c r="U19" i="12"/>
  <c r="V19" i="12" s="1"/>
  <c r="U52" i="12"/>
  <c r="V52" i="12"/>
  <c r="U50" i="12"/>
  <c r="V50" i="12"/>
  <c r="U20" i="12"/>
  <c r="V20" i="12"/>
  <c r="V14" i="12"/>
  <c r="U46" i="12"/>
  <c r="V46" i="12"/>
  <c r="V12" i="12"/>
  <c r="U60" i="12"/>
  <c r="V60" i="12"/>
  <c r="U43" i="12"/>
  <c r="V43" i="12"/>
  <c r="V30" i="12"/>
  <c r="U44" i="12"/>
  <c r="V44" i="12"/>
  <c r="V13" i="12"/>
  <c r="U21" i="12"/>
  <c r="V21" i="12"/>
  <c r="U65" i="12"/>
  <c r="V65" i="12"/>
  <c r="U32" i="12"/>
  <c r="V32" i="12" s="1"/>
  <c r="U31" i="12"/>
  <c r="V31" i="12"/>
  <c r="V8" i="12"/>
  <c r="V39" i="12"/>
  <c r="B39" i="12" s="1"/>
  <c r="V9" i="12"/>
  <c r="V6" i="12"/>
  <c r="U22" i="12"/>
  <c r="V22" i="12" s="1"/>
  <c r="U48" i="12"/>
  <c r="V48" i="12"/>
  <c r="U33" i="12"/>
  <c r="V33" i="12"/>
  <c r="U27" i="12"/>
  <c r="V27" i="12"/>
  <c r="U47" i="12"/>
  <c r="V47" i="12" s="1"/>
  <c r="U63" i="12"/>
  <c r="V63" i="12"/>
  <c r="U49" i="12"/>
  <c r="V49" i="12"/>
  <c r="U25" i="12"/>
  <c r="V25" i="12"/>
  <c r="V38" i="12"/>
  <c r="U66" i="12"/>
  <c r="V66" i="12"/>
  <c r="U64" i="12"/>
  <c r="V64" i="12" s="1"/>
  <c r="U29" i="12"/>
  <c r="V29" i="12" s="1"/>
  <c r="U59" i="12"/>
  <c r="V59" i="12"/>
  <c r="R36" i="12"/>
  <c r="S36" i="12"/>
  <c r="R37" i="12"/>
  <c r="S37" i="12" s="1"/>
  <c r="R35" i="12"/>
  <c r="S35" i="12" s="1"/>
  <c r="R53" i="12"/>
  <c r="S53" i="12"/>
  <c r="R16" i="12"/>
  <c r="S16" i="12"/>
  <c r="R45" i="12"/>
  <c r="S45" i="12" s="1"/>
  <c r="R5" i="12"/>
  <c r="S5" i="12" s="1"/>
  <c r="R23" i="12"/>
  <c r="S23" i="12"/>
  <c r="R57" i="12"/>
  <c r="S57" i="12"/>
  <c r="R26" i="12"/>
  <c r="S26" i="12" s="1"/>
  <c r="R10" i="12"/>
  <c r="S10" i="12" s="1"/>
  <c r="R15" i="12"/>
  <c r="S15" i="12"/>
  <c r="R11" i="12"/>
  <c r="S11" i="12"/>
  <c r="R42" i="12"/>
  <c r="S42" i="12" s="1"/>
  <c r="R24" i="12"/>
  <c r="S24" i="12" s="1"/>
  <c r="R51" i="12"/>
  <c r="S51" i="12"/>
  <c r="R41" i="12"/>
  <c r="S41" i="12"/>
  <c r="R40" i="12"/>
  <c r="S40" i="12" s="1"/>
  <c r="R58" i="12"/>
  <c r="S58" i="12" s="1"/>
  <c r="R61" i="12"/>
  <c r="S61" i="12"/>
  <c r="R62" i="12"/>
  <c r="S62" i="12"/>
  <c r="R54" i="12"/>
  <c r="S54" i="12" s="1"/>
  <c r="B54" i="12" s="1"/>
  <c r="R55" i="12"/>
  <c r="S55" i="12" s="1"/>
  <c r="R7" i="12"/>
  <c r="S7" i="12"/>
  <c r="R17" i="12"/>
  <c r="S17" i="12"/>
  <c r="R18" i="12"/>
  <c r="S18" i="12" s="1"/>
  <c r="R34" i="12"/>
  <c r="S34" i="12" s="1"/>
  <c r="R28" i="12"/>
  <c r="S28" i="12"/>
  <c r="R19" i="12"/>
  <c r="S19" i="12"/>
  <c r="R52" i="12"/>
  <c r="S52" i="12" s="1"/>
  <c r="R50" i="12"/>
  <c r="S50" i="12" s="1"/>
  <c r="R20" i="12"/>
  <c r="S20" i="12"/>
  <c r="R14" i="12"/>
  <c r="S14" i="12"/>
  <c r="R46" i="12"/>
  <c r="S46" i="12" s="1"/>
  <c r="R12" i="12"/>
  <c r="S12" i="12" s="1"/>
  <c r="R60" i="12"/>
  <c r="S60" i="12"/>
  <c r="R43" i="12"/>
  <c r="S43" i="12"/>
  <c r="R30" i="12"/>
  <c r="S30" i="12" s="1"/>
  <c r="R44" i="12"/>
  <c r="S44" i="12" s="1"/>
  <c r="R13" i="12"/>
  <c r="S13" i="12"/>
  <c r="R21" i="12"/>
  <c r="S21" i="12"/>
  <c r="R65" i="12"/>
  <c r="S65" i="12" s="1"/>
  <c r="R32" i="12"/>
  <c r="S32" i="12" s="1"/>
  <c r="R31" i="12"/>
  <c r="S31" i="12"/>
  <c r="R8" i="12"/>
  <c r="S8" i="12"/>
  <c r="R39" i="12"/>
  <c r="S39" i="12" s="1"/>
  <c r="R9" i="12"/>
  <c r="S9" i="12" s="1"/>
  <c r="R6" i="12"/>
  <c r="S6" i="12"/>
  <c r="R22" i="12"/>
  <c r="S22" i="12"/>
  <c r="R48" i="12"/>
  <c r="S48" i="12" s="1"/>
  <c r="R33" i="12"/>
  <c r="S33" i="12" s="1"/>
  <c r="R27" i="12"/>
  <c r="S27" i="12"/>
  <c r="R47" i="12"/>
  <c r="S47" i="12"/>
  <c r="R63" i="12"/>
  <c r="S63" i="12" s="1"/>
  <c r="B63" i="12" s="1"/>
  <c r="R49" i="12"/>
  <c r="S49" i="12" s="1"/>
  <c r="R25" i="12"/>
  <c r="S25" i="12"/>
  <c r="R38" i="12"/>
  <c r="S38" i="12"/>
  <c r="R66" i="12"/>
  <c r="S66" i="12" s="1"/>
  <c r="R64" i="12"/>
  <c r="S64" i="12" s="1"/>
  <c r="R29" i="12"/>
  <c r="S29" i="12"/>
  <c r="R59" i="12"/>
  <c r="S59" i="12"/>
  <c r="AP56" i="12"/>
  <c r="AQ56" i="12" s="1"/>
  <c r="AM56" i="12"/>
  <c r="AN56" i="12" s="1"/>
  <c r="AJ56" i="12"/>
  <c r="AK56" i="12"/>
  <c r="AG56" i="12"/>
  <c r="AH56" i="12"/>
  <c r="AD56" i="12"/>
  <c r="AE56" i="12" s="1"/>
  <c r="AA56" i="12"/>
  <c r="AB56" i="12" s="1"/>
  <c r="X56" i="12"/>
  <c r="Y56" i="12"/>
  <c r="U56" i="12"/>
  <c r="V56" i="12"/>
  <c r="R56" i="12"/>
  <c r="S56" i="12" s="1"/>
  <c r="O36" i="12"/>
  <c r="P36" i="12" s="1"/>
  <c r="O37" i="12"/>
  <c r="P37" i="12"/>
  <c r="O35" i="12"/>
  <c r="P35" i="12"/>
  <c r="O53" i="12"/>
  <c r="P53" i="12" s="1"/>
  <c r="O16" i="12"/>
  <c r="P16" i="12" s="1"/>
  <c r="O45" i="12"/>
  <c r="P45" i="12"/>
  <c r="O5" i="12"/>
  <c r="P5" i="12"/>
  <c r="O23" i="12"/>
  <c r="P23" i="12" s="1"/>
  <c r="O57" i="12"/>
  <c r="P57" i="12" s="1"/>
  <c r="O26" i="12"/>
  <c r="P26" i="12"/>
  <c r="O10" i="12"/>
  <c r="P10" i="12"/>
  <c r="O15" i="12"/>
  <c r="P15" i="12" s="1"/>
  <c r="O11" i="12"/>
  <c r="P11" i="12" s="1"/>
  <c r="O42" i="12"/>
  <c r="P42" i="12"/>
  <c r="O24" i="12"/>
  <c r="P24" i="12"/>
  <c r="O51" i="12"/>
  <c r="P51" i="12" s="1"/>
  <c r="B51" i="12" s="1"/>
  <c r="O41" i="12"/>
  <c r="P41" i="12" s="1"/>
  <c r="O40" i="12"/>
  <c r="P40" i="12"/>
  <c r="O58" i="12"/>
  <c r="P58" i="12"/>
  <c r="O61" i="12"/>
  <c r="P61" i="12" s="1"/>
  <c r="O62" i="12"/>
  <c r="P62" i="12" s="1"/>
  <c r="O54" i="12"/>
  <c r="P54" i="12"/>
  <c r="O55" i="12"/>
  <c r="P55" i="12"/>
  <c r="O7" i="12"/>
  <c r="P7" i="12" s="1"/>
  <c r="O17" i="12"/>
  <c r="P17" i="12" s="1"/>
  <c r="O18" i="12"/>
  <c r="P18" i="12"/>
  <c r="O34" i="12"/>
  <c r="P34" i="12"/>
  <c r="O28" i="12"/>
  <c r="P28" i="12" s="1"/>
  <c r="O19" i="12"/>
  <c r="P19" i="12" s="1"/>
  <c r="O52" i="12"/>
  <c r="P52" i="12"/>
  <c r="O50" i="12"/>
  <c r="P50" i="12"/>
  <c r="O20" i="12"/>
  <c r="P20" i="12" s="1"/>
  <c r="B20" i="12" s="1"/>
  <c r="O14" i="12"/>
  <c r="P14" i="12" s="1"/>
  <c r="O46" i="12"/>
  <c r="P46" i="12"/>
  <c r="O12" i="12"/>
  <c r="P12" i="12"/>
  <c r="O60" i="12"/>
  <c r="P60" i="12" s="1"/>
  <c r="O43" i="12"/>
  <c r="P43" i="12" s="1"/>
  <c r="O30" i="12"/>
  <c r="P30" i="12"/>
  <c r="O44" i="12"/>
  <c r="P44" i="12"/>
  <c r="O13" i="12"/>
  <c r="P13" i="12" s="1"/>
  <c r="O21" i="12"/>
  <c r="P21" i="12" s="1"/>
  <c r="O65" i="12"/>
  <c r="P65" i="12"/>
  <c r="O32" i="12"/>
  <c r="P32" i="12"/>
  <c r="O31" i="12"/>
  <c r="P31" i="12" s="1"/>
  <c r="O8" i="12"/>
  <c r="P8" i="12" s="1"/>
  <c r="O39" i="12"/>
  <c r="P39" i="12"/>
  <c r="O9" i="12"/>
  <c r="P9" i="12"/>
  <c r="O6" i="12"/>
  <c r="P6" i="12" s="1"/>
  <c r="O22" i="12"/>
  <c r="P22" i="12" s="1"/>
  <c r="O48" i="12"/>
  <c r="P48" i="12"/>
  <c r="O33" i="12"/>
  <c r="P33" i="12"/>
  <c r="O27" i="12"/>
  <c r="P27" i="12" s="1"/>
  <c r="O47" i="12"/>
  <c r="P47" i="12" s="1"/>
  <c r="O63" i="12"/>
  <c r="P63" i="12"/>
  <c r="O49" i="12"/>
  <c r="P49" i="12"/>
  <c r="O25" i="12"/>
  <c r="P25" i="12" s="1"/>
  <c r="O38" i="12"/>
  <c r="P38" i="12" s="1"/>
  <c r="O66" i="12"/>
  <c r="P66" i="12"/>
  <c r="O64" i="12"/>
  <c r="P64" i="12"/>
  <c r="O29" i="12"/>
  <c r="P29" i="12" s="1"/>
  <c r="O59" i="12"/>
  <c r="P59" i="12" s="1"/>
  <c r="O56" i="12"/>
  <c r="P56" i="12"/>
  <c r="L56" i="12"/>
  <c r="M56" i="12"/>
  <c r="L36" i="12"/>
  <c r="M36" i="12" s="1"/>
  <c r="L37" i="12"/>
  <c r="M37" i="12" s="1"/>
  <c r="L35" i="12"/>
  <c r="M35" i="12"/>
  <c r="L53" i="12"/>
  <c r="M53" i="12"/>
  <c r="M16" i="12"/>
  <c r="L45" i="12"/>
  <c r="M45" i="12"/>
  <c r="B45" i="12" s="1"/>
  <c r="M5" i="12"/>
  <c r="L23" i="12"/>
  <c r="M23" i="12"/>
  <c r="L57" i="12"/>
  <c r="M57" i="12"/>
  <c r="L26" i="12"/>
  <c r="M26" i="12" s="1"/>
  <c r="M10" i="12"/>
  <c r="M15" i="12"/>
  <c r="M11" i="12"/>
  <c r="M42" i="12"/>
  <c r="M24" i="12"/>
  <c r="L51" i="12"/>
  <c r="M51" i="12" s="1"/>
  <c r="M41" i="12"/>
  <c r="M40" i="12"/>
  <c r="L58" i="12"/>
  <c r="M58" i="12"/>
  <c r="L61" i="12"/>
  <c r="M61" i="12" s="1"/>
  <c r="L62" i="12"/>
  <c r="M62" i="12" s="1"/>
  <c r="L54" i="12"/>
  <c r="M54" i="12"/>
  <c r="L55" i="12"/>
  <c r="M55" i="12"/>
  <c r="M7" i="12"/>
  <c r="L17" i="12"/>
  <c r="M17" i="12"/>
  <c r="L18" i="12"/>
  <c r="M18" i="12" s="1"/>
  <c r="L34" i="12"/>
  <c r="M34" i="12" s="1"/>
  <c r="L28" i="12"/>
  <c r="M28" i="12"/>
  <c r="L19" i="12"/>
  <c r="M19" i="12"/>
  <c r="L52" i="12"/>
  <c r="M52" i="12" s="1"/>
  <c r="L50" i="12"/>
  <c r="M50" i="12" s="1"/>
  <c r="L20" i="12"/>
  <c r="M20" i="12"/>
  <c r="M14" i="12"/>
  <c r="L46" i="12"/>
  <c r="M46" i="12" s="1"/>
  <c r="M12" i="12"/>
  <c r="L60" i="12"/>
  <c r="M60" i="12" s="1"/>
  <c r="L43" i="12"/>
  <c r="M43" i="12" s="1"/>
  <c r="M30" i="12"/>
  <c r="L44" i="12"/>
  <c r="M44" i="12" s="1"/>
  <c r="M13" i="12"/>
  <c r="L21" i="12"/>
  <c r="M21" i="12" s="1"/>
  <c r="L65" i="12"/>
  <c r="M65" i="12" s="1"/>
  <c r="L32" i="12"/>
  <c r="M32" i="12"/>
  <c r="M31" i="12"/>
  <c r="M8" i="12"/>
  <c r="L39" i="12"/>
  <c r="M39" i="12" s="1"/>
  <c r="M9" i="12"/>
  <c r="M6" i="12"/>
  <c r="L22" i="12"/>
  <c r="M22" i="12"/>
  <c r="L48" i="12"/>
  <c r="M48" i="12" s="1"/>
  <c r="L33" i="12"/>
  <c r="M33" i="12" s="1"/>
  <c r="L27" i="12"/>
  <c r="M27" i="12" s="1"/>
  <c r="L47" i="12"/>
  <c r="M47" i="12"/>
  <c r="L63" i="12"/>
  <c r="M63" i="12" s="1"/>
  <c r="L49" i="12"/>
  <c r="M49" i="12" s="1"/>
  <c r="B49" i="12" s="1"/>
  <c r="L25" i="12"/>
  <c r="M25" i="12" s="1"/>
  <c r="M38" i="12"/>
  <c r="L66" i="12"/>
  <c r="M66" i="12"/>
  <c r="L64" i="12"/>
  <c r="M64" i="12"/>
  <c r="L29" i="12"/>
  <c r="M29" i="12"/>
  <c r="L59" i="12"/>
  <c r="M59" i="12" s="1"/>
  <c r="I56" i="12"/>
  <c r="J56" i="12" s="1"/>
  <c r="I36" i="12"/>
  <c r="J36" i="12"/>
  <c r="I37" i="12"/>
  <c r="J37" i="12"/>
  <c r="B37" i="12" s="1"/>
  <c r="I35" i="12"/>
  <c r="J35" i="12" s="1"/>
  <c r="I53" i="12"/>
  <c r="J53" i="12"/>
  <c r="J16" i="12"/>
  <c r="I45" i="12"/>
  <c r="J45" i="12" s="1"/>
  <c r="J5" i="12"/>
  <c r="B5" i="12" s="1"/>
  <c r="I23" i="12"/>
  <c r="J23" i="12" s="1"/>
  <c r="I57" i="12"/>
  <c r="J57" i="12" s="1"/>
  <c r="B57" i="12" s="1"/>
  <c r="I26" i="12"/>
  <c r="J26" i="12"/>
  <c r="J10" i="12"/>
  <c r="J15" i="12"/>
  <c r="J11" i="12"/>
  <c r="B11" i="12" s="1"/>
  <c r="J42" i="12"/>
  <c r="J24" i="12"/>
  <c r="B24" i="12" s="1"/>
  <c r="I51" i="12"/>
  <c r="J51" i="12" s="1"/>
  <c r="J41" i="12"/>
  <c r="J40" i="12"/>
  <c r="I58" i="12"/>
  <c r="J58" i="12"/>
  <c r="I61" i="12"/>
  <c r="J61" i="12"/>
  <c r="I62" i="12"/>
  <c r="J62" i="12" s="1"/>
  <c r="B62" i="12" s="1"/>
  <c r="I54" i="12"/>
  <c r="J54" i="12" s="1"/>
  <c r="I55" i="12"/>
  <c r="J55" i="12"/>
  <c r="B55" i="12" s="1"/>
  <c r="J7" i="12"/>
  <c r="I17" i="12"/>
  <c r="J17" i="12"/>
  <c r="I18" i="12"/>
  <c r="J18" i="12"/>
  <c r="B18" i="12" s="1"/>
  <c r="I34" i="12"/>
  <c r="J34" i="12"/>
  <c r="I28" i="12"/>
  <c r="J28" i="12" s="1"/>
  <c r="I19" i="12"/>
  <c r="J19" i="12"/>
  <c r="I52" i="12"/>
  <c r="J52" i="12"/>
  <c r="I50" i="12"/>
  <c r="J50" i="12"/>
  <c r="B50" i="12" s="1"/>
  <c r="I20" i="12"/>
  <c r="J20" i="12" s="1"/>
  <c r="J14" i="12"/>
  <c r="I46" i="12"/>
  <c r="J46" i="12" s="1"/>
  <c r="J12" i="12"/>
  <c r="I60" i="12"/>
  <c r="J60" i="12"/>
  <c r="I43" i="12"/>
  <c r="J43" i="12" s="1"/>
  <c r="J30" i="12"/>
  <c r="I44" i="12"/>
  <c r="J44" i="12" s="1"/>
  <c r="J13" i="12"/>
  <c r="B13" i="12" s="1"/>
  <c r="I21" i="12"/>
  <c r="J21" i="12"/>
  <c r="B21" i="12" s="1"/>
  <c r="I65" i="12"/>
  <c r="J65" i="12" s="1"/>
  <c r="I32" i="12"/>
  <c r="J32" i="12"/>
  <c r="B32" i="12" s="1"/>
  <c r="J31" i="12"/>
  <c r="J8" i="12"/>
  <c r="I39" i="12"/>
  <c r="J39" i="12"/>
  <c r="J9" i="12"/>
  <c r="J6" i="12"/>
  <c r="I22" i="12"/>
  <c r="J22" i="12"/>
  <c r="B22" i="12" s="1"/>
  <c r="I48" i="12"/>
  <c r="J48" i="12"/>
  <c r="I33" i="12"/>
  <c r="J33" i="12"/>
  <c r="I27" i="12"/>
  <c r="J27" i="12" s="1"/>
  <c r="I47" i="12"/>
  <c r="J47" i="12" s="1"/>
  <c r="B47" i="12" s="1"/>
  <c r="I63" i="12"/>
  <c r="J63" i="12"/>
  <c r="I49" i="12"/>
  <c r="J49" i="12"/>
  <c r="I25" i="12"/>
  <c r="J25" i="12" s="1"/>
  <c r="J38" i="12"/>
  <c r="I66" i="12"/>
  <c r="J66" i="12" s="1"/>
  <c r="B66" i="12" s="1"/>
  <c r="I64" i="12"/>
  <c r="J64" i="12" s="1"/>
  <c r="I29" i="12"/>
  <c r="J29" i="12" s="1"/>
  <c r="B29" i="12" s="1"/>
  <c r="I59" i="12"/>
  <c r="J59" i="12"/>
  <c r="AR15" i="12"/>
  <c r="AR55" i="12"/>
  <c r="AR63" i="12"/>
  <c r="AR6" i="12"/>
  <c r="AR62" i="12"/>
  <c r="AR9" i="12"/>
  <c r="AR10" i="12"/>
  <c r="AR17" i="12"/>
  <c r="AR7" i="12"/>
  <c r="AR53" i="12"/>
  <c r="AR20" i="12"/>
  <c r="AR36" i="12"/>
  <c r="AR30" i="12"/>
  <c r="AR26" i="12"/>
  <c r="AR65" i="12"/>
  <c r="AR13" i="12"/>
  <c r="AR43" i="12"/>
  <c r="AR57" i="12"/>
  <c r="AR22" i="12"/>
  <c r="AR49" i="12"/>
  <c r="AR31" i="12"/>
  <c r="AR5" i="12"/>
  <c r="AR56" i="12"/>
  <c r="AR39" i="12"/>
  <c r="AR61" i="12"/>
  <c r="AR21" i="12"/>
  <c r="AR44" i="12"/>
  <c r="AR59" i="12"/>
  <c r="AR64" i="12"/>
  <c r="AR28" i="12"/>
  <c r="AR48" i="12"/>
  <c r="AR35" i="12"/>
  <c r="AR58" i="12"/>
  <c r="AR45" i="12"/>
  <c r="AR32" i="12"/>
  <c r="AR40" i="12"/>
  <c r="AR60" i="12"/>
  <c r="AR19" i="12"/>
  <c r="AR41" i="12"/>
  <c r="AR25" i="12"/>
  <c r="AR46" i="12"/>
  <c r="AR54" i="12"/>
  <c r="AR47" i="12"/>
  <c r="AR51" i="12"/>
  <c r="AR24" i="12"/>
  <c r="AR12" i="12"/>
  <c r="AR52" i="12"/>
  <c r="AR14" i="12"/>
  <c r="AR29" i="12"/>
  <c r="AR42" i="12"/>
  <c r="AR38" i="12"/>
  <c r="AR27" i="12"/>
  <c r="AR37" i="12"/>
  <c r="AR16" i="12"/>
  <c r="AR11" i="12"/>
  <c r="AR66" i="12"/>
  <c r="AR50" i="12"/>
  <c r="AR8" i="12"/>
  <c r="AR18" i="12"/>
  <c r="AR34" i="12"/>
  <c r="AR33" i="12"/>
  <c r="AR23" i="12"/>
  <c r="B10" i="12"/>
  <c r="B16" i="12"/>
  <c r="B15" i="12"/>
  <c r="B12" i="12"/>
  <c r="B8" i="12"/>
  <c r="B17" i="12"/>
  <c r="B28" i="12"/>
  <c r="B23" i="12"/>
  <c r="B33" i="12"/>
  <c r="B60" i="12"/>
  <c r="B34" i="12"/>
  <c r="B38" i="12"/>
  <c r="B14" i="12"/>
  <c r="B48" i="12"/>
  <c r="B59" i="12"/>
  <c r="B7" i="12"/>
  <c r="B46" i="12"/>
  <c r="B41" i="12"/>
  <c r="B61" i="12"/>
  <c r="B9" i="12"/>
  <c r="B64" i="12"/>
  <c r="B65" i="12"/>
  <c r="B31" i="12"/>
  <c r="Y5" i="11"/>
  <c r="Y6" i="11"/>
  <c r="Y7" i="11"/>
  <c r="Y8" i="11"/>
  <c r="Y9" i="11"/>
  <c r="Y11" i="11"/>
  <c r="Y10" i="11"/>
  <c r="Y12" i="11"/>
  <c r="Y13" i="11"/>
  <c r="Y14" i="11"/>
  <c r="Y15" i="11"/>
  <c r="Y17" i="11"/>
  <c r="X19" i="11"/>
  <c r="Y19" i="11" s="1"/>
  <c r="Y18" i="11"/>
  <c r="Y22" i="11"/>
  <c r="Y20" i="11"/>
  <c r="Y16" i="11"/>
  <c r="Y21" i="11"/>
  <c r="X26" i="11"/>
  <c r="Y26" i="11"/>
  <c r="X28" i="11"/>
  <c r="Y28" i="11"/>
  <c r="X25" i="11"/>
  <c r="Y25" i="11" s="1"/>
  <c r="X31" i="11"/>
  <c r="Y31" i="11" s="1"/>
  <c r="Y24" i="11"/>
  <c r="Y23" i="11"/>
  <c r="X36" i="11"/>
  <c r="Y36" i="11"/>
  <c r="X33" i="11"/>
  <c r="Y33" i="11" s="1"/>
  <c r="X53" i="11"/>
  <c r="Y53" i="11" s="1"/>
  <c r="X55" i="11"/>
  <c r="Y55" i="11"/>
  <c r="X37" i="11"/>
  <c r="Y37" i="11"/>
  <c r="X42" i="11"/>
  <c r="Y42" i="11" s="1"/>
  <c r="X63" i="11"/>
  <c r="Y63" i="11" s="1"/>
  <c r="Y30" i="11"/>
  <c r="X38" i="11"/>
  <c r="Y38" i="11" s="1"/>
  <c r="Y27" i="11"/>
  <c r="X61" i="11"/>
  <c r="Y61" i="11" s="1"/>
  <c r="X40" i="11"/>
  <c r="Y40" i="11" s="1"/>
  <c r="X49" i="11"/>
  <c r="Y49" i="11"/>
  <c r="X60" i="11"/>
  <c r="Y60" i="11"/>
  <c r="X41" i="11"/>
  <c r="Y41" i="11" s="1"/>
  <c r="X50" i="11"/>
  <c r="Y50" i="11" s="1"/>
  <c r="X32" i="11"/>
  <c r="Y32" i="11"/>
  <c r="X35" i="11"/>
  <c r="Y35" i="11"/>
  <c r="X47" i="11"/>
  <c r="Y47" i="11" s="1"/>
  <c r="X48" i="11"/>
  <c r="Y48" i="11" s="1"/>
  <c r="X39" i="11"/>
  <c r="Y39" i="11"/>
  <c r="X43" i="11"/>
  <c r="Y43" i="11"/>
  <c r="X58" i="11"/>
  <c r="Y58" i="11" s="1"/>
  <c r="X44" i="11"/>
  <c r="Y44" i="11" s="1"/>
  <c r="X68" i="11"/>
  <c r="Y68" i="11"/>
  <c r="X34" i="11"/>
  <c r="Y34" i="11"/>
  <c r="X59" i="11"/>
  <c r="Y59" i="11" s="1"/>
  <c r="X62" i="11"/>
  <c r="Y62" i="11" s="1"/>
  <c r="X52" i="11"/>
  <c r="Y52" i="11"/>
  <c r="Y29" i="11"/>
  <c r="X45" i="11"/>
  <c r="Y45" i="11"/>
  <c r="X64" i="11"/>
  <c r="Y64" i="11"/>
  <c r="X46" i="11"/>
  <c r="Y46" i="11" s="1"/>
  <c r="X67" i="11"/>
  <c r="Y67" i="11" s="1"/>
  <c r="X51" i="11"/>
  <c r="Y51" i="11"/>
  <c r="X56" i="11"/>
  <c r="Y56" i="11"/>
  <c r="X66" i="11"/>
  <c r="Y66" i="11" s="1"/>
  <c r="X57" i="11"/>
  <c r="Y57" i="11" s="1"/>
  <c r="X65" i="11"/>
  <c r="Y65" i="11"/>
  <c r="V7" i="11"/>
  <c r="V22" i="11"/>
  <c r="V30" i="11"/>
  <c r="V5" i="11"/>
  <c r="V6" i="11"/>
  <c r="V8" i="11"/>
  <c r="V9" i="11"/>
  <c r="V11" i="11"/>
  <c r="V10" i="11"/>
  <c r="V12" i="11"/>
  <c r="V13" i="11"/>
  <c r="V14" i="11"/>
  <c r="V15" i="11"/>
  <c r="V17" i="11"/>
  <c r="U19" i="11"/>
  <c r="V19" i="11"/>
  <c r="V18" i="11"/>
  <c r="V20" i="11"/>
  <c r="V16" i="11"/>
  <c r="V21" i="11"/>
  <c r="V26" i="11"/>
  <c r="U28" i="11"/>
  <c r="V28" i="11"/>
  <c r="V25" i="11"/>
  <c r="U31" i="11"/>
  <c r="V31" i="11"/>
  <c r="V24" i="11"/>
  <c r="V23" i="11"/>
  <c r="U36" i="11"/>
  <c r="V36" i="11" s="1"/>
  <c r="V33" i="11"/>
  <c r="U53" i="11"/>
  <c r="V53" i="11" s="1"/>
  <c r="B53" i="11" s="1"/>
  <c r="U55" i="11"/>
  <c r="V55" i="11" s="1"/>
  <c r="B55" i="11" s="1"/>
  <c r="U37" i="11"/>
  <c r="V37" i="11"/>
  <c r="U42" i="11"/>
  <c r="V42" i="11"/>
  <c r="U63" i="11"/>
  <c r="V63" i="11" s="1"/>
  <c r="U38" i="11"/>
  <c r="V38" i="11" s="1"/>
  <c r="V27" i="11"/>
  <c r="U61" i="11"/>
  <c r="V61" i="11" s="1"/>
  <c r="U40" i="11"/>
  <c r="V40" i="11"/>
  <c r="U49" i="11"/>
  <c r="V49" i="11"/>
  <c r="U60" i="11"/>
  <c r="V60" i="11" s="1"/>
  <c r="U41" i="11"/>
  <c r="V41" i="11" s="1"/>
  <c r="U50" i="11"/>
  <c r="V50" i="11"/>
  <c r="V32" i="11"/>
  <c r="U35" i="11"/>
  <c r="V35" i="11" s="1"/>
  <c r="U47" i="11"/>
  <c r="V47" i="11"/>
  <c r="U48" i="11"/>
  <c r="V48" i="11"/>
  <c r="U39" i="11"/>
  <c r="V39" i="11" s="1"/>
  <c r="U43" i="11"/>
  <c r="V43" i="11" s="1"/>
  <c r="U58" i="11"/>
  <c r="V58" i="11"/>
  <c r="U44" i="11"/>
  <c r="V44" i="11"/>
  <c r="U68" i="11"/>
  <c r="V68" i="11" s="1"/>
  <c r="U34" i="11"/>
  <c r="V34" i="11" s="1"/>
  <c r="U59" i="11"/>
  <c r="V59" i="11"/>
  <c r="U62" i="11"/>
  <c r="V62" i="11"/>
  <c r="U52" i="11"/>
  <c r="V52" i="11" s="1"/>
  <c r="V29" i="11"/>
  <c r="U45" i="11"/>
  <c r="V45" i="11" s="1"/>
  <c r="U64" i="11"/>
  <c r="V64" i="11" s="1"/>
  <c r="U46" i="11"/>
  <c r="V46" i="11"/>
  <c r="U67" i="11"/>
  <c r="V67" i="11"/>
  <c r="U51" i="11"/>
  <c r="V51" i="11" s="1"/>
  <c r="U56" i="11"/>
  <c r="V56" i="11" s="1"/>
  <c r="U66" i="11"/>
  <c r="V66" i="11"/>
  <c r="U57" i="11"/>
  <c r="V57" i="11"/>
  <c r="U65" i="11"/>
  <c r="V65" i="11" s="1"/>
  <c r="X54" i="11"/>
  <c r="Y54" i="11" s="1"/>
  <c r="U54" i="11"/>
  <c r="V54" i="11"/>
  <c r="S8" i="11"/>
  <c r="S9" i="11"/>
  <c r="S18" i="11"/>
  <c r="S26" i="11"/>
  <c r="S5" i="11"/>
  <c r="S6" i="11"/>
  <c r="S7" i="11"/>
  <c r="S10" i="11"/>
  <c r="S11" i="11"/>
  <c r="S12" i="11"/>
  <c r="S13" i="11"/>
  <c r="S14" i="11"/>
  <c r="S15" i="11"/>
  <c r="S19" i="11"/>
  <c r="R22" i="11"/>
  <c r="S22" i="11"/>
  <c r="S17" i="11"/>
  <c r="S20" i="11"/>
  <c r="R16" i="11"/>
  <c r="S16" i="11"/>
  <c r="R21" i="11"/>
  <c r="S21" i="11" s="1"/>
  <c r="S28" i="11"/>
  <c r="R25" i="11"/>
  <c r="S25" i="11"/>
  <c r="R31" i="11"/>
  <c r="S31" i="11" s="1"/>
  <c r="R24" i="11"/>
  <c r="S24" i="11" s="1"/>
  <c r="R23" i="11"/>
  <c r="S23" i="11"/>
  <c r="R36" i="11"/>
  <c r="S36" i="11"/>
  <c r="R33" i="11"/>
  <c r="S33" i="11" s="1"/>
  <c r="R53" i="11"/>
  <c r="S53" i="11" s="1"/>
  <c r="R55" i="11"/>
  <c r="S55" i="11"/>
  <c r="R37" i="11"/>
  <c r="S37" i="11"/>
  <c r="R42" i="11"/>
  <c r="S42" i="11" s="1"/>
  <c r="R63" i="11"/>
  <c r="S63" i="11" s="1"/>
  <c r="R30" i="11"/>
  <c r="S30" i="11"/>
  <c r="R38" i="11"/>
  <c r="S38" i="11"/>
  <c r="R27" i="11"/>
  <c r="S27" i="11" s="1"/>
  <c r="B27" i="11" s="1"/>
  <c r="R61" i="11"/>
  <c r="S61" i="11" s="1"/>
  <c r="R40" i="11"/>
  <c r="S40" i="11"/>
  <c r="R49" i="11"/>
  <c r="S49" i="11"/>
  <c r="R60" i="11"/>
  <c r="S60" i="11" s="1"/>
  <c r="R41" i="11"/>
  <c r="S41" i="11" s="1"/>
  <c r="R50" i="11"/>
  <c r="S50" i="11"/>
  <c r="R32" i="11"/>
  <c r="S32" i="11"/>
  <c r="R35" i="11"/>
  <c r="S35" i="11" s="1"/>
  <c r="R47" i="11"/>
  <c r="S47" i="11" s="1"/>
  <c r="R48" i="11"/>
  <c r="S48" i="11"/>
  <c r="R39" i="11"/>
  <c r="S39" i="11"/>
  <c r="R43" i="11"/>
  <c r="S43" i="11" s="1"/>
  <c r="R58" i="11"/>
  <c r="S58" i="11" s="1"/>
  <c r="R44" i="11"/>
  <c r="S44" i="11"/>
  <c r="R68" i="11"/>
  <c r="S68" i="11"/>
  <c r="R34" i="11"/>
  <c r="S34" i="11" s="1"/>
  <c r="B34" i="11" s="1"/>
  <c r="R59" i="11"/>
  <c r="S59" i="11" s="1"/>
  <c r="B59" i="11" s="1"/>
  <c r="R62" i="11"/>
  <c r="S62" i="11"/>
  <c r="R52" i="11"/>
  <c r="S52" i="11"/>
  <c r="R29" i="11"/>
  <c r="S29" i="11" s="1"/>
  <c r="R45" i="11"/>
  <c r="S45" i="11" s="1"/>
  <c r="R64" i="11"/>
  <c r="S64" i="11"/>
  <c r="R46" i="11"/>
  <c r="S46" i="11"/>
  <c r="R67" i="11"/>
  <c r="S67" i="11" s="1"/>
  <c r="R51" i="11"/>
  <c r="S51" i="11" s="1"/>
  <c r="R56" i="11"/>
  <c r="S56" i="11"/>
  <c r="R66" i="11"/>
  <c r="S66" i="11"/>
  <c r="R57" i="11"/>
  <c r="S57" i="11" s="1"/>
  <c r="R65" i="11"/>
  <c r="S65" i="11" s="1"/>
  <c r="R54" i="11"/>
  <c r="S54" i="11"/>
  <c r="P12" i="11"/>
  <c r="P26" i="11"/>
  <c r="P5" i="11"/>
  <c r="P6" i="11"/>
  <c r="P8" i="11"/>
  <c r="P10" i="11"/>
  <c r="P9" i="11"/>
  <c r="P11" i="11"/>
  <c r="O13" i="11"/>
  <c r="P13" i="11"/>
  <c r="P7" i="11"/>
  <c r="O16" i="11"/>
  <c r="P16" i="11"/>
  <c r="P20" i="11"/>
  <c r="P19" i="11"/>
  <c r="P14" i="11"/>
  <c r="P15" i="11"/>
  <c r="P18" i="11"/>
  <c r="P17" i="11"/>
  <c r="O21" i="11"/>
  <c r="P21" i="11"/>
  <c r="B21" i="11" s="1"/>
  <c r="P22" i="11"/>
  <c r="O25" i="11"/>
  <c r="P25" i="11"/>
  <c r="O31" i="11"/>
  <c r="P31" i="11"/>
  <c r="O24" i="11"/>
  <c r="P24" i="11" s="1"/>
  <c r="B24" i="11" s="1"/>
  <c r="O23" i="11"/>
  <c r="P23" i="11" s="1"/>
  <c r="O36" i="11"/>
  <c r="P36" i="11"/>
  <c r="O33" i="11"/>
  <c r="P33" i="11"/>
  <c r="O53" i="11"/>
  <c r="P53" i="11" s="1"/>
  <c r="O55" i="11"/>
  <c r="P55" i="11" s="1"/>
  <c r="O37" i="11"/>
  <c r="P37" i="11"/>
  <c r="O42" i="11"/>
  <c r="P42" i="11"/>
  <c r="O63" i="11"/>
  <c r="P63" i="11" s="1"/>
  <c r="O30" i="11"/>
  <c r="P30" i="11" s="1"/>
  <c r="O38" i="11"/>
  <c r="P38" i="11"/>
  <c r="O27" i="11"/>
  <c r="P27" i="11"/>
  <c r="O61" i="11"/>
  <c r="P61" i="11" s="1"/>
  <c r="O40" i="11"/>
  <c r="P40" i="11" s="1"/>
  <c r="O49" i="11"/>
  <c r="P49" i="11"/>
  <c r="O60" i="11"/>
  <c r="P60" i="11"/>
  <c r="O41" i="11"/>
  <c r="P41" i="11" s="1"/>
  <c r="O50" i="11"/>
  <c r="P50" i="11" s="1"/>
  <c r="O32" i="11"/>
  <c r="P32" i="11"/>
  <c r="O35" i="11"/>
  <c r="P35" i="11"/>
  <c r="O47" i="11"/>
  <c r="P47" i="11" s="1"/>
  <c r="O48" i="11"/>
  <c r="P48" i="11" s="1"/>
  <c r="O39" i="11"/>
  <c r="P39" i="11"/>
  <c r="O43" i="11"/>
  <c r="P43" i="11"/>
  <c r="O58" i="11"/>
  <c r="P58" i="11" s="1"/>
  <c r="O44" i="11"/>
  <c r="P44" i="11" s="1"/>
  <c r="O68" i="11"/>
  <c r="P68" i="11"/>
  <c r="O34" i="11"/>
  <c r="P34" i="11"/>
  <c r="O59" i="11"/>
  <c r="P59" i="11" s="1"/>
  <c r="O62" i="11"/>
  <c r="P62" i="11" s="1"/>
  <c r="O52" i="11"/>
  <c r="P52" i="11"/>
  <c r="O29" i="11"/>
  <c r="P29" i="11"/>
  <c r="O45" i="11"/>
  <c r="P45" i="11" s="1"/>
  <c r="O64" i="11"/>
  <c r="P64" i="11" s="1"/>
  <c r="O46" i="11"/>
  <c r="P46" i="11"/>
  <c r="O67" i="11"/>
  <c r="P67" i="11"/>
  <c r="O51" i="11"/>
  <c r="P51" i="11" s="1"/>
  <c r="P28" i="11"/>
  <c r="O56" i="11"/>
  <c r="P56" i="11" s="1"/>
  <c r="O66" i="11"/>
  <c r="P66" i="11" s="1"/>
  <c r="O57" i="11"/>
  <c r="P57" i="11"/>
  <c r="O65" i="11"/>
  <c r="P65" i="11"/>
  <c r="O54" i="11"/>
  <c r="P54" i="11" s="1"/>
  <c r="M6" i="11"/>
  <c r="M5" i="11"/>
  <c r="M7" i="11"/>
  <c r="M11" i="11"/>
  <c r="M12" i="11"/>
  <c r="M10" i="11"/>
  <c r="B10" i="11" s="1"/>
  <c r="M13" i="11"/>
  <c r="M24" i="11"/>
  <c r="L19" i="11"/>
  <c r="M19" i="11" s="1"/>
  <c r="M20" i="11"/>
  <c r="M18" i="11"/>
  <c r="B18" i="11" s="1"/>
  <c r="M23" i="11"/>
  <c r="M9" i="11"/>
  <c r="M17" i="11"/>
  <c r="M22" i="11"/>
  <c r="M16" i="11"/>
  <c r="M21" i="11"/>
  <c r="L25" i="11"/>
  <c r="M25" i="11"/>
  <c r="L33" i="11"/>
  <c r="M33" i="11"/>
  <c r="L53" i="11"/>
  <c r="M53" i="11" s="1"/>
  <c r="L55" i="11"/>
  <c r="M55" i="11" s="1"/>
  <c r="L37" i="11"/>
  <c r="M37" i="11"/>
  <c r="L42" i="11"/>
  <c r="M42" i="11"/>
  <c r="B42" i="11" s="1"/>
  <c r="L63" i="11"/>
  <c r="M63" i="11" s="1"/>
  <c r="L30" i="11"/>
  <c r="M30" i="11" s="1"/>
  <c r="L38" i="11"/>
  <c r="M38" i="11"/>
  <c r="L27" i="11"/>
  <c r="M27" i="11"/>
  <c r="L61" i="11"/>
  <c r="M61" i="11" s="1"/>
  <c r="M31" i="11"/>
  <c r="L40" i="11"/>
  <c r="M40" i="11"/>
  <c r="M15" i="11"/>
  <c r="M14" i="11"/>
  <c r="L36" i="11"/>
  <c r="M36" i="11" s="1"/>
  <c r="L49" i="11"/>
  <c r="M49" i="11"/>
  <c r="L60" i="11"/>
  <c r="M60" i="11"/>
  <c r="L41" i="11"/>
  <c r="M41" i="11" s="1"/>
  <c r="L50" i="11"/>
  <c r="M50" i="11" s="1"/>
  <c r="L32" i="11"/>
  <c r="M32" i="11"/>
  <c r="L35" i="11"/>
  <c r="M35" i="11"/>
  <c r="L47" i="11"/>
  <c r="M47" i="11" s="1"/>
  <c r="L48" i="11"/>
  <c r="M48" i="11" s="1"/>
  <c r="L39" i="11"/>
  <c r="M39" i="11"/>
  <c r="L26" i="11"/>
  <c r="M26" i="11"/>
  <c r="L43" i="11"/>
  <c r="M43" i="11" s="1"/>
  <c r="L58" i="11"/>
  <c r="M58" i="11" s="1"/>
  <c r="L44" i="11"/>
  <c r="M44" i="11"/>
  <c r="B44" i="11" s="1"/>
  <c r="L68" i="11"/>
  <c r="M68" i="11"/>
  <c r="L34" i="11"/>
  <c r="M34" i="11" s="1"/>
  <c r="L59" i="11"/>
  <c r="M59" i="11" s="1"/>
  <c r="L62" i="11"/>
  <c r="M62" i="11"/>
  <c r="L52" i="11"/>
  <c r="M52" i="11"/>
  <c r="L29" i="11"/>
  <c r="M29" i="11" s="1"/>
  <c r="B29" i="11" s="1"/>
  <c r="L45" i="11"/>
  <c r="M45" i="11" s="1"/>
  <c r="L64" i="11"/>
  <c r="M64" i="11"/>
  <c r="L46" i="11"/>
  <c r="M46" i="11"/>
  <c r="L67" i="11"/>
  <c r="M67" i="11" s="1"/>
  <c r="B67" i="11" s="1"/>
  <c r="L51" i="11"/>
  <c r="M51" i="11" s="1"/>
  <c r="L28" i="11"/>
  <c r="M28" i="11"/>
  <c r="L56" i="11"/>
  <c r="M56" i="11"/>
  <c r="L66" i="11"/>
  <c r="M66" i="11" s="1"/>
  <c r="L57" i="11"/>
  <c r="M57" i="11" s="1"/>
  <c r="L65" i="11"/>
  <c r="M65" i="11"/>
  <c r="L54" i="11"/>
  <c r="M54" i="11"/>
  <c r="M8" i="11"/>
  <c r="Z6" i="11"/>
  <c r="Z7" i="11"/>
  <c r="Z9" i="11"/>
  <c r="Z8" i="11"/>
  <c r="Z11" i="11"/>
  <c r="Z10" i="11"/>
  <c r="Z65" i="11"/>
  <c r="Z17" i="11"/>
  <c r="Z36" i="11"/>
  <c r="Z34" i="11"/>
  <c r="Z26" i="11"/>
  <c r="Z15" i="11"/>
  <c r="Z40" i="11"/>
  <c r="Z66" i="11"/>
  <c r="Z14" i="11"/>
  <c r="Z49" i="11"/>
  <c r="Z21" i="11"/>
  <c r="Z25" i="11"/>
  <c r="Z23" i="11"/>
  <c r="Z61" i="11"/>
  <c r="Z45" i="11"/>
  <c r="Z51" i="11"/>
  <c r="Z64" i="11"/>
  <c r="Z13" i="11"/>
  <c r="Z20" i="11"/>
  <c r="Z24" i="11"/>
  <c r="Z41" i="11"/>
  <c r="Z18" i="11"/>
  <c r="Z37" i="11"/>
  <c r="Z42" i="11"/>
  <c r="Z35" i="11"/>
  <c r="Z12" i="11"/>
  <c r="Z33" i="11"/>
  <c r="Z30" i="11"/>
  <c r="Z68" i="11"/>
  <c r="Z67" i="11"/>
  <c r="Z19" i="11"/>
  <c r="Z54" i="11"/>
  <c r="Z43" i="11"/>
  <c r="Z57" i="11"/>
  <c r="Z22" i="11"/>
  <c r="Z29" i="11"/>
  <c r="Z63" i="11"/>
  <c r="Z60" i="11"/>
  <c r="Z16" i="11"/>
  <c r="Z52" i="11"/>
  <c r="Z53" i="11"/>
  <c r="Z55" i="11"/>
  <c r="Z38" i="11"/>
  <c r="Z27" i="11"/>
  <c r="Z31" i="11"/>
  <c r="Z50" i="11"/>
  <c r="Z32" i="11"/>
  <c r="Z47" i="11"/>
  <c r="Z48" i="11"/>
  <c r="Z39" i="11"/>
  <c r="Z58" i="11"/>
  <c r="Z44" i="11"/>
  <c r="Z59" i="11"/>
  <c r="Z62" i="11"/>
  <c r="Z46" i="11"/>
  <c r="Z28" i="11"/>
  <c r="Z56" i="11"/>
  <c r="Z5" i="11"/>
  <c r="I9" i="11"/>
  <c r="J9" i="11" s="1"/>
  <c r="I65" i="11"/>
  <c r="J65" i="11" s="1"/>
  <c r="I17" i="11"/>
  <c r="I36" i="11"/>
  <c r="I34" i="11"/>
  <c r="J34" i="11" s="1"/>
  <c r="I26" i="11"/>
  <c r="I15" i="11"/>
  <c r="J15" i="11" s="1"/>
  <c r="B15" i="11" s="1"/>
  <c r="I40" i="11"/>
  <c r="I66" i="11"/>
  <c r="I14" i="11"/>
  <c r="J14" i="11" s="1"/>
  <c r="I49" i="11"/>
  <c r="I21" i="11"/>
  <c r="I25" i="11"/>
  <c r="I61" i="11"/>
  <c r="I45" i="11"/>
  <c r="I51" i="11"/>
  <c r="J51" i="11" s="1"/>
  <c r="I64" i="11"/>
  <c r="I41" i="11"/>
  <c r="I37" i="11"/>
  <c r="I42" i="11"/>
  <c r="I35" i="11"/>
  <c r="J35" i="11" s="1"/>
  <c r="B35" i="11" s="1"/>
  <c r="I33" i="11"/>
  <c r="I30" i="11"/>
  <c r="J30" i="11" s="1"/>
  <c r="I68" i="11"/>
  <c r="I67" i="11"/>
  <c r="I54" i="11"/>
  <c r="J54" i="11" s="1"/>
  <c r="B54" i="11" s="1"/>
  <c r="I43" i="11"/>
  <c r="I57" i="11"/>
  <c r="I22" i="11"/>
  <c r="I29" i="11"/>
  <c r="I63" i="11"/>
  <c r="I60" i="11"/>
  <c r="J60" i="11" s="1"/>
  <c r="B60" i="11" s="1"/>
  <c r="I16" i="11"/>
  <c r="I52" i="11"/>
  <c r="I53" i="11"/>
  <c r="I55" i="11"/>
  <c r="I38" i="11"/>
  <c r="J38" i="11" s="1"/>
  <c r="B38" i="11" s="1"/>
  <c r="I27" i="11"/>
  <c r="I31" i="11"/>
  <c r="I50" i="11"/>
  <c r="J50" i="11" s="1"/>
  <c r="I32" i="11"/>
  <c r="I47" i="11"/>
  <c r="I48" i="11"/>
  <c r="J48" i="11" s="1"/>
  <c r="B48" i="11" s="1"/>
  <c r="I39" i="11"/>
  <c r="I58" i="11"/>
  <c r="J58" i="11" s="1"/>
  <c r="I44" i="11"/>
  <c r="I59" i="11"/>
  <c r="I62" i="11"/>
  <c r="I46" i="11"/>
  <c r="J46" i="11" s="1"/>
  <c r="I28" i="11"/>
  <c r="I56" i="11"/>
  <c r="J56" i="11" s="1"/>
  <c r="B56" i="11" s="1"/>
  <c r="J28" i="11"/>
  <c r="B28" i="11" s="1"/>
  <c r="J62" i="11"/>
  <c r="J59" i="11"/>
  <c r="J44" i="11"/>
  <c r="J39" i="11"/>
  <c r="J47" i="11"/>
  <c r="J32" i="11"/>
  <c r="J31" i="11"/>
  <c r="B31" i="11"/>
  <c r="J27" i="11"/>
  <c r="J55" i="11"/>
  <c r="J53" i="11"/>
  <c r="J52" i="11"/>
  <c r="B52" i="11" s="1"/>
  <c r="J16" i="11"/>
  <c r="J63" i="11"/>
  <c r="B63" i="11" s="1"/>
  <c r="J29" i="11"/>
  <c r="J22" i="11"/>
  <c r="B22" i="11"/>
  <c r="J57" i="11"/>
  <c r="J43" i="11"/>
  <c r="J19" i="11"/>
  <c r="B19" i="11" s="1"/>
  <c r="J67" i="11"/>
  <c r="J68" i="11"/>
  <c r="B68" i="11" s="1"/>
  <c r="B30" i="11"/>
  <c r="J33" i="11"/>
  <c r="B33" i="11" s="1"/>
  <c r="J12" i="11"/>
  <c r="B12" i="11" s="1"/>
  <c r="J42" i="11"/>
  <c r="J37" i="11"/>
  <c r="B37" i="11" s="1"/>
  <c r="J18" i="11"/>
  <c r="J41" i="11"/>
  <c r="J24" i="11"/>
  <c r="J20" i="11"/>
  <c r="B20" i="11" s="1"/>
  <c r="J13" i="11"/>
  <c r="J64" i="11"/>
  <c r="J45" i="11"/>
  <c r="J61" i="11"/>
  <c r="J23" i="11"/>
  <c r="J25" i="11"/>
  <c r="B25" i="11" s="1"/>
  <c r="J21" i="11"/>
  <c r="J49" i="11"/>
  <c r="B49" i="11" s="1"/>
  <c r="J66" i="11"/>
  <c r="J40" i="11"/>
  <c r="J26" i="11"/>
  <c r="J36" i="11"/>
  <c r="B36" i="11"/>
  <c r="J17" i="11"/>
  <c r="B65" i="11"/>
  <c r="J10" i="11"/>
  <c r="J11" i="11"/>
  <c r="B11" i="11" s="1"/>
  <c r="J8" i="11"/>
  <c r="B8" i="11" s="1"/>
  <c r="B9" i="11"/>
  <c r="J7" i="11"/>
  <c r="B7" i="11"/>
  <c r="J6" i="11"/>
  <c r="J5" i="11"/>
  <c r="B5" i="11"/>
  <c r="B17" i="11"/>
  <c r="B45" i="11"/>
  <c r="B13" i="11"/>
  <c r="B32" i="11"/>
  <c r="J6" i="8"/>
  <c r="M6" i="8"/>
  <c r="P6" i="8"/>
  <c r="S6" i="8"/>
  <c r="V6" i="8"/>
  <c r="Y6" i="8"/>
  <c r="AB6" i="8"/>
  <c r="AE6" i="8"/>
  <c r="AH6" i="8"/>
  <c r="AK6" i="8"/>
  <c r="AN6" i="8"/>
  <c r="AQ6" i="8"/>
  <c r="J9" i="8"/>
  <c r="M9" i="8"/>
  <c r="P9" i="8"/>
  <c r="S9" i="8"/>
  <c r="V9" i="8"/>
  <c r="Y9" i="8"/>
  <c r="AB9" i="8"/>
  <c r="AE9" i="8"/>
  <c r="AH9" i="8"/>
  <c r="AK9" i="8"/>
  <c r="AN9" i="8"/>
  <c r="AQ9" i="8"/>
  <c r="J7" i="8"/>
  <c r="M7" i="8"/>
  <c r="P7" i="8"/>
  <c r="S7" i="8"/>
  <c r="V7" i="8"/>
  <c r="Y7" i="8"/>
  <c r="AB7" i="8"/>
  <c r="AE7" i="8"/>
  <c r="AH7" i="8"/>
  <c r="AK7" i="8"/>
  <c r="AN7" i="8"/>
  <c r="AQ7" i="8"/>
  <c r="I60" i="8"/>
  <c r="J60" i="8" s="1"/>
  <c r="L60" i="8"/>
  <c r="M60" i="8" s="1"/>
  <c r="O60" i="8"/>
  <c r="P60" i="8"/>
  <c r="R60" i="8"/>
  <c r="S60" i="8"/>
  <c r="U60" i="8"/>
  <c r="V60" i="8" s="1"/>
  <c r="X60" i="8"/>
  <c r="Y60" i="8" s="1"/>
  <c r="AA60" i="8"/>
  <c r="AB60" i="8"/>
  <c r="AD60" i="8"/>
  <c r="AE60" i="8"/>
  <c r="AG60" i="8"/>
  <c r="AH60" i="8" s="1"/>
  <c r="AJ60" i="8"/>
  <c r="AK60" i="8" s="1"/>
  <c r="AM60" i="8"/>
  <c r="AN60" i="8"/>
  <c r="AP60" i="8"/>
  <c r="AQ60" i="8"/>
  <c r="I63" i="8"/>
  <c r="J63" i="8" s="1"/>
  <c r="L63" i="8"/>
  <c r="M63" i="8" s="1"/>
  <c r="O63" i="8"/>
  <c r="P63" i="8"/>
  <c r="R63" i="8"/>
  <c r="S63" i="8"/>
  <c r="U63" i="8"/>
  <c r="V63" i="8" s="1"/>
  <c r="X63" i="8"/>
  <c r="Y63" i="8" s="1"/>
  <c r="AA63" i="8"/>
  <c r="AB63" i="8"/>
  <c r="AD63" i="8"/>
  <c r="AE63" i="8"/>
  <c r="AG63" i="8"/>
  <c r="AH63" i="8" s="1"/>
  <c r="AJ63" i="8"/>
  <c r="AK63" i="8" s="1"/>
  <c r="AM63" i="8"/>
  <c r="AN63" i="8"/>
  <c r="AP63" i="8"/>
  <c r="AQ63" i="8"/>
  <c r="I25" i="8"/>
  <c r="J25" i="8" s="1"/>
  <c r="L25" i="8"/>
  <c r="M25" i="8" s="1"/>
  <c r="P25" i="8"/>
  <c r="S25" i="8"/>
  <c r="V25" i="8"/>
  <c r="Y25" i="8"/>
  <c r="AA25" i="8"/>
  <c r="AB25" i="8" s="1"/>
  <c r="AD25" i="8"/>
  <c r="AE25" i="8" s="1"/>
  <c r="AG25" i="8"/>
  <c r="AH25" i="8"/>
  <c r="AJ25" i="8"/>
  <c r="AK25" i="8"/>
  <c r="AN25" i="8"/>
  <c r="AQ25" i="8"/>
  <c r="J10" i="8"/>
  <c r="M10" i="8"/>
  <c r="P10" i="8"/>
  <c r="S10" i="8"/>
  <c r="V10" i="8"/>
  <c r="Y10" i="8"/>
  <c r="AB10" i="8"/>
  <c r="AE10" i="8"/>
  <c r="AH10" i="8"/>
  <c r="AK10" i="8"/>
  <c r="AN10" i="8"/>
  <c r="AQ10" i="8"/>
  <c r="J20" i="8"/>
  <c r="M20" i="8"/>
  <c r="P20" i="8"/>
  <c r="S20" i="8"/>
  <c r="V20" i="8"/>
  <c r="Y20" i="8"/>
  <c r="AB20" i="8"/>
  <c r="AE20" i="8"/>
  <c r="AG20" i="8"/>
  <c r="AH20" i="8"/>
  <c r="AJ20" i="8"/>
  <c r="AK20" i="8" s="1"/>
  <c r="AM20" i="8"/>
  <c r="AN20" i="8" s="1"/>
  <c r="AP20" i="8"/>
  <c r="AQ20" i="8"/>
  <c r="J15" i="8"/>
  <c r="M15" i="8"/>
  <c r="P15" i="8"/>
  <c r="S15" i="8"/>
  <c r="V15" i="8"/>
  <c r="Y15" i="8"/>
  <c r="AB15" i="8"/>
  <c r="AE15" i="8"/>
  <c r="AH15" i="8"/>
  <c r="AK15" i="8"/>
  <c r="AN15" i="8"/>
  <c r="AQ15" i="8"/>
  <c r="J8" i="8"/>
  <c r="M8" i="8"/>
  <c r="P8" i="8"/>
  <c r="S8" i="8"/>
  <c r="V8" i="8"/>
  <c r="Y8" i="8"/>
  <c r="AB8" i="8"/>
  <c r="AE8" i="8"/>
  <c r="AH8" i="8"/>
  <c r="AK8" i="8"/>
  <c r="AN8" i="8"/>
  <c r="AQ8" i="8"/>
  <c r="J13" i="8"/>
  <c r="M13" i="8"/>
  <c r="P13" i="8"/>
  <c r="S13" i="8"/>
  <c r="V13" i="8"/>
  <c r="Y13" i="8"/>
  <c r="AB13" i="8"/>
  <c r="AE13" i="8"/>
  <c r="AH13" i="8"/>
  <c r="AK13" i="8"/>
  <c r="AN13" i="8"/>
  <c r="AQ13" i="8"/>
  <c r="J11" i="8"/>
  <c r="M11" i="8"/>
  <c r="P11" i="8"/>
  <c r="S11" i="8"/>
  <c r="V11" i="8"/>
  <c r="Y11" i="8"/>
  <c r="AB11" i="8"/>
  <c r="AE11" i="8"/>
  <c r="AH11" i="8"/>
  <c r="AK11" i="8"/>
  <c r="AN11" i="8"/>
  <c r="AQ11" i="8"/>
  <c r="J14" i="8"/>
  <c r="M14" i="8"/>
  <c r="P14" i="8"/>
  <c r="S14" i="8"/>
  <c r="V14" i="8"/>
  <c r="Y14" i="8"/>
  <c r="AB14" i="8"/>
  <c r="AE14" i="8"/>
  <c r="AH14" i="8"/>
  <c r="AK14" i="8"/>
  <c r="AN14" i="8"/>
  <c r="AQ14" i="8"/>
  <c r="J16" i="8"/>
  <c r="M16" i="8"/>
  <c r="P16" i="8"/>
  <c r="S16" i="8"/>
  <c r="V16" i="8"/>
  <c r="Y16" i="8"/>
  <c r="AB16" i="8"/>
  <c r="AE16" i="8"/>
  <c r="AH16" i="8"/>
  <c r="AK16" i="8"/>
  <c r="AN16" i="8"/>
  <c r="AQ16" i="8"/>
  <c r="J29" i="8"/>
  <c r="M29" i="8"/>
  <c r="P29" i="8"/>
  <c r="S29" i="8"/>
  <c r="U29" i="8"/>
  <c r="V29" i="8" s="1"/>
  <c r="X29" i="8"/>
  <c r="Y29" i="8"/>
  <c r="AA29" i="8"/>
  <c r="AB29" i="8"/>
  <c r="AD29" i="8"/>
  <c r="AE29" i="8" s="1"/>
  <c r="AG29" i="8"/>
  <c r="AH29" i="8" s="1"/>
  <c r="AJ29" i="8"/>
  <c r="AK29" i="8"/>
  <c r="AN29" i="8"/>
  <c r="AQ29" i="8"/>
  <c r="J45" i="8"/>
  <c r="M45" i="8"/>
  <c r="P45" i="8"/>
  <c r="S45" i="8"/>
  <c r="U45" i="8"/>
  <c r="V45" i="8"/>
  <c r="X45" i="8"/>
  <c r="Y45" i="8"/>
  <c r="AA45" i="8"/>
  <c r="AB45" i="8" s="1"/>
  <c r="AD45" i="8"/>
  <c r="AE45" i="8" s="1"/>
  <c r="AG45" i="8"/>
  <c r="AH45" i="8"/>
  <c r="AJ45" i="8"/>
  <c r="AK45" i="8"/>
  <c r="AM45" i="8"/>
  <c r="AN45" i="8" s="1"/>
  <c r="AP45" i="8"/>
  <c r="AQ45" i="8" s="1"/>
  <c r="J52" i="8"/>
  <c r="M52" i="8"/>
  <c r="O52" i="8"/>
  <c r="P52" i="8"/>
  <c r="R52" i="8"/>
  <c r="S52" i="8" s="1"/>
  <c r="U52" i="8"/>
  <c r="V52" i="8" s="1"/>
  <c r="X52" i="8"/>
  <c r="Y52" i="8"/>
  <c r="AA52" i="8"/>
  <c r="AB52" i="8"/>
  <c r="AD52" i="8"/>
  <c r="AE52" i="8"/>
  <c r="AG52" i="8"/>
  <c r="AH52" i="8" s="1"/>
  <c r="AJ52" i="8"/>
  <c r="AK52" i="8"/>
  <c r="AM52" i="8"/>
  <c r="AN52" i="8"/>
  <c r="AP52" i="8"/>
  <c r="AQ52" i="8"/>
  <c r="J44" i="8"/>
  <c r="M44" i="8"/>
  <c r="P44" i="8"/>
  <c r="S44" i="8"/>
  <c r="U44" i="8"/>
  <c r="V44" i="8"/>
  <c r="X44" i="8"/>
  <c r="Y44" i="8"/>
  <c r="AB44" i="8"/>
  <c r="AE44" i="8"/>
  <c r="AG44" i="8"/>
  <c r="AH44" i="8"/>
  <c r="AJ44" i="8"/>
  <c r="AK44" i="8"/>
  <c r="AM44" i="8"/>
  <c r="AN44" i="8"/>
  <c r="AP44" i="8"/>
  <c r="AQ44" i="8" s="1"/>
  <c r="I36" i="8"/>
  <c r="J36" i="8"/>
  <c r="L36" i="8"/>
  <c r="M36" i="8"/>
  <c r="O36" i="8"/>
  <c r="P36" i="8"/>
  <c r="R36" i="8"/>
  <c r="S36" i="8" s="1"/>
  <c r="U36" i="8"/>
  <c r="V36" i="8"/>
  <c r="X36" i="8"/>
  <c r="Y36" i="8"/>
  <c r="AA36" i="8"/>
  <c r="AB36" i="8"/>
  <c r="AD36" i="8"/>
  <c r="AE36" i="8" s="1"/>
  <c r="AG36" i="8"/>
  <c r="AH36" i="8"/>
  <c r="AJ36" i="8"/>
  <c r="AK36" i="8"/>
  <c r="AN36" i="8"/>
  <c r="AQ36" i="8"/>
  <c r="I69" i="8"/>
  <c r="J69" i="8" s="1"/>
  <c r="L69" i="8"/>
  <c r="M69" i="8"/>
  <c r="O69" i="8"/>
  <c r="P69" i="8"/>
  <c r="R69" i="8"/>
  <c r="S69" i="8"/>
  <c r="U69" i="8"/>
  <c r="V69" i="8" s="1"/>
  <c r="X69" i="8"/>
  <c r="Y69" i="8"/>
  <c r="AA69" i="8"/>
  <c r="AB69" i="8"/>
  <c r="AD69" i="8"/>
  <c r="AE69" i="8"/>
  <c r="AG69" i="8"/>
  <c r="AH69" i="8" s="1"/>
  <c r="AJ69" i="8"/>
  <c r="AK69" i="8"/>
  <c r="AM69" i="8"/>
  <c r="AN69" i="8"/>
  <c r="AP69" i="8"/>
  <c r="AQ69" i="8"/>
  <c r="J23" i="8"/>
  <c r="M23" i="8"/>
  <c r="P23" i="8"/>
  <c r="S23" i="8"/>
  <c r="V23" i="8"/>
  <c r="Y23" i="8"/>
  <c r="AB23" i="8"/>
  <c r="AE23" i="8"/>
  <c r="AG23" i="8"/>
  <c r="AH23" i="8" s="1"/>
  <c r="AK23" i="8"/>
  <c r="AN23" i="8"/>
  <c r="AQ23" i="8"/>
  <c r="J21" i="8"/>
  <c r="M21" i="8"/>
  <c r="P21" i="8"/>
  <c r="S21" i="8"/>
  <c r="U21" i="8"/>
  <c r="V21" i="8" s="1"/>
  <c r="X21" i="8"/>
  <c r="Y21" i="8" s="1"/>
  <c r="AB21" i="8"/>
  <c r="AE21" i="8"/>
  <c r="AH21" i="8"/>
  <c r="AK21" i="8"/>
  <c r="AN21" i="8"/>
  <c r="AQ21" i="8"/>
  <c r="J22" i="8"/>
  <c r="M22" i="8"/>
  <c r="P22" i="8"/>
  <c r="S22" i="8"/>
  <c r="V22" i="8"/>
  <c r="Y22" i="8"/>
  <c r="AB22" i="8"/>
  <c r="AE22" i="8"/>
  <c r="AG22" i="8"/>
  <c r="AH22" i="8" s="1"/>
  <c r="AJ22" i="8"/>
  <c r="AK22" i="8"/>
  <c r="AN22" i="8"/>
  <c r="AQ22" i="8"/>
  <c r="J19" i="8"/>
  <c r="M19" i="8"/>
  <c r="P19" i="8"/>
  <c r="S19" i="8"/>
  <c r="V19" i="8"/>
  <c r="Y19" i="8"/>
  <c r="AB19" i="8"/>
  <c r="AE19" i="8"/>
  <c r="AH19" i="8"/>
  <c r="AK19" i="8"/>
  <c r="AM19" i="8"/>
  <c r="AN19" i="8" s="1"/>
  <c r="AP19" i="8"/>
  <c r="AQ19" i="8" s="1"/>
  <c r="J18" i="8"/>
  <c r="M18" i="8"/>
  <c r="P18" i="8"/>
  <c r="S18" i="8"/>
  <c r="V18" i="8"/>
  <c r="Y18" i="8"/>
  <c r="AB18" i="8"/>
  <c r="AE18" i="8"/>
  <c r="AG18" i="8"/>
  <c r="AH18" i="8" s="1"/>
  <c r="AJ18" i="8"/>
  <c r="AK18" i="8" s="1"/>
  <c r="AN18" i="8"/>
  <c r="AQ18" i="8"/>
  <c r="I58" i="8"/>
  <c r="J58" i="8"/>
  <c r="L58" i="8"/>
  <c r="M58" i="8"/>
  <c r="O58" i="8"/>
  <c r="P58" i="8" s="1"/>
  <c r="R58" i="8"/>
  <c r="S58" i="8" s="1"/>
  <c r="U58" i="8"/>
  <c r="V58" i="8"/>
  <c r="X58" i="8"/>
  <c r="Y58" i="8"/>
  <c r="AA58" i="8"/>
  <c r="AB58" i="8" s="1"/>
  <c r="AD58" i="8"/>
  <c r="AE58" i="8" s="1"/>
  <c r="AG58" i="8"/>
  <c r="AH58" i="8"/>
  <c r="AJ58" i="8"/>
  <c r="AK58" i="8"/>
  <c r="AM58" i="8"/>
  <c r="AN58" i="8" s="1"/>
  <c r="AP58" i="8"/>
  <c r="AQ58" i="8" s="1"/>
  <c r="I24" i="8"/>
  <c r="J24" i="8"/>
  <c r="L24" i="8"/>
  <c r="M24" i="8"/>
  <c r="O24" i="8"/>
  <c r="P24" i="8" s="1"/>
  <c r="R24" i="8"/>
  <c r="S24" i="8" s="1"/>
  <c r="U24" i="8"/>
  <c r="V24" i="8"/>
  <c r="X24" i="8"/>
  <c r="Y24" i="8"/>
  <c r="AA24" i="8"/>
  <c r="AB24" i="8" s="1"/>
  <c r="AD24" i="8"/>
  <c r="AE24" i="8" s="1"/>
  <c r="AH24" i="8"/>
  <c r="AK24" i="8"/>
  <c r="AN24" i="8"/>
  <c r="AQ24" i="8"/>
  <c r="I56" i="8"/>
  <c r="J56" i="8" s="1"/>
  <c r="L56" i="8"/>
  <c r="M56" i="8" s="1"/>
  <c r="O56" i="8"/>
  <c r="P56" i="8"/>
  <c r="R56" i="8"/>
  <c r="S56" i="8"/>
  <c r="U56" i="8"/>
  <c r="V56" i="8" s="1"/>
  <c r="X56" i="8"/>
  <c r="Y56" i="8" s="1"/>
  <c r="AA56" i="8"/>
  <c r="AB56" i="8"/>
  <c r="AD56" i="8"/>
  <c r="AE56" i="8"/>
  <c r="AG56" i="8"/>
  <c r="AH56" i="8" s="1"/>
  <c r="AJ56" i="8"/>
  <c r="AK56" i="8" s="1"/>
  <c r="AM56" i="8"/>
  <c r="AN56" i="8"/>
  <c r="AP56" i="8"/>
  <c r="AQ56" i="8"/>
  <c r="J12" i="8"/>
  <c r="M12" i="8"/>
  <c r="P12" i="8"/>
  <c r="S12" i="8"/>
  <c r="V12" i="8"/>
  <c r="Y12" i="8"/>
  <c r="AA12" i="8"/>
  <c r="AB12" i="8"/>
  <c r="AD12" i="8"/>
  <c r="AE12" i="8"/>
  <c r="AH12" i="8"/>
  <c r="AK12" i="8"/>
  <c r="AM12" i="8"/>
  <c r="AN12" i="8"/>
  <c r="AP12" i="8"/>
  <c r="AQ12" i="8"/>
  <c r="J39" i="8"/>
  <c r="M39" i="8"/>
  <c r="P39" i="8"/>
  <c r="S39" i="8"/>
  <c r="U39" i="8"/>
  <c r="V39" i="8"/>
  <c r="X39" i="8"/>
  <c r="Y39" i="8"/>
  <c r="AB39" i="8"/>
  <c r="AE39" i="8"/>
  <c r="AH39" i="8"/>
  <c r="AK39" i="8"/>
  <c r="AM39" i="8"/>
  <c r="AN39" i="8"/>
  <c r="AP39" i="8"/>
  <c r="AQ39" i="8"/>
  <c r="J40" i="8"/>
  <c r="M40" i="8"/>
  <c r="O40" i="8"/>
  <c r="P40" i="8"/>
  <c r="R40" i="8"/>
  <c r="S40" i="8"/>
  <c r="U40" i="8"/>
  <c r="V40" i="8"/>
  <c r="X40" i="8"/>
  <c r="Y40" i="8"/>
  <c r="AB40" i="8"/>
  <c r="AE40" i="8"/>
  <c r="AH40" i="8"/>
  <c r="AK40" i="8"/>
  <c r="AM40" i="8"/>
  <c r="AN40" i="8"/>
  <c r="AP40" i="8"/>
  <c r="AQ40" i="8"/>
  <c r="I27" i="8"/>
  <c r="J27" i="8"/>
  <c r="L27" i="8"/>
  <c r="M27" i="8"/>
  <c r="O27" i="8"/>
  <c r="P27" i="8"/>
  <c r="R27" i="8"/>
  <c r="S27" i="8"/>
  <c r="U27" i="8"/>
  <c r="V27" i="8"/>
  <c r="X27" i="8"/>
  <c r="Y27" i="8"/>
  <c r="AA27" i="8"/>
  <c r="AB27" i="8"/>
  <c r="AD27" i="8"/>
  <c r="AE27" i="8"/>
  <c r="AG27" i="8"/>
  <c r="AH27" i="8"/>
  <c r="AJ27" i="8"/>
  <c r="AK27" i="8"/>
  <c r="AM27" i="8"/>
  <c r="AN27" i="8"/>
  <c r="AQ27" i="8"/>
  <c r="I64" i="8"/>
  <c r="J64" i="8"/>
  <c r="L64" i="8"/>
  <c r="M64" i="8" s="1"/>
  <c r="O64" i="8"/>
  <c r="P64" i="8" s="1"/>
  <c r="R64" i="8"/>
  <c r="S64" i="8" s="1"/>
  <c r="U64" i="8"/>
  <c r="V64" i="8"/>
  <c r="X64" i="8"/>
  <c r="Y64" i="8" s="1"/>
  <c r="AA64" i="8"/>
  <c r="AB64" i="8" s="1"/>
  <c r="AD64" i="8"/>
  <c r="AE64" i="8" s="1"/>
  <c r="AG64" i="8"/>
  <c r="AH64" i="8"/>
  <c r="AJ64" i="8"/>
  <c r="AK64" i="8" s="1"/>
  <c r="AM64" i="8"/>
  <c r="AN64" i="8" s="1"/>
  <c r="AP64" i="8"/>
  <c r="AQ64" i="8" s="1"/>
  <c r="J41" i="8"/>
  <c r="M41" i="8"/>
  <c r="P41" i="8"/>
  <c r="S41" i="8"/>
  <c r="U41" i="8"/>
  <c r="V41" i="8" s="1"/>
  <c r="X41" i="8"/>
  <c r="Y41" i="8" s="1"/>
  <c r="AA41" i="8"/>
  <c r="AB41" i="8"/>
  <c r="AD41" i="8"/>
  <c r="AE41" i="8" s="1"/>
  <c r="AH41" i="8"/>
  <c r="AK41" i="8"/>
  <c r="AM41" i="8"/>
  <c r="AN41" i="8" s="1"/>
  <c r="AP41" i="8"/>
  <c r="AQ41" i="8"/>
  <c r="I31" i="8"/>
  <c r="J31" i="8" s="1"/>
  <c r="L31" i="8"/>
  <c r="M31" i="8" s="1"/>
  <c r="O31" i="8"/>
  <c r="P31" i="8" s="1"/>
  <c r="R31" i="8"/>
  <c r="S31" i="8"/>
  <c r="U31" i="8"/>
  <c r="V31" i="8" s="1"/>
  <c r="X31" i="8"/>
  <c r="Y31" i="8" s="1"/>
  <c r="AA31" i="8"/>
  <c r="AB31" i="8" s="1"/>
  <c r="AD31" i="8"/>
  <c r="AE31" i="8"/>
  <c r="AG31" i="8"/>
  <c r="AH31" i="8" s="1"/>
  <c r="AJ31" i="8"/>
  <c r="AK31" i="8" s="1"/>
  <c r="AN31" i="8"/>
  <c r="AQ31" i="8"/>
  <c r="I38" i="8"/>
  <c r="J38" i="8"/>
  <c r="L38" i="8"/>
  <c r="M38" i="8" s="1"/>
  <c r="O38" i="8"/>
  <c r="P38" i="8" s="1"/>
  <c r="R38" i="8"/>
  <c r="S38" i="8" s="1"/>
  <c r="U38" i="8"/>
  <c r="V38" i="8"/>
  <c r="X38" i="8"/>
  <c r="Y38" i="8" s="1"/>
  <c r="AA38" i="8"/>
  <c r="AB38" i="8" s="1"/>
  <c r="B38" i="8" s="1"/>
  <c r="AD38" i="8"/>
  <c r="AE38" i="8" s="1"/>
  <c r="AG38" i="8"/>
  <c r="AH38" i="8"/>
  <c r="AJ38" i="8"/>
  <c r="AK38" i="8" s="1"/>
  <c r="AN38" i="8"/>
  <c r="AQ38" i="8"/>
  <c r="I42" i="8"/>
  <c r="J42" i="8" s="1"/>
  <c r="L42" i="8"/>
  <c r="M42" i="8"/>
  <c r="P42" i="8"/>
  <c r="S42" i="8"/>
  <c r="V42" i="8"/>
  <c r="Y42" i="8"/>
  <c r="AB42" i="8"/>
  <c r="AE42" i="8"/>
  <c r="AH42" i="8"/>
  <c r="AK42" i="8"/>
  <c r="AM42" i="8"/>
  <c r="AN42" i="8" s="1"/>
  <c r="AP42" i="8"/>
  <c r="AQ42" i="8" s="1"/>
  <c r="I51" i="8"/>
  <c r="J51" i="8" s="1"/>
  <c r="L51" i="8"/>
  <c r="M51" i="8"/>
  <c r="P51" i="8"/>
  <c r="S51" i="8"/>
  <c r="U51" i="8"/>
  <c r="V51" i="8" s="1"/>
  <c r="X51" i="8"/>
  <c r="Y51" i="8" s="1"/>
  <c r="AA51" i="8"/>
  <c r="AB51" i="8"/>
  <c r="AD51" i="8"/>
  <c r="AE51" i="8" s="1"/>
  <c r="B51" i="8" s="1"/>
  <c r="AG51" i="8"/>
  <c r="AH51" i="8" s="1"/>
  <c r="AJ51" i="8"/>
  <c r="AK51" i="8" s="1"/>
  <c r="AM51" i="8"/>
  <c r="AN51" i="8"/>
  <c r="AP51" i="8"/>
  <c r="AQ51" i="8" s="1"/>
  <c r="I28" i="8"/>
  <c r="J28" i="8" s="1"/>
  <c r="L28" i="8"/>
  <c r="M28" i="8" s="1"/>
  <c r="O28" i="8"/>
  <c r="P28" i="8"/>
  <c r="R28" i="8"/>
  <c r="S28" i="8" s="1"/>
  <c r="U28" i="8"/>
  <c r="V28" i="8" s="1"/>
  <c r="B28" i="8" s="1"/>
  <c r="X28" i="8"/>
  <c r="Y28" i="8" s="1"/>
  <c r="AA28" i="8"/>
  <c r="AB28" i="8"/>
  <c r="AD28" i="8"/>
  <c r="AE28" i="8" s="1"/>
  <c r="AG28" i="8"/>
  <c r="AH28" i="8" s="1"/>
  <c r="AJ28" i="8"/>
  <c r="AK28" i="8" s="1"/>
  <c r="AM28" i="8"/>
  <c r="AN28" i="8"/>
  <c r="AQ28" i="8"/>
  <c r="I35" i="8"/>
  <c r="J35" i="8"/>
  <c r="L35" i="8"/>
  <c r="M35" i="8"/>
  <c r="O35" i="8"/>
  <c r="P35" i="8"/>
  <c r="R35" i="8"/>
  <c r="S35" i="8"/>
  <c r="U35" i="8"/>
  <c r="V35" i="8"/>
  <c r="X35" i="8"/>
  <c r="Y35" i="8"/>
  <c r="AA35" i="8"/>
  <c r="AB35" i="8"/>
  <c r="AD35" i="8"/>
  <c r="AE35" i="8"/>
  <c r="AG35" i="8"/>
  <c r="AH35" i="8"/>
  <c r="AJ35" i="8"/>
  <c r="AK35" i="8"/>
  <c r="AN35" i="8"/>
  <c r="AQ35" i="8"/>
  <c r="I49" i="8"/>
  <c r="J49" i="8"/>
  <c r="L49" i="8"/>
  <c r="M49" i="8"/>
  <c r="O49" i="8"/>
  <c r="P49" i="8"/>
  <c r="R49" i="8"/>
  <c r="S49" i="8"/>
  <c r="V49" i="8"/>
  <c r="Y49" i="8"/>
  <c r="AA49" i="8"/>
  <c r="AB49" i="8"/>
  <c r="AD49" i="8"/>
  <c r="AE49" i="8"/>
  <c r="AG49" i="8"/>
  <c r="AH49" i="8"/>
  <c r="AJ49" i="8"/>
  <c r="AK49" i="8"/>
  <c r="AM49" i="8"/>
  <c r="AN49" i="8"/>
  <c r="AP49" i="8"/>
  <c r="AQ49" i="8"/>
  <c r="I50" i="8"/>
  <c r="J50" i="8"/>
  <c r="L50" i="8"/>
  <c r="M50" i="8"/>
  <c r="O50" i="8"/>
  <c r="P50" i="8"/>
  <c r="R50" i="8"/>
  <c r="S50" i="8"/>
  <c r="V50" i="8"/>
  <c r="Y50" i="8"/>
  <c r="AA50" i="8"/>
  <c r="AB50" i="8"/>
  <c r="AD50" i="8"/>
  <c r="AE50" i="8"/>
  <c r="AG50" i="8"/>
  <c r="AH50" i="8"/>
  <c r="AJ50" i="8"/>
  <c r="AK50" i="8"/>
  <c r="AM50" i="8"/>
  <c r="AN50" i="8"/>
  <c r="AP50" i="8"/>
  <c r="AQ50" i="8"/>
  <c r="I32" i="8"/>
  <c r="J32" i="8"/>
  <c r="L32" i="8"/>
  <c r="M32" i="8"/>
  <c r="O32" i="8"/>
  <c r="P32" i="8"/>
  <c r="R32" i="8"/>
  <c r="S32" i="8"/>
  <c r="U32" i="8"/>
  <c r="V32" i="8"/>
  <c r="X32" i="8"/>
  <c r="Y32" i="8"/>
  <c r="AA32" i="8"/>
  <c r="AB32" i="8"/>
  <c r="AD32" i="8"/>
  <c r="AE32" i="8"/>
  <c r="AG32" i="8"/>
  <c r="AH32" i="8"/>
  <c r="AJ32" i="8"/>
  <c r="AK32" i="8"/>
  <c r="AN32" i="8"/>
  <c r="AQ32" i="8"/>
  <c r="I30" i="8"/>
  <c r="J30" i="8"/>
  <c r="L30" i="8"/>
  <c r="M30" i="8"/>
  <c r="O30" i="8"/>
  <c r="P30" i="8"/>
  <c r="R30" i="8"/>
  <c r="S30" i="8"/>
  <c r="U30" i="8"/>
  <c r="V30" i="8"/>
  <c r="X30" i="8"/>
  <c r="Y30" i="8"/>
  <c r="AA30" i="8"/>
  <c r="AB30" i="8"/>
  <c r="AD30" i="8"/>
  <c r="AE30" i="8"/>
  <c r="AG30" i="8"/>
  <c r="AH30" i="8"/>
  <c r="AJ30" i="8"/>
  <c r="AK30" i="8"/>
  <c r="AN30" i="8"/>
  <c r="AQ30" i="8"/>
  <c r="I33" i="8"/>
  <c r="J33" i="8"/>
  <c r="L33" i="8"/>
  <c r="M33" i="8"/>
  <c r="O33" i="8"/>
  <c r="P33" i="8"/>
  <c r="R33" i="8"/>
  <c r="S33" i="8"/>
  <c r="U33" i="8"/>
  <c r="V33" i="8"/>
  <c r="X33" i="8"/>
  <c r="Y33" i="8"/>
  <c r="AA33" i="8"/>
  <c r="AB33" i="8"/>
  <c r="AD33" i="8"/>
  <c r="AE33" i="8"/>
  <c r="AG33" i="8"/>
  <c r="AH33" i="8"/>
  <c r="AJ33" i="8"/>
  <c r="AK33" i="8"/>
  <c r="AN33" i="8"/>
  <c r="AQ33" i="8"/>
  <c r="J34" i="8"/>
  <c r="M34" i="8"/>
  <c r="O34" i="8"/>
  <c r="P34" i="8"/>
  <c r="R34" i="8"/>
  <c r="S34" i="8"/>
  <c r="U34" i="8"/>
  <c r="V34" i="8"/>
  <c r="X34" i="8"/>
  <c r="Y34" i="8"/>
  <c r="AA34" i="8"/>
  <c r="AB34" i="8"/>
  <c r="AD34" i="8"/>
  <c r="AE34" i="8"/>
  <c r="AG34" i="8"/>
  <c r="AH34" i="8"/>
  <c r="AJ34" i="8"/>
  <c r="AK34" i="8"/>
  <c r="AN34" i="8"/>
  <c r="AQ34" i="8"/>
  <c r="I59" i="8"/>
  <c r="J59" i="8"/>
  <c r="L59" i="8"/>
  <c r="M59" i="8"/>
  <c r="O59" i="8"/>
  <c r="P59" i="8"/>
  <c r="R59" i="8"/>
  <c r="S59" i="8"/>
  <c r="U59" i="8"/>
  <c r="V59" i="8"/>
  <c r="X59" i="8"/>
  <c r="Y59" i="8"/>
  <c r="AA59" i="8"/>
  <c r="AB59" i="8"/>
  <c r="AD59" i="8"/>
  <c r="AE59" i="8"/>
  <c r="AG59" i="8"/>
  <c r="AH59" i="8"/>
  <c r="AJ59" i="8"/>
  <c r="AK59" i="8"/>
  <c r="AM59" i="8"/>
  <c r="AN59" i="8"/>
  <c r="AP59" i="8"/>
  <c r="AQ59" i="8"/>
  <c r="I62" i="8"/>
  <c r="J62" i="8"/>
  <c r="L62" i="8"/>
  <c r="M62" i="8"/>
  <c r="O62" i="8"/>
  <c r="P62" i="8"/>
  <c r="R62" i="8"/>
  <c r="S62" i="8"/>
  <c r="U62" i="8"/>
  <c r="V62" i="8"/>
  <c r="X62" i="8"/>
  <c r="Y62" i="8"/>
  <c r="AA62" i="8"/>
  <c r="AB62" i="8"/>
  <c r="AD62" i="8"/>
  <c r="AE62" i="8"/>
  <c r="AG62" i="8"/>
  <c r="AH62" i="8"/>
  <c r="AJ62" i="8"/>
  <c r="AK62" i="8"/>
  <c r="AM62" i="8"/>
  <c r="AN62" i="8"/>
  <c r="AP62" i="8"/>
  <c r="AQ62" i="8"/>
  <c r="I43" i="8"/>
  <c r="J43" i="8"/>
  <c r="L43" i="8"/>
  <c r="M43" i="8"/>
  <c r="P43" i="8"/>
  <c r="S43" i="8"/>
  <c r="V43" i="8"/>
  <c r="Y43" i="8"/>
  <c r="AB43" i="8"/>
  <c r="AE43" i="8"/>
  <c r="AG43" i="8"/>
  <c r="AH43" i="8"/>
  <c r="AJ43" i="8"/>
  <c r="AK43" i="8"/>
  <c r="AM43" i="8"/>
  <c r="AN43" i="8"/>
  <c r="AP43" i="8"/>
  <c r="AQ43" i="8"/>
  <c r="I54" i="8"/>
  <c r="J54" i="8"/>
  <c r="L54" i="8"/>
  <c r="M54" i="8"/>
  <c r="O54" i="8"/>
  <c r="P54" i="8"/>
  <c r="R54" i="8"/>
  <c r="S54" i="8"/>
  <c r="U54" i="8"/>
  <c r="V54" i="8"/>
  <c r="X54" i="8"/>
  <c r="Y54" i="8"/>
  <c r="AA54" i="8"/>
  <c r="AB54" i="8"/>
  <c r="AD54" i="8"/>
  <c r="AE54" i="8"/>
  <c r="AG54" i="8"/>
  <c r="AH54" i="8"/>
  <c r="AJ54" i="8"/>
  <c r="AK54" i="8"/>
  <c r="AM54" i="8"/>
  <c r="AN54" i="8"/>
  <c r="AP54" i="8"/>
  <c r="AQ54" i="8"/>
  <c r="I53" i="8"/>
  <c r="J53" i="8"/>
  <c r="L53" i="8"/>
  <c r="M53" i="8"/>
  <c r="O53" i="8"/>
  <c r="P53" i="8"/>
  <c r="R53" i="8"/>
  <c r="S53" i="8"/>
  <c r="U53" i="8"/>
  <c r="V53" i="8"/>
  <c r="X53" i="8"/>
  <c r="Y53" i="8"/>
  <c r="AA53" i="8"/>
  <c r="AB53" i="8"/>
  <c r="AD53" i="8"/>
  <c r="AE53" i="8"/>
  <c r="AG53" i="8"/>
  <c r="AH53" i="8"/>
  <c r="AJ53" i="8"/>
  <c r="AK53" i="8"/>
  <c r="AM53" i="8"/>
  <c r="AN53" i="8"/>
  <c r="AP53" i="8"/>
  <c r="AQ53" i="8"/>
  <c r="I48" i="8"/>
  <c r="J48" i="8"/>
  <c r="L48" i="8"/>
  <c r="M48" i="8"/>
  <c r="O48" i="8"/>
  <c r="P48" i="8"/>
  <c r="R48" i="8"/>
  <c r="S48" i="8"/>
  <c r="U48" i="8"/>
  <c r="V48" i="8"/>
  <c r="X48" i="8"/>
  <c r="Y48" i="8"/>
  <c r="AB48" i="8"/>
  <c r="AE48" i="8"/>
  <c r="AG48" i="8"/>
  <c r="AH48" i="8"/>
  <c r="AJ48" i="8"/>
  <c r="AK48" i="8"/>
  <c r="AM48" i="8"/>
  <c r="AN48" i="8"/>
  <c r="AP48" i="8"/>
  <c r="AQ48" i="8"/>
  <c r="I17" i="8"/>
  <c r="J17" i="8"/>
  <c r="L17" i="8"/>
  <c r="M17" i="8"/>
  <c r="P17" i="8"/>
  <c r="S17" i="8"/>
  <c r="V17" i="8"/>
  <c r="Y17" i="8"/>
  <c r="AB17" i="8"/>
  <c r="AE17" i="8"/>
  <c r="AH17" i="8"/>
  <c r="AK17" i="8"/>
  <c r="AN17" i="8"/>
  <c r="AQ17" i="8"/>
  <c r="I55" i="8"/>
  <c r="J55" i="8"/>
  <c r="L55" i="8"/>
  <c r="M55" i="8"/>
  <c r="O55" i="8"/>
  <c r="P55" i="8"/>
  <c r="R55" i="8"/>
  <c r="S55" i="8"/>
  <c r="U55" i="8"/>
  <c r="V55" i="8"/>
  <c r="X55" i="8"/>
  <c r="Y55" i="8"/>
  <c r="AA55" i="8"/>
  <c r="AB55" i="8"/>
  <c r="AD55" i="8"/>
  <c r="AE55" i="8"/>
  <c r="AG55" i="8"/>
  <c r="AH55" i="8"/>
  <c r="AJ55" i="8"/>
  <c r="AK55" i="8"/>
  <c r="AM55" i="8"/>
  <c r="AN55" i="8"/>
  <c r="AP55" i="8"/>
  <c r="AQ55" i="8"/>
  <c r="I57" i="8"/>
  <c r="J57" i="8"/>
  <c r="L57" i="8"/>
  <c r="M57" i="8"/>
  <c r="O57" i="8"/>
  <c r="P57" i="8"/>
  <c r="R57" i="8"/>
  <c r="S57" i="8"/>
  <c r="U57" i="8"/>
  <c r="V57" i="8"/>
  <c r="X57" i="8"/>
  <c r="Y57" i="8"/>
  <c r="AA57" i="8"/>
  <c r="AB57" i="8"/>
  <c r="AD57" i="8"/>
  <c r="AE57" i="8"/>
  <c r="AG57" i="8"/>
  <c r="AH57" i="8"/>
  <c r="AJ57" i="8"/>
  <c r="AK57" i="8"/>
  <c r="AM57" i="8"/>
  <c r="AN57" i="8"/>
  <c r="AP57" i="8"/>
  <c r="AQ57" i="8"/>
  <c r="I47" i="8"/>
  <c r="J47" i="8"/>
  <c r="L47" i="8"/>
  <c r="M47" i="8"/>
  <c r="O47" i="8"/>
  <c r="P47" i="8"/>
  <c r="R47" i="8"/>
  <c r="S47" i="8"/>
  <c r="U47" i="8"/>
  <c r="V47" i="8"/>
  <c r="X47" i="8"/>
  <c r="Y47" i="8"/>
  <c r="AB47" i="8"/>
  <c r="AE47" i="8"/>
  <c r="AG47" i="8"/>
  <c r="AH47" i="8"/>
  <c r="AJ47" i="8"/>
  <c r="AK47" i="8"/>
  <c r="AM47" i="8"/>
  <c r="AN47" i="8"/>
  <c r="AP47" i="8"/>
  <c r="AQ47" i="8"/>
  <c r="I37" i="8"/>
  <c r="J37" i="8"/>
  <c r="L37" i="8"/>
  <c r="M37" i="8"/>
  <c r="O37" i="8"/>
  <c r="P37" i="8"/>
  <c r="R37" i="8"/>
  <c r="S37" i="8"/>
  <c r="U37" i="8"/>
  <c r="V37" i="8"/>
  <c r="X37" i="8"/>
  <c r="Y37" i="8"/>
  <c r="AB37" i="8"/>
  <c r="AE37" i="8"/>
  <c r="AG37" i="8"/>
  <c r="AH37" i="8"/>
  <c r="AJ37" i="8"/>
  <c r="AK37" i="8"/>
  <c r="AN37" i="8"/>
  <c r="AQ37" i="8"/>
  <c r="I66" i="8"/>
  <c r="J66" i="8"/>
  <c r="L66" i="8"/>
  <c r="M66" i="8"/>
  <c r="O66" i="8"/>
  <c r="P66" i="8"/>
  <c r="R66" i="8"/>
  <c r="S66" i="8"/>
  <c r="U66" i="8"/>
  <c r="V66" i="8"/>
  <c r="X66" i="8"/>
  <c r="Y66" i="8"/>
  <c r="AA66" i="8"/>
  <c r="AB66" i="8"/>
  <c r="AD66" i="8"/>
  <c r="AE66" i="8"/>
  <c r="AG66" i="8"/>
  <c r="AH66" i="8"/>
  <c r="AJ66" i="8"/>
  <c r="AK66" i="8"/>
  <c r="AM66" i="8"/>
  <c r="AN66" i="8"/>
  <c r="AP66" i="8"/>
  <c r="AQ66" i="8"/>
  <c r="I65" i="8"/>
  <c r="J65" i="8"/>
  <c r="L65" i="8"/>
  <c r="M65" i="8"/>
  <c r="O65" i="8"/>
  <c r="P65" i="8"/>
  <c r="R65" i="8"/>
  <c r="S65" i="8"/>
  <c r="U65" i="8"/>
  <c r="V65" i="8"/>
  <c r="X65" i="8"/>
  <c r="Y65" i="8"/>
  <c r="AA65" i="8"/>
  <c r="AB65" i="8"/>
  <c r="AD65" i="8"/>
  <c r="AE65" i="8"/>
  <c r="AG65" i="8"/>
  <c r="AH65" i="8"/>
  <c r="AJ65" i="8"/>
  <c r="AK65" i="8"/>
  <c r="AM65" i="8"/>
  <c r="AN65" i="8"/>
  <c r="AP65" i="8"/>
  <c r="AQ65" i="8"/>
  <c r="I46" i="8"/>
  <c r="J46" i="8"/>
  <c r="L46" i="8"/>
  <c r="M46" i="8"/>
  <c r="O46" i="8"/>
  <c r="P46" i="8"/>
  <c r="R46" i="8"/>
  <c r="S46" i="8"/>
  <c r="U46" i="8"/>
  <c r="V46" i="8"/>
  <c r="X46" i="8"/>
  <c r="Y46" i="8"/>
  <c r="AB46" i="8"/>
  <c r="AE46" i="8"/>
  <c r="AG46" i="8"/>
  <c r="AH46" i="8"/>
  <c r="AJ46" i="8"/>
  <c r="AK46" i="8"/>
  <c r="AM46" i="8"/>
  <c r="AN46" i="8"/>
  <c r="AP46" i="8"/>
  <c r="AQ46" i="8"/>
  <c r="I67" i="8"/>
  <c r="J67" i="8"/>
  <c r="L67" i="8"/>
  <c r="M67" i="8"/>
  <c r="O67" i="8"/>
  <c r="P67" i="8"/>
  <c r="R67" i="8"/>
  <c r="S67" i="8"/>
  <c r="U67" i="8"/>
  <c r="V67" i="8"/>
  <c r="X67" i="8"/>
  <c r="Y67" i="8"/>
  <c r="AA67" i="8"/>
  <c r="AB67" i="8"/>
  <c r="AD67" i="8"/>
  <c r="AE67" i="8"/>
  <c r="AG67" i="8"/>
  <c r="AH67" i="8"/>
  <c r="AJ67" i="8"/>
  <c r="AK67" i="8"/>
  <c r="AM67" i="8"/>
  <c r="AN67" i="8"/>
  <c r="AP67" i="8"/>
  <c r="AQ67" i="8"/>
  <c r="I26" i="8"/>
  <c r="J26" i="8"/>
  <c r="L26" i="8"/>
  <c r="M26" i="8"/>
  <c r="O26" i="8"/>
  <c r="P26" i="8"/>
  <c r="R26" i="8"/>
  <c r="S26" i="8"/>
  <c r="U26" i="8"/>
  <c r="V26" i="8"/>
  <c r="X26" i="8"/>
  <c r="Y26" i="8"/>
  <c r="AA26" i="8"/>
  <c r="AB26" i="8"/>
  <c r="AD26" i="8"/>
  <c r="AE26" i="8"/>
  <c r="AG26" i="8"/>
  <c r="AH26" i="8"/>
  <c r="AJ26" i="8"/>
  <c r="AK26" i="8"/>
  <c r="AN26" i="8"/>
  <c r="AQ26" i="8"/>
  <c r="I68" i="8"/>
  <c r="J68" i="8"/>
  <c r="L68" i="8"/>
  <c r="M68" i="8" s="1"/>
  <c r="O68" i="8"/>
  <c r="P68" i="8"/>
  <c r="R68" i="8"/>
  <c r="S68" i="8"/>
  <c r="U68" i="8"/>
  <c r="V68" i="8"/>
  <c r="X68" i="8"/>
  <c r="Y68" i="8" s="1"/>
  <c r="AA68" i="8"/>
  <c r="AB68" i="8"/>
  <c r="AD68" i="8"/>
  <c r="AE68" i="8"/>
  <c r="AG68" i="8"/>
  <c r="AH68" i="8"/>
  <c r="AJ68" i="8"/>
  <c r="AK68" i="8" s="1"/>
  <c r="AM68" i="8"/>
  <c r="AN68" i="8"/>
  <c r="AP68" i="8"/>
  <c r="AQ68" i="8"/>
  <c r="I61" i="8"/>
  <c r="J61" i="8"/>
  <c r="L61" i="8"/>
  <c r="M61" i="8" s="1"/>
  <c r="O61" i="8"/>
  <c r="P61" i="8"/>
  <c r="R61" i="8"/>
  <c r="S61" i="8"/>
  <c r="U61" i="8"/>
  <c r="V61" i="8"/>
  <c r="X61" i="8"/>
  <c r="Y61" i="8" s="1"/>
  <c r="AA61" i="8"/>
  <c r="AB61" i="8"/>
  <c r="AD61" i="8"/>
  <c r="AE61" i="8"/>
  <c r="AG61" i="8"/>
  <c r="AH61" i="8"/>
  <c r="AJ61" i="8"/>
  <c r="AK61" i="8" s="1"/>
  <c r="AM61" i="8"/>
  <c r="AN61" i="8"/>
  <c r="AP61" i="8"/>
  <c r="AQ61" i="8"/>
  <c r="AQ5" i="8"/>
  <c r="AN5" i="8"/>
  <c r="AK5" i="8"/>
  <c r="AH5" i="8"/>
  <c r="AE5" i="8"/>
  <c r="AB5" i="8"/>
  <c r="Y5" i="8"/>
  <c r="V5" i="8"/>
  <c r="S5" i="8"/>
  <c r="P5" i="8"/>
  <c r="M5" i="8"/>
  <c r="B5" i="8" s="1"/>
  <c r="J5" i="8"/>
  <c r="AU69" i="10"/>
  <c r="AS69" i="10"/>
  <c r="AT69" i="10" s="1"/>
  <c r="AP69" i="10"/>
  <c r="AQ69" i="10" s="1"/>
  <c r="AM69" i="10"/>
  <c r="AN69" i="10"/>
  <c r="AJ69" i="10"/>
  <c r="AK69" i="10" s="1"/>
  <c r="AG69" i="10"/>
  <c r="AH69" i="10" s="1"/>
  <c r="AD69" i="10"/>
  <c r="AE69" i="10" s="1"/>
  <c r="AA69" i="10"/>
  <c r="AB69" i="10"/>
  <c r="X69" i="10"/>
  <c r="Y69" i="10" s="1"/>
  <c r="V69" i="10"/>
  <c r="R69" i="10"/>
  <c r="S69" i="10"/>
  <c r="O69" i="10"/>
  <c r="P69" i="10"/>
  <c r="L69" i="10"/>
  <c r="M69" i="10" s="1"/>
  <c r="I69" i="10"/>
  <c r="J69" i="10"/>
  <c r="AU68" i="10"/>
  <c r="AS68" i="10"/>
  <c r="AT68" i="10" s="1"/>
  <c r="AP68" i="10"/>
  <c r="AQ68" i="10"/>
  <c r="AM68" i="10"/>
  <c r="AN68" i="10" s="1"/>
  <c r="AJ68" i="10"/>
  <c r="AK68" i="10" s="1"/>
  <c r="AG68" i="10"/>
  <c r="AH68" i="10" s="1"/>
  <c r="AD68" i="10"/>
  <c r="AE68" i="10"/>
  <c r="AA68" i="10"/>
  <c r="AB68" i="10" s="1"/>
  <c r="X68" i="10"/>
  <c r="Y68" i="10" s="1"/>
  <c r="B68" i="10" s="1"/>
  <c r="U68" i="10"/>
  <c r="V68" i="10" s="1"/>
  <c r="S68" i="10"/>
  <c r="P68" i="10"/>
  <c r="L68" i="10"/>
  <c r="M68" i="10" s="1"/>
  <c r="I68" i="10"/>
  <c r="J68" i="10" s="1"/>
  <c r="AU67" i="10"/>
  <c r="AS67" i="10"/>
  <c r="AT67" i="10"/>
  <c r="AP67" i="10"/>
  <c r="AQ67" i="10" s="1"/>
  <c r="AM67" i="10"/>
  <c r="AN67" i="10"/>
  <c r="AJ67" i="10"/>
  <c r="AK67" i="10"/>
  <c r="AG67" i="10"/>
  <c r="AH67" i="10"/>
  <c r="AD67" i="10"/>
  <c r="AE67" i="10" s="1"/>
  <c r="AA67" i="10"/>
  <c r="AB67" i="10"/>
  <c r="X67" i="10"/>
  <c r="Y67" i="10"/>
  <c r="U67" i="10"/>
  <c r="V67" i="10"/>
  <c r="R67" i="10"/>
  <c r="S67" i="10" s="1"/>
  <c r="O67" i="10"/>
  <c r="P67" i="10"/>
  <c r="M67" i="10"/>
  <c r="J67" i="10"/>
  <c r="AU66" i="10"/>
  <c r="AS66" i="10"/>
  <c r="AT66" i="10"/>
  <c r="AP66" i="10"/>
  <c r="AQ66" i="10" s="1"/>
  <c r="AM66" i="10"/>
  <c r="AN66" i="10" s="1"/>
  <c r="AJ66" i="10"/>
  <c r="AK66" i="10" s="1"/>
  <c r="AG66" i="10"/>
  <c r="AH66" i="10"/>
  <c r="AE66" i="10"/>
  <c r="AB66" i="10"/>
  <c r="X66" i="10"/>
  <c r="Y66" i="10" s="1"/>
  <c r="U66" i="10"/>
  <c r="V66" i="10" s="1"/>
  <c r="R66" i="10"/>
  <c r="S66" i="10"/>
  <c r="O66" i="10"/>
  <c r="P66" i="10" s="1"/>
  <c r="B66" i="10" s="1"/>
  <c r="L66" i="10"/>
  <c r="M66" i="10" s="1"/>
  <c r="I66" i="10"/>
  <c r="J66" i="10" s="1"/>
  <c r="AU65" i="10"/>
  <c r="AS65" i="10"/>
  <c r="AT65" i="10" s="1"/>
  <c r="AP65" i="10"/>
  <c r="AQ65" i="10"/>
  <c r="AM65" i="10"/>
  <c r="AN65" i="10"/>
  <c r="AJ65" i="10"/>
  <c r="AK65" i="10"/>
  <c r="AG65" i="10"/>
  <c r="AH65" i="10" s="1"/>
  <c r="AE65" i="10"/>
  <c r="AB65" i="10"/>
  <c r="X65" i="10"/>
  <c r="Y65" i="10"/>
  <c r="U65" i="10"/>
  <c r="V65" i="10"/>
  <c r="R65" i="10"/>
  <c r="S65" i="10" s="1"/>
  <c r="B65" i="10" s="1"/>
  <c r="O65" i="10"/>
  <c r="P65" i="10"/>
  <c r="L65" i="10"/>
  <c r="M65" i="10"/>
  <c r="I65" i="10"/>
  <c r="J65" i="10"/>
  <c r="AU64" i="10"/>
  <c r="AS64" i="10"/>
  <c r="AT64" i="10" s="1"/>
  <c r="AP64" i="10"/>
  <c r="AQ64" i="10" s="1"/>
  <c r="AM64" i="10"/>
  <c r="AN64" i="10" s="1"/>
  <c r="AJ64" i="10"/>
  <c r="AK64" i="10"/>
  <c r="AG64" i="10"/>
  <c r="AH64" i="10" s="1"/>
  <c r="AD64" i="10"/>
  <c r="AE64" i="10" s="1"/>
  <c r="AA64" i="10"/>
  <c r="AB64" i="10" s="1"/>
  <c r="X64" i="10"/>
  <c r="Y64" i="10"/>
  <c r="U64" i="10"/>
  <c r="V64" i="10" s="1"/>
  <c r="R64" i="10"/>
  <c r="S64" i="10" s="1"/>
  <c r="O64" i="10"/>
  <c r="P64" i="10" s="1"/>
  <c r="M64" i="10"/>
  <c r="L64" i="10"/>
  <c r="J64" i="10"/>
  <c r="I64" i="10"/>
  <c r="AU63" i="10"/>
  <c r="AS63" i="10"/>
  <c r="AT63" i="10"/>
  <c r="AP63" i="10"/>
  <c r="AQ63" i="10"/>
  <c r="AM63" i="10"/>
  <c r="AN63" i="10" s="1"/>
  <c r="AJ63" i="10"/>
  <c r="AK63" i="10"/>
  <c r="AG63" i="10"/>
  <c r="AH63" i="10"/>
  <c r="AD63" i="10"/>
  <c r="AE63" i="10"/>
  <c r="AA63" i="10"/>
  <c r="AB63" i="10" s="1"/>
  <c r="X63" i="10"/>
  <c r="Y63" i="10"/>
  <c r="U63" i="10"/>
  <c r="V63" i="10"/>
  <c r="R63" i="10"/>
  <c r="S63" i="10"/>
  <c r="O63" i="10"/>
  <c r="P63" i="10" s="1"/>
  <c r="B63" i="10" s="1"/>
  <c r="M63" i="10"/>
  <c r="L63" i="10"/>
  <c r="J63" i="10"/>
  <c r="AU62" i="10"/>
  <c r="AS62" i="10"/>
  <c r="AT62" i="10"/>
  <c r="AP62" i="10"/>
  <c r="AQ62" i="10" s="1"/>
  <c r="B62" i="10" s="1"/>
  <c r="AM62" i="10"/>
  <c r="AN62" i="10"/>
  <c r="AJ62" i="10"/>
  <c r="AK62" i="10"/>
  <c r="AG62" i="10"/>
  <c r="AH62" i="10"/>
  <c r="AE62" i="10"/>
  <c r="AB62" i="10"/>
  <c r="X62" i="10"/>
  <c r="Y62" i="10"/>
  <c r="U62" i="10"/>
  <c r="V62" i="10"/>
  <c r="R62" i="10"/>
  <c r="S62" i="10"/>
  <c r="O62" i="10"/>
  <c r="P62" i="10" s="1"/>
  <c r="L62" i="10"/>
  <c r="M62" i="10"/>
  <c r="I62" i="10"/>
  <c r="J62" i="10"/>
  <c r="AU61" i="10"/>
  <c r="AS61" i="10"/>
  <c r="AT61" i="10"/>
  <c r="AP61" i="10"/>
  <c r="AQ61" i="10" s="1"/>
  <c r="AN61" i="10"/>
  <c r="AK61" i="10"/>
  <c r="AH61" i="10"/>
  <c r="AD61" i="10"/>
  <c r="AE61" i="10"/>
  <c r="AA61" i="10"/>
  <c r="AB61" i="10"/>
  <c r="X61" i="10"/>
  <c r="Y61" i="10"/>
  <c r="U61" i="10"/>
  <c r="V61" i="10"/>
  <c r="R61" i="10"/>
  <c r="S61" i="10"/>
  <c r="O61" i="10"/>
  <c r="P61" i="10"/>
  <c r="B61" i="10" s="1"/>
  <c r="L61" i="10"/>
  <c r="M61" i="10"/>
  <c r="I61" i="10"/>
  <c r="J61" i="10"/>
  <c r="AU60" i="10"/>
  <c r="AS60" i="10"/>
  <c r="AT60" i="10"/>
  <c r="AP60" i="10"/>
  <c r="AQ60" i="10" s="1"/>
  <c r="AM60" i="10"/>
  <c r="AN60" i="10" s="1"/>
  <c r="AJ60" i="10"/>
  <c r="AK60" i="10" s="1"/>
  <c r="AG60" i="10"/>
  <c r="AH60" i="10"/>
  <c r="AD60" i="10"/>
  <c r="AE60" i="10" s="1"/>
  <c r="B60" i="10" s="1"/>
  <c r="AA60" i="10"/>
  <c r="AB60" i="10" s="1"/>
  <c r="X60" i="10"/>
  <c r="Y60" i="10" s="1"/>
  <c r="U60" i="10"/>
  <c r="V60" i="10"/>
  <c r="R60" i="10"/>
  <c r="S60" i="10" s="1"/>
  <c r="O60" i="10"/>
  <c r="P60" i="10" s="1"/>
  <c r="M60" i="10"/>
  <c r="J60" i="10"/>
  <c r="I60" i="10"/>
  <c r="AU59" i="10"/>
  <c r="AS59" i="10"/>
  <c r="AT59" i="10" s="1"/>
  <c r="AP59" i="10"/>
  <c r="AQ59" i="10" s="1"/>
  <c r="AN59" i="10"/>
  <c r="AK59" i="10"/>
  <c r="AH59" i="10"/>
  <c r="AD59" i="10"/>
  <c r="AE59" i="10" s="1"/>
  <c r="AA59" i="10"/>
  <c r="AB59" i="10"/>
  <c r="X59" i="10"/>
  <c r="Y59" i="10"/>
  <c r="U59" i="10"/>
  <c r="V59" i="10"/>
  <c r="R59" i="10"/>
  <c r="S59" i="10" s="1"/>
  <c r="B59" i="10" s="1"/>
  <c r="O59" i="10"/>
  <c r="P59" i="10"/>
  <c r="L59" i="10"/>
  <c r="M59" i="10"/>
  <c r="I59" i="10"/>
  <c r="J59" i="10"/>
  <c r="AU58" i="10"/>
  <c r="AS58" i="10"/>
  <c r="AT58" i="10" s="1"/>
  <c r="AP58" i="10"/>
  <c r="AQ58" i="10" s="1"/>
  <c r="AM58" i="10"/>
  <c r="AN58" i="10" s="1"/>
  <c r="AJ58" i="10"/>
  <c r="AK58" i="10"/>
  <c r="AG58" i="10"/>
  <c r="AH58" i="10" s="1"/>
  <c r="AD58" i="10"/>
  <c r="AE58" i="10" s="1"/>
  <c r="AA58" i="10"/>
  <c r="AB58" i="10" s="1"/>
  <c r="X58" i="10"/>
  <c r="Y58" i="10"/>
  <c r="U58" i="10"/>
  <c r="V58" i="10" s="1"/>
  <c r="S58" i="10"/>
  <c r="P58" i="10"/>
  <c r="L58" i="10"/>
  <c r="M58" i="10" s="1"/>
  <c r="I58" i="10"/>
  <c r="J58" i="10"/>
  <c r="B58" i="10" s="1"/>
  <c r="AU57" i="10"/>
  <c r="AS57" i="10"/>
  <c r="AT57" i="10"/>
  <c r="AP57" i="10"/>
  <c r="AQ57" i="10"/>
  <c r="AM57" i="10"/>
  <c r="AN57" i="10"/>
  <c r="AJ57" i="10"/>
  <c r="AK57" i="10" s="1"/>
  <c r="AG57" i="10"/>
  <c r="AH57" i="10"/>
  <c r="AD57" i="10"/>
  <c r="AE57" i="10"/>
  <c r="AA57" i="10"/>
  <c r="AB57" i="10"/>
  <c r="X57" i="10"/>
  <c r="Y57" i="10" s="1"/>
  <c r="U57" i="10"/>
  <c r="V57" i="10"/>
  <c r="S57" i="10"/>
  <c r="P57" i="10"/>
  <c r="L57" i="10"/>
  <c r="M57" i="10"/>
  <c r="I57" i="10"/>
  <c r="J57" i="10" s="1"/>
  <c r="AU56" i="10"/>
  <c r="AS56" i="10"/>
  <c r="AT56" i="10" s="1"/>
  <c r="B56" i="10" s="1"/>
  <c r="AP56" i="10"/>
  <c r="AQ56" i="10" s="1"/>
  <c r="AN56" i="10"/>
  <c r="AK56" i="10"/>
  <c r="AH56" i="10"/>
  <c r="AD56" i="10"/>
  <c r="AE56" i="10"/>
  <c r="AA56" i="10"/>
  <c r="AB56" i="10"/>
  <c r="X56" i="10"/>
  <c r="Y56" i="10"/>
  <c r="U56" i="10"/>
  <c r="V56" i="10"/>
  <c r="R56" i="10"/>
  <c r="S56" i="10"/>
  <c r="O56" i="10"/>
  <c r="P56" i="10"/>
  <c r="L56" i="10"/>
  <c r="M56" i="10"/>
  <c r="I56" i="10"/>
  <c r="J56" i="10"/>
  <c r="AU55" i="10"/>
  <c r="AS55" i="10"/>
  <c r="AT55" i="10" s="1"/>
  <c r="AP55" i="10"/>
  <c r="AQ55" i="10" s="1"/>
  <c r="AN55" i="10"/>
  <c r="AK55" i="10"/>
  <c r="AH55" i="10"/>
  <c r="AD55" i="10"/>
  <c r="AE55" i="10"/>
  <c r="AA55" i="10"/>
  <c r="AB55" i="10"/>
  <c r="X55" i="10"/>
  <c r="Y55" i="10"/>
  <c r="U55" i="10"/>
  <c r="V55" i="10" s="1"/>
  <c r="R55" i="10"/>
  <c r="S55" i="10"/>
  <c r="O55" i="10"/>
  <c r="P55" i="10"/>
  <c r="L55" i="10"/>
  <c r="M55" i="10"/>
  <c r="I55" i="10"/>
  <c r="J55" i="10" s="1"/>
  <c r="B55" i="10" s="1"/>
  <c r="AU54" i="10"/>
  <c r="AS54" i="10"/>
  <c r="AT54" i="10" s="1"/>
  <c r="AP54" i="10"/>
  <c r="AQ54" i="10" s="1"/>
  <c r="AN54" i="10"/>
  <c r="AK54" i="10"/>
  <c r="AH54" i="10"/>
  <c r="AD54" i="10"/>
  <c r="AE54" i="10"/>
  <c r="AA54" i="10"/>
  <c r="AB54" i="10"/>
  <c r="X54" i="10"/>
  <c r="Y54" i="10"/>
  <c r="U54" i="10"/>
  <c r="V54" i="10"/>
  <c r="R54" i="10"/>
  <c r="S54" i="10"/>
  <c r="O54" i="10"/>
  <c r="P54" i="10"/>
  <c r="L54" i="10"/>
  <c r="M54" i="10"/>
  <c r="I54" i="10"/>
  <c r="J54" i="10"/>
  <c r="AU53" i="10"/>
  <c r="AS53" i="10"/>
  <c r="AT53" i="10" s="1"/>
  <c r="AP53" i="10"/>
  <c r="AQ53" i="10" s="1"/>
  <c r="AN53" i="10"/>
  <c r="AK53" i="10"/>
  <c r="AH53" i="10"/>
  <c r="AD53" i="10"/>
  <c r="AE53" i="10"/>
  <c r="AA53" i="10"/>
  <c r="AB53" i="10"/>
  <c r="X53" i="10"/>
  <c r="Y53" i="10"/>
  <c r="V53" i="10"/>
  <c r="B53" i="10" s="1"/>
  <c r="R53" i="10"/>
  <c r="S53" i="10" s="1"/>
  <c r="O53" i="10"/>
  <c r="P53" i="10" s="1"/>
  <c r="L53" i="10"/>
  <c r="M53" i="10" s="1"/>
  <c r="I53" i="10"/>
  <c r="J53" i="10"/>
  <c r="AU52" i="10"/>
  <c r="AS52" i="10"/>
  <c r="AT52" i="10"/>
  <c r="AP52" i="10"/>
  <c r="AQ52" i="10"/>
  <c r="AN52" i="10"/>
  <c r="AK52" i="10"/>
  <c r="AH52" i="10"/>
  <c r="AD52" i="10"/>
  <c r="AE52" i="10" s="1"/>
  <c r="AA52" i="10"/>
  <c r="AB52" i="10" s="1"/>
  <c r="X52" i="10"/>
  <c r="Y52" i="10" s="1"/>
  <c r="V52" i="10"/>
  <c r="R52" i="10"/>
  <c r="S52" i="10"/>
  <c r="O52" i="10"/>
  <c r="P52" i="10"/>
  <c r="L52" i="10"/>
  <c r="M52" i="10"/>
  <c r="I52" i="10"/>
  <c r="J52" i="10"/>
  <c r="AU51" i="10"/>
  <c r="AS51" i="10"/>
  <c r="AT51" i="10" s="1"/>
  <c r="AP51" i="10"/>
  <c r="AQ51" i="10" s="1"/>
  <c r="AM51" i="10"/>
  <c r="AN51" i="10" s="1"/>
  <c r="AJ51" i="10"/>
  <c r="AK51" i="10"/>
  <c r="AG51" i="10"/>
  <c r="AH51" i="10" s="1"/>
  <c r="AD51" i="10"/>
  <c r="AE51" i="10" s="1"/>
  <c r="AA51" i="10"/>
  <c r="AB51" i="10" s="1"/>
  <c r="X51" i="10"/>
  <c r="Y51" i="10"/>
  <c r="B51" i="10" s="1"/>
  <c r="V51" i="10"/>
  <c r="S51" i="10"/>
  <c r="P51" i="10"/>
  <c r="L51" i="10"/>
  <c r="M51" i="10"/>
  <c r="I51" i="10"/>
  <c r="J51" i="10"/>
  <c r="AU50" i="10"/>
  <c r="AS50" i="10"/>
  <c r="AT50" i="10" s="1"/>
  <c r="AP50" i="10"/>
  <c r="AQ50" i="10" s="1"/>
  <c r="AM50" i="10"/>
  <c r="AN50" i="10" s="1"/>
  <c r="AJ50" i="10"/>
  <c r="AK50" i="10"/>
  <c r="AG50" i="10"/>
  <c r="AH50" i="10" s="1"/>
  <c r="AD50" i="10"/>
  <c r="AE50" i="10" s="1"/>
  <c r="AA50" i="10"/>
  <c r="AB50" i="10" s="1"/>
  <c r="X50" i="10"/>
  <c r="Y50" i="10"/>
  <c r="U50" i="10"/>
  <c r="V50" i="10" s="1"/>
  <c r="S50" i="10"/>
  <c r="P50" i="10"/>
  <c r="M50" i="10"/>
  <c r="J50" i="10"/>
  <c r="AU49" i="10"/>
  <c r="AS49" i="10"/>
  <c r="AT49" i="10" s="1"/>
  <c r="B49" i="10" s="1"/>
  <c r="AP49" i="10"/>
  <c r="AQ49" i="10"/>
  <c r="AN49" i="10"/>
  <c r="AK49" i="10"/>
  <c r="AH49" i="10"/>
  <c r="AD49" i="10"/>
  <c r="AE49" i="10"/>
  <c r="AA49" i="10"/>
  <c r="AB49" i="10" s="1"/>
  <c r="X49" i="10"/>
  <c r="Y49" i="10" s="1"/>
  <c r="U49" i="10"/>
  <c r="V49" i="10" s="1"/>
  <c r="S49" i="10"/>
  <c r="P49" i="10"/>
  <c r="L49" i="10"/>
  <c r="M49" i="10" s="1"/>
  <c r="I49" i="10"/>
  <c r="J49" i="10" s="1"/>
  <c r="AU48" i="10"/>
  <c r="AS48" i="10"/>
  <c r="AT48" i="10"/>
  <c r="AP48" i="10"/>
  <c r="AQ48" i="10" s="1"/>
  <c r="AM48" i="10"/>
  <c r="AN48" i="10"/>
  <c r="AJ48" i="10"/>
  <c r="AK48" i="10"/>
  <c r="AG48" i="10"/>
  <c r="AH48" i="10"/>
  <c r="AD48" i="10"/>
  <c r="AE48" i="10" s="1"/>
  <c r="AA48" i="10"/>
  <c r="AB48" i="10"/>
  <c r="X48" i="10"/>
  <c r="Y48" i="10"/>
  <c r="U48" i="10"/>
  <c r="V48" i="10"/>
  <c r="S48" i="10"/>
  <c r="P48" i="10"/>
  <c r="M48" i="10"/>
  <c r="J48" i="10"/>
  <c r="AU47" i="10"/>
  <c r="AS47" i="10"/>
  <c r="AT47" i="10" s="1"/>
  <c r="AP47" i="10"/>
  <c r="AQ47" i="10"/>
  <c r="AN47" i="10"/>
  <c r="AK47" i="10"/>
  <c r="AH47" i="10"/>
  <c r="AE47" i="10"/>
  <c r="AB47" i="10"/>
  <c r="X47" i="10"/>
  <c r="Y47" i="10"/>
  <c r="U47" i="10"/>
  <c r="V47" i="10"/>
  <c r="R47" i="10"/>
  <c r="S47" i="10"/>
  <c r="O47" i="10"/>
  <c r="P47" i="10"/>
  <c r="L47" i="10"/>
  <c r="M47" i="10"/>
  <c r="I47" i="10"/>
  <c r="J47" i="10"/>
  <c r="B47" i="10" s="1"/>
  <c r="AU46" i="10"/>
  <c r="AS46" i="10"/>
  <c r="AT46" i="10" s="1"/>
  <c r="AP46" i="10"/>
  <c r="AQ46" i="10" s="1"/>
  <c r="AM46" i="10"/>
  <c r="AN46" i="10"/>
  <c r="AJ46" i="10"/>
  <c r="AK46" i="10" s="1"/>
  <c r="AG46" i="10"/>
  <c r="AH46" i="10" s="1"/>
  <c r="AD46" i="10"/>
  <c r="AE46" i="10" s="1"/>
  <c r="AA46" i="10"/>
  <c r="AB46" i="10"/>
  <c r="X46" i="10"/>
  <c r="Y46" i="10" s="1"/>
  <c r="U46" i="10"/>
  <c r="V46" i="10" s="1"/>
  <c r="S46" i="10"/>
  <c r="P46" i="10"/>
  <c r="M46" i="10"/>
  <c r="J46" i="10"/>
  <c r="B46" i="10" s="1"/>
  <c r="AU45" i="10"/>
  <c r="AS45" i="10"/>
  <c r="AT45" i="10"/>
  <c r="AP45" i="10"/>
  <c r="AQ45" i="10"/>
  <c r="AN45" i="10"/>
  <c r="AK45" i="10"/>
  <c r="AH45" i="10"/>
  <c r="AE45" i="10"/>
  <c r="AB45" i="10"/>
  <c r="X45" i="10"/>
  <c r="Y45" i="10" s="1"/>
  <c r="U45" i="10"/>
  <c r="V45" i="10" s="1"/>
  <c r="R45" i="10"/>
  <c r="S45" i="10" s="1"/>
  <c r="O45" i="10"/>
  <c r="P45" i="10" s="1"/>
  <c r="L45" i="10"/>
  <c r="M45" i="10" s="1"/>
  <c r="I45" i="10"/>
  <c r="J45" i="10" s="1"/>
  <c r="AU44" i="10"/>
  <c r="AS44" i="10"/>
  <c r="AT44" i="10" s="1"/>
  <c r="AP44" i="10"/>
  <c r="AQ44" i="10"/>
  <c r="AM44" i="10"/>
  <c r="AN44" i="10"/>
  <c r="AJ44" i="10"/>
  <c r="AK44" i="10"/>
  <c r="AG44" i="10"/>
  <c r="AH44" i="10" s="1"/>
  <c r="AD44" i="10"/>
  <c r="AE44" i="10"/>
  <c r="AA44" i="10"/>
  <c r="AB44" i="10"/>
  <c r="X44" i="10"/>
  <c r="Y44" i="10"/>
  <c r="V44" i="10"/>
  <c r="B44" i="10" s="1"/>
  <c r="S44" i="10"/>
  <c r="P44" i="10"/>
  <c r="M44" i="10"/>
  <c r="J44" i="10"/>
  <c r="AU43" i="10"/>
  <c r="AS43" i="10"/>
  <c r="AT43" i="10"/>
  <c r="AP43" i="10"/>
  <c r="AQ43" i="10" s="1"/>
  <c r="AM43" i="10"/>
  <c r="AN43" i="10"/>
  <c r="AJ43" i="10"/>
  <c r="AK43" i="10"/>
  <c r="AG43" i="10"/>
  <c r="AH43" i="10"/>
  <c r="AE43" i="10"/>
  <c r="AB43" i="10"/>
  <c r="X43" i="10"/>
  <c r="Y43" i="10"/>
  <c r="U43" i="10"/>
  <c r="V43" i="10"/>
  <c r="S43" i="10"/>
  <c r="P43" i="10"/>
  <c r="M43" i="10"/>
  <c r="L43" i="10"/>
  <c r="J43" i="10"/>
  <c r="AU42" i="10"/>
  <c r="AS42" i="10"/>
  <c r="AT42" i="10"/>
  <c r="AP42" i="10"/>
  <c r="AQ42" i="10"/>
  <c r="AN42" i="10"/>
  <c r="AK42" i="10"/>
  <c r="AH42" i="10"/>
  <c r="AE42" i="10"/>
  <c r="AB42" i="10"/>
  <c r="X42" i="10"/>
  <c r="Y42" i="10" s="1"/>
  <c r="V42" i="10"/>
  <c r="S42" i="10"/>
  <c r="P42" i="10"/>
  <c r="B42" i="10" s="1"/>
  <c r="M42" i="10"/>
  <c r="J42" i="10"/>
  <c r="AU41" i="10"/>
  <c r="AS41" i="10"/>
  <c r="AT41" i="10" s="1"/>
  <c r="AQ41" i="10"/>
  <c r="AM41" i="10"/>
  <c r="AN41" i="10"/>
  <c r="AJ41" i="10"/>
  <c r="AK41" i="10"/>
  <c r="AG41" i="10"/>
  <c r="AH41" i="10"/>
  <c r="AD41" i="10"/>
  <c r="AE41" i="10"/>
  <c r="AA41" i="10"/>
  <c r="AB41" i="10"/>
  <c r="X41" i="10"/>
  <c r="Y41" i="10"/>
  <c r="U41" i="10"/>
  <c r="V41" i="10"/>
  <c r="S41" i="10"/>
  <c r="P41" i="10"/>
  <c r="M41" i="10"/>
  <c r="J41" i="10"/>
  <c r="AU40" i="10"/>
  <c r="AS40" i="10"/>
  <c r="AT40" i="10" s="1"/>
  <c r="AQ40" i="10"/>
  <c r="AN40" i="10"/>
  <c r="AK40" i="10"/>
  <c r="AH40" i="10"/>
  <c r="AE40" i="10"/>
  <c r="AB40" i="10"/>
  <c r="X40" i="10"/>
  <c r="Y40" i="10" s="1"/>
  <c r="V40" i="10"/>
  <c r="S40" i="10"/>
  <c r="P40" i="10"/>
  <c r="L40" i="10"/>
  <c r="M40" i="10"/>
  <c r="I40" i="10"/>
  <c r="J40" i="10"/>
  <c r="AU39" i="10"/>
  <c r="AS39" i="10"/>
  <c r="AT39" i="10" s="1"/>
  <c r="AQ39" i="10"/>
  <c r="AN39" i="10"/>
  <c r="AK39" i="10"/>
  <c r="AH39" i="10"/>
  <c r="AD39" i="10"/>
  <c r="AE39" i="10" s="1"/>
  <c r="AA39" i="10"/>
  <c r="AB39" i="10" s="1"/>
  <c r="X39" i="10"/>
  <c r="Y39" i="10" s="1"/>
  <c r="V39" i="10"/>
  <c r="R39" i="10"/>
  <c r="S39" i="10"/>
  <c r="O39" i="10"/>
  <c r="P39" i="10"/>
  <c r="L39" i="10"/>
  <c r="M39" i="10"/>
  <c r="I39" i="10"/>
  <c r="J39" i="10" s="1"/>
  <c r="AU38" i="10"/>
  <c r="AT38" i="10"/>
  <c r="AQ38" i="10"/>
  <c r="AN38" i="10"/>
  <c r="AK38" i="10"/>
  <c r="AH38" i="10"/>
  <c r="AE38" i="10"/>
  <c r="AB38" i="10"/>
  <c r="X38" i="10"/>
  <c r="Y38" i="10"/>
  <c r="U38" i="10"/>
  <c r="V38" i="10"/>
  <c r="R38" i="10"/>
  <c r="S38" i="10"/>
  <c r="O38" i="10"/>
  <c r="P38" i="10" s="1"/>
  <c r="L38" i="10"/>
  <c r="M38" i="10"/>
  <c r="I38" i="10"/>
  <c r="J38" i="10"/>
  <c r="AU37" i="10"/>
  <c r="AT37" i="10"/>
  <c r="AQ37" i="10"/>
  <c r="AM37" i="10"/>
  <c r="AN37" i="10" s="1"/>
  <c r="AJ37" i="10"/>
  <c r="AK37" i="10" s="1"/>
  <c r="AG37" i="10"/>
  <c r="AH37" i="10" s="1"/>
  <c r="AD37" i="10"/>
  <c r="AE37" i="10" s="1"/>
  <c r="AA37" i="10"/>
  <c r="AB37" i="10" s="1"/>
  <c r="X37" i="10"/>
  <c r="Y37" i="10" s="1"/>
  <c r="V37" i="10"/>
  <c r="U37" i="10"/>
  <c r="R37" i="10"/>
  <c r="S37" i="10"/>
  <c r="O37" i="10"/>
  <c r="P37" i="10" s="1"/>
  <c r="B37" i="10" s="1"/>
  <c r="L37" i="10"/>
  <c r="M37" i="10" s="1"/>
  <c r="I37" i="10"/>
  <c r="J37" i="10" s="1"/>
  <c r="AU36" i="10"/>
  <c r="AT36" i="10"/>
  <c r="AQ36" i="10"/>
  <c r="AN36" i="10"/>
  <c r="AK36" i="10"/>
  <c r="AH36" i="10"/>
  <c r="AE36" i="10"/>
  <c r="AB36" i="10"/>
  <c r="X36" i="10"/>
  <c r="Y36" i="10" s="1"/>
  <c r="B36" i="10" s="1"/>
  <c r="V36" i="10"/>
  <c r="S36" i="10"/>
  <c r="P36" i="10"/>
  <c r="M36" i="10"/>
  <c r="J36" i="10"/>
  <c r="AU35" i="10"/>
  <c r="AT35" i="10"/>
  <c r="AQ35" i="10"/>
  <c r="AM35" i="10"/>
  <c r="AN35" i="10" s="1"/>
  <c r="AJ35" i="10"/>
  <c r="AK35" i="10" s="1"/>
  <c r="AG35" i="10"/>
  <c r="AH35" i="10" s="1"/>
  <c r="AD35" i="10"/>
  <c r="AE35" i="10" s="1"/>
  <c r="AA35" i="10"/>
  <c r="AB35" i="10" s="1"/>
  <c r="X35" i="10"/>
  <c r="Y35" i="10" s="1"/>
  <c r="V35" i="10"/>
  <c r="U35" i="10"/>
  <c r="R35" i="10"/>
  <c r="S35" i="10"/>
  <c r="O35" i="10"/>
  <c r="P35" i="10" s="1"/>
  <c r="L35" i="10"/>
  <c r="M35" i="10" s="1"/>
  <c r="I35" i="10"/>
  <c r="J35" i="10" s="1"/>
  <c r="AU34" i="10"/>
  <c r="AT34" i="10"/>
  <c r="AQ34" i="10"/>
  <c r="AM34" i="10"/>
  <c r="AN34" i="10"/>
  <c r="AJ34" i="10"/>
  <c r="AK34" i="10"/>
  <c r="AG34" i="10"/>
  <c r="AH34" i="10"/>
  <c r="AE34" i="10"/>
  <c r="AB34" i="10"/>
  <c r="X34" i="10"/>
  <c r="Y34" i="10"/>
  <c r="U34" i="10"/>
  <c r="V34" i="10"/>
  <c r="S34" i="10"/>
  <c r="P34" i="10"/>
  <c r="L34" i="10"/>
  <c r="M34" i="10" s="1"/>
  <c r="I34" i="10"/>
  <c r="J34" i="10"/>
  <c r="AU33" i="10"/>
  <c r="AT33" i="10"/>
  <c r="AQ33" i="10"/>
  <c r="AN33" i="10"/>
  <c r="AK33" i="10"/>
  <c r="AH33" i="10"/>
  <c r="AD33" i="10"/>
  <c r="AE33" i="10"/>
  <c r="AA33" i="10"/>
  <c r="AB33" i="10"/>
  <c r="X33" i="10"/>
  <c r="Y33" i="10"/>
  <c r="U33" i="10"/>
  <c r="V33" i="10" s="1"/>
  <c r="R33" i="10"/>
  <c r="S33" i="10"/>
  <c r="O33" i="10"/>
  <c r="P33" i="10"/>
  <c r="L33" i="10"/>
  <c r="M33" i="10"/>
  <c r="I33" i="10"/>
  <c r="J33" i="10" s="1"/>
  <c r="B33" i="10" s="1"/>
  <c r="AU32" i="10"/>
  <c r="AT32" i="10"/>
  <c r="AQ32" i="10"/>
  <c r="AM32" i="10"/>
  <c r="AN32" i="10" s="1"/>
  <c r="AJ32" i="10"/>
  <c r="AK32" i="10"/>
  <c r="AG32" i="10"/>
  <c r="AH32" i="10" s="1"/>
  <c r="AD32" i="10"/>
  <c r="AE32" i="10" s="1"/>
  <c r="AA32" i="10"/>
  <c r="AB32" i="10" s="1"/>
  <c r="X32" i="10"/>
  <c r="Y32" i="10"/>
  <c r="U32" i="10"/>
  <c r="V32" i="10" s="1"/>
  <c r="R32" i="10"/>
  <c r="S32" i="10" s="1"/>
  <c r="O32" i="10"/>
  <c r="P32" i="10" s="1"/>
  <c r="L32" i="10"/>
  <c r="M32" i="10" s="1"/>
  <c r="B32" i="10" s="1"/>
  <c r="I32" i="10"/>
  <c r="J32" i="10" s="1"/>
  <c r="AU31" i="10"/>
  <c r="AT31" i="10"/>
  <c r="AP31" i="10"/>
  <c r="AQ31" i="10" s="1"/>
  <c r="AN31" i="10"/>
  <c r="AK31" i="10"/>
  <c r="AH31" i="10"/>
  <c r="AD31" i="10"/>
  <c r="AE31" i="10"/>
  <c r="AA31" i="10"/>
  <c r="AB31" i="10"/>
  <c r="X31" i="10"/>
  <c r="Y31" i="10"/>
  <c r="V31" i="10"/>
  <c r="S31" i="10"/>
  <c r="P31" i="10"/>
  <c r="M31" i="10"/>
  <c r="J31" i="10"/>
  <c r="AU30" i="10"/>
  <c r="AT30" i="10"/>
  <c r="AQ30" i="10"/>
  <c r="AM30" i="10"/>
  <c r="AN30" i="10" s="1"/>
  <c r="AJ30" i="10"/>
  <c r="AK30" i="10"/>
  <c r="AG30" i="10"/>
  <c r="AH30" i="10"/>
  <c r="AD30" i="10"/>
  <c r="AE30" i="10"/>
  <c r="AA30" i="10"/>
  <c r="AB30" i="10" s="1"/>
  <c r="X30" i="10"/>
  <c r="Y30" i="10"/>
  <c r="V30" i="10"/>
  <c r="R30" i="10"/>
  <c r="S30" i="10" s="1"/>
  <c r="O30" i="10"/>
  <c r="P30" i="10"/>
  <c r="L30" i="10"/>
  <c r="M30" i="10" s="1"/>
  <c r="I30" i="10"/>
  <c r="J30" i="10" s="1"/>
  <c r="AU29" i="10"/>
  <c r="AT29" i="10"/>
  <c r="AQ29" i="10"/>
  <c r="AM29" i="10"/>
  <c r="AN29" i="10" s="1"/>
  <c r="AJ29" i="10"/>
  <c r="AK29" i="10"/>
  <c r="AG29" i="10"/>
  <c r="AH29" i="10"/>
  <c r="AD29" i="10"/>
  <c r="AE29" i="10"/>
  <c r="AA29" i="10"/>
  <c r="AB29" i="10" s="1"/>
  <c r="X29" i="10"/>
  <c r="Y29" i="10"/>
  <c r="V29" i="10"/>
  <c r="S29" i="10"/>
  <c r="P29" i="10"/>
  <c r="M29" i="10"/>
  <c r="L29" i="10"/>
  <c r="J29" i="10"/>
  <c r="I29" i="10"/>
  <c r="AU28" i="10"/>
  <c r="AT28" i="10"/>
  <c r="AQ28" i="10"/>
  <c r="AN28" i="10"/>
  <c r="AK28" i="10"/>
  <c r="AH28" i="10"/>
  <c r="AD28" i="10"/>
  <c r="AE28" i="10" s="1"/>
  <c r="AA28" i="10"/>
  <c r="AB28" i="10" s="1"/>
  <c r="X28" i="10"/>
  <c r="Y28" i="10" s="1"/>
  <c r="U28" i="10"/>
  <c r="V28" i="10" s="1"/>
  <c r="R28" i="10"/>
  <c r="S28" i="10" s="1"/>
  <c r="O28" i="10"/>
  <c r="P28" i="10" s="1"/>
  <c r="M28" i="10"/>
  <c r="L28" i="10"/>
  <c r="J28" i="10"/>
  <c r="I28" i="10"/>
  <c r="AU27" i="10"/>
  <c r="AT27" i="10"/>
  <c r="AQ27" i="10"/>
  <c r="AN27" i="10"/>
  <c r="AK27" i="10"/>
  <c r="AH27" i="10"/>
  <c r="AD27" i="10"/>
  <c r="AE27" i="10"/>
  <c r="AA27" i="10"/>
  <c r="AB27" i="10" s="1"/>
  <c r="X27" i="10"/>
  <c r="Y27" i="10" s="1"/>
  <c r="U27" i="10"/>
  <c r="V27" i="10" s="1"/>
  <c r="R27" i="10"/>
  <c r="S27" i="10"/>
  <c r="O27" i="10"/>
  <c r="P27" i="10" s="1"/>
  <c r="L27" i="10"/>
  <c r="M27" i="10" s="1"/>
  <c r="I27" i="10"/>
  <c r="J27" i="10" s="1"/>
  <c r="B27" i="10" s="1"/>
  <c r="AU26" i="10"/>
  <c r="AT26" i="10"/>
  <c r="AQ26" i="10"/>
  <c r="AN26" i="10"/>
  <c r="AK26" i="10"/>
  <c r="AH26" i="10"/>
  <c r="AD26" i="10"/>
  <c r="AE26" i="10" s="1"/>
  <c r="AA26" i="10"/>
  <c r="AB26" i="10" s="1"/>
  <c r="B26" i="10" s="1"/>
  <c r="X26" i="10"/>
  <c r="Y26" i="10" s="1"/>
  <c r="V26" i="10"/>
  <c r="R26" i="10"/>
  <c r="S26" i="10"/>
  <c r="O26" i="10"/>
  <c r="P26" i="10"/>
  <c r="L26" i="10"/>
  <c r="M26" i="10" s="1"/>
  <c r="I26" i="10"/>
  <c r="J26" i="10"/>
  <c r="AU25" i="10"/>
  <c r="AT25" i="10"/>
  <c r="AQ25" i="10"/>
  <c r="AN25" i="10"/>
  <c r="AK25" i="10"/>
  <c r="AH25" i="10"/>
  <c r="AD25" i="10"/>
  <c r="AE25" i="10"/>
  <c r="AA25" i="10"/>
  <c r="AB25" i="10"/>
  <c r="X25" i="10"/>
  <c r="Y25" i="10"/>
  <c r="U25" i="10"/>
  <c r="V25" i="10" s="1"/>
  <c r="R25" i="10"/>
  <c r="S25" i="10"/>
  <c r="P25" i="10"/>
  <c r="M25" i="10"/>
  <c r="J25" i="10"/>
  <c r="AU24" i="10"/>
  <c r="AT24" i="10"/>
  <c r="AQ24" i="10"/>
  <c r="AM24" i="10"/>
  <c r="AN24" i="10"/>
  <c r="AJ24" i="10"/>
  <c r="AK24" i="10"/>
  <c r="AG24" i="10"/>
  <c r="AH24" i="10"/>
  <c r="AD24" i="10"/>
  <c r="AE24" i="10" s="1"/>
  <c r="AA24" i="10"/>
  <c r="AB24" i="10"/>
  <c r="X24" i="10"/>
  <c r="Y24" i="10"/>
  <c r="V24" i="10"/>
  <c r="S24" i="10"/>
  <c r="P24" i="10"/>
  <c r="M24" i="10"/>
  <c r="J24" i="10"/>
  <c r="AU23" i="10"/>
  <c r="AT23" i="10"/>
  <c r="AQ23" i="10"/>
  <c r="AN23" i="10"/>
  <c r="AK23" i="10"/>
  <c r="AH23" i="10"/>
  <c r="AE23" i="10"/>
  <c r="AB23" i="10"/>
  <c r="X23" i="10"/>
  <c r="Y23" i="10"/>
  <c r="V23" i="10"/>
  <c r="S23" i="10"/>
  <c r="P23" i="10"/>
  <c r="M23" i="10"/>
  <c r="J23" i="10"/>
  <c r="AU22" i="10"/>
  <c r="AT22" i="10"/>
  <c r="AQ22" i="10"/>
  <c r="AN22" i="10"/>
  <c r="AK22" i="10"/>
  <c r="AH22" i="10"/>
  <c r="AE22" i="10"/>
  <c r="AB22" i="10"/>
  <c r="X22" i="10"/>
  <c r="Y22" i="10"/>
  <c r="V22" i="10"/>
  <c r="S22" i="10"/>
  <c r="B22" i="10" s="1"/>
  <c r="P22" i="10"/>
  <c r="L22" i="10"/>
  <c r="M22" i="10"/>
  <c r="I22" i="10"/>
  <c r="J22" i="10" s="1"/>
  <c r="AU21" i="10"/>
  <c r="AT21" i="10"/>
  <c r="AQ21" i="10"/>
  <c r="AN21" i="10"/>
  <c r="AK21" i="10"/>
  <c r="AH21" i="10"/>
  <c r="AE21" i="10"/>
  <c r="AB21" i="10"/>
  <c r="X21" i="10"/>
  <c r="Y21" i="10" s="1"/>
  <c r="V21" i="10"/>
  <c r="S21" i="10"/>
  <c r="P21" i="10"/>
  <c r="M21" i="10"/>
  <c r="J21" i="10"/>
  <c r="AU20" i="10"/>
  <c r="AT20" i="10"/>
  <c r="AQ20" i="10"/>
  <c r="AN20" i="10"/>
  <c r="AK20" i="10"/>
  <c r="AH20" i="10"/>
  <c r="AE20" i="10"/>
  <c r="AB20" i="10"/>
  <c r="X20" i="10"/>
  <c r="Y20" i="10"/>
  <c r="V20" i="10"/>
  <c r="S20" i="10"/>
  <c r="P20" i="10"/>
  <c r="L20" i="10"/>
  <c r="M20" i="10"/>
  <c r="J20" i="10"/>
  <c r="B20" i="10" s="1"/>
  <c r="AU19" i="10"/>
  <c r="AS19" i="10"/>
  <c r="AT19" i="10" s="1"/>
  <c r="AP19" i="10"/>
  <c r="AQ19" i="10" s="1"/>
  <c r="AM19" i="10"/>
  <c r="AN19" i="10" s="1"/>
  <c r="AJ19" i="10"/>
  <c r="AK19" i="10" s="1"/>
  <c r="AG19" i="10"/>
  <c r="AH19" i="10" s="1"/>
  <c r="AE19" i="10"/>
  <c r="AB19" i="10"/>
  <c r="X19" i="10"/>
  <c r="Y19" i="10"/>
  <c r="V19" i="10"/>
  <c r="S19" i="10"/>
  <c r="P19" i="10"/>
  <c r="M19" i="10"/>
  <c r="I19" i="10"/>
  <c r="J19" i="10" s="1"/>
  <c r="AU18" i="10"/>
  <c r="AT18" i="10"/>
  <c r="AQ18" i="10"/>
  <c r="AN18" i="10"/>
  <c r="AK18" i="10"/>
  <c r="AH18" i="10"/>
  <c r="AE18" i="10"/>
  <c r="AB18" i="10"/>
  <c r="X18" i="10"/>
  <c r="Y18" i="10"/>
  <c r="V18" i="10"/>
  <c r="S18" i="10"/>
  <c r="P18" i="10"/>
  <c r="M18" i="10"/>
  <c r="J18" i="10"/>
  <c r="AU17" i="10"/>
  <c r="AT17" i="10"/>
  <c r="AQ17" i="10"/>
  <c r="AM17" i="10"/>
  <c r="AN17" i="10" s="1"/>
  <c r="AJ17" i="10"/>
  <c r="AK17" i="10"/>
  <c r="AG17" i="10"/>
  <c r="AH17" i="10" s="1"/>
  <c r="AE17" i="10"/>
  <c r="AB17" i="10"/>
  <c r="X17" i="10"/>
  <c r="Y17" i="10" s="1"/>
  <c r="V17" i="10"/>
  <c r="S17" i="10"/>
  <c r="P17" i="10"/>
  <c r="L17" i="10"/>
  <c r="M17" i="10"/>
  <c r="B17" i="10" s="1"/>
  <c r="I17" i="10"/>
  <c r="J17" i="10" s="1"/>
  <c r="AU16" i="10"/>
  <c r="AT16" i="10"/>
  <c r="AQ16" i="10"/>
  <c r="AN16" i="10"/>
  <c r="AK16" i="10"/>
  <c r="AH16" i="10"/>
  <c r="AE16" i="10"/>
  <c r="AB16" i="10"/>
  <c r="X16" i="10"/>
  <c r="Y16" i="10"/>
  <c r="V16" i="10"/>
  <c r="R16" i="10"/>
  <c r="S16" i="10" s="1"/>
  <c r="P16" i="10"/>
  <c r="M16" i="10"/>
  <c r="J16" i="10"/>
  <c r="AU15" i="10"/>
  <c r="AT15" i="10"/>
  <c r="AQ15" i="10"/>
  <c r="AN15" i="10"/>
  <c r="AK15" i="10"/>
  <c r="AH15" i="10"/>
  <c r="AE15" i="10"/>
  <c r="AB15" i="10"/>
  <c r="X15" i="10"/>
  <c r="Y15" i="10"/>
  <c r="V15" i="10"/>
  <c r="S15" i="10"/>
  <c r="P15" i="10"/>
  <c r="L15" i="10"/>
  <c r="M15" i="10"/>
  <c r="J15" i="10"/>
  <c r="B15" i="10" s="1"/>
  <c r="AU14" i="10"/>
  <c r="AT14" i="10"/>
  <c r="AQ14" i="10"/>
  <c r="AN14" i="10"/>
  <c r="AK14" i="10"/>
  <c r="AH14" i="10"/>
  <c r="AE14" i="10"/>
  <c r="AB14" i="10"/>
  <c r="X14" i="10"/>
  <c r="Y14" i="10"/>
  <c r="V14" i="10"/>
  <c r="S14" i="10"/>
  <c r="P14" i="10"/>
  <c r="M14" i="10"/>
  <c r="J14" i="10"/>
  <c r="B14" i="10" s="1"/>
  <c r="AU13" i="10"/>
  <c r="AT13" i="10"/>
  <c r="AQ13" i="10"/>
  <c r="AN13" i="10"/>
  <c r="AK13" i="10"/>
  <c r="AH13" i="10"/>
  <c r="AE13" i="10"/>
  <c r="AB13" i="10"/>
  <c r="X13" i="10"/>
  <c r="Y13" i="10" s="1"/>
  <c r="V13" i="10"/>
  <c r="S13" i="10"/>
  <c r="P13" i="10"/>
  <c r="M13" i="10"/>
  <c r="J13" i="10"/>
  <c r="AU12" i="10"/>
  <c r="AT12" i="10"/>
  <c r="AQ12" i="10"/>
  <c r="AN12" i="10"/>
  <c r="AK12" i="10"/>
  <c r="AH12" i="10"/>
  <c r="AE12" i="10"/>
  <c r="AB12" i="10"/>
  <c r="X12" i="10"/>
  <c r="Y12" i="10"/>
  <c r="B12" i="10" s="1"/>
  <c r="V12" i="10"/>
  <c r="S12" i="10"/>
  <c r="P12" i="10"/>
  <c r="M12" i="10"/>
  <c r="J12" i="10"/>
  <c r="AU11" i="10"/>
  <c r="AT11" i="10"/>
  <c r="AQ11" i="10"/>
  <c r="AN11" i="10"/>
  <c r="AK11" i="10"/>
  <c r="AH11" i="10"/>
  <c r="AE11" i="10"/>
  <c r="AB11" i="10"/>
  <c r="X11" i="10"/>
  <c r="Y11" i="10"/>
  <c r="V11" i="10"/>
  <c r="S11" i="10"/>
  <c r="P11" i="10"/>
  <c r="M11" i="10"/>
  <c r="J11" i="10"/>
  <c r="AU10" i="10"/>
  <c r="AS10" i="10"/>
  <c r="AT10" i="10"/>
  <c r="AQ10" i="10"/>
  <c r="AN10" i="10"/>
  <c r="AK10" i="10"/>
  <c r="AH10" i="10"/>
  <c r="AE10" i="10"/>
  <c r="AB10" i="10"/>
  <c r="X10" i="10"/>
  <c r="Y10" i="10"/>
  <c r="V10" i="10"/>
  <c r="S10" i="10"/>
  <c r="P10" i="10"/>
  <c r="M10" i="10"/>
  <c r="J10" i="10"/>
  <c r="AU9" i="10"/>
  <c r="AT9" i="10"/>
  <c r="AQ9" i="10"/>
  <c r="AN9" i="10"/>
  <c r="AK9" i="10"/>
  <c r="AH9" i="10"/>
  <c r="AE9" i="10"/>
  <c r="AB9" i="10"/>
  <c r="X9" i="10"/>
  <c r="Y9" i="10"/>
  <c r="V9" i="10"/>
  <c r="S9" i="10"/>
  <c r="B9" i="10" s="1"/>
  <c r="P9" i="10"/>
  <c r="M9" i="10"/>
  <c r="J9" i="10"/>
  <c r="AU8" i="10"/>
  <c r="AT8" i="10"/>
  <c r="AQ8" i="10"/>
  <c r="AN8" i="10"/>
  <c r="AK8" i="10"/>
  <c r="AH8" i="10"/>
  <c r="AE8" i="10"/>
  <c r="AB8" i="10"/>
  <c r="X8" i="10"/>
  <c r="Y8" i="10" s="1"/>
  <c r="V8" i="10"/>
  <c r="S8" i="10"/>
  <c r="P8" i="10"/>
  <c r="M8" i="10"/>
  <c r="B8" i="10" s="1"/>
  <c r="J8" i="10"/>
  <c r="AU7" i="10"/>
  <c r="AT7" i="10"/>
  <c r="AQ7" i="10"/>
  <c r="AN7" i="10"/>
  <c r="AK7" i="10"/>
  <c r="AH7" i="10"/>
  <c r="AE7" i="10"/>
  <c r="AB7" i="10"/>
  <c r="X7" i="10"/>
  <c r="Y7" i="10" s="1"/>
  <c r="V7" i="10"/>
  <c r="S7" i="10"/>
  <c r="P7" i="10"/>
  <c r="M7" i="10"/>
  <c r="J7" i="10"/>
  <c r="AU6" i="10"/>
  <c r="AT6" i="10"/>
  <c r="AQ6" i="10"/>
  <c r="AN6" i="10"/>
  <c r="AK6" i="10"/>
  <c r="AH6" i="10"/>
  <c r="AE6" i="10"/>
  <c r="AB6" i="10"/>
  <c r="X6" i="10"/>
  <c r="Y6" i="10" s="1"/>
  <c r="V6" i="10"/>
  <c r="S6" i="10"/>
  <c r="P6" i="10"/>
  <c r="M6" i="10"/>
  <c r="J6" i="10"/>
  <c r="AU5" i="10"/>
  <c r="AT5" i="10"/>
  <c r="AQ5" i="10"/>
  <c r="AN5" i="10"/>
  <c r="AK5" i="10"/>
  <c r="AH5" i="10"/>
  <c r="AE5" i="10"/>
  <c r="AB5" i="10"/>
  <c r="X5" i="10"/>
  <c r="Y5" i="10" s="1"/>
  <c r="V5" i="10"/>
  <c r="S5" i="10"/>
  <c r="P5" i="10"/>
  <c r="M5" i="10"/>
  <c r="J5" i="10"/>
  <c r="B66" i="8"/>
  <c r="B27" i="8"/>
  <c r="B53" i="8"/>
  <c r="B15" i="8"/>
  <c r="B54" i="8"/>
  <c r="B39" i="10"/>
  <c r="B18" i="10"/>
  <c r="B31" i="10"/>
  <c r="B41" i="10"/>
  <c r="B50" i="10"/>
  <c r="AR38" i="8"/>
  <c r="AR51" i="8"/>
  <c r="AR5" i="8"/>
  <c r="AR7" i="8"/>
  <c r="AR58" i="8"/>
  <c r="AR25" i="8"/>
  <c r="AR10" i="8"/>
  <c r="AR9" i="8"/>
  <c r="AR13" i="8"/>
  <c r="AR20" i="8"/>
  <c r="AR35" i="8"/>
  <c r="AR11" i="8"/>
  <c r="AR33" i="8"/>
  <c r="AR15" i="8"/>
  <c r="AR14" i="8"/>
  <c r="AR16" i="8"/>
  <c r="AR29" i="8"/>
  <c r="AR63" i="8"/>
  <c r="AR36" i="8"/>
  <c r="AR19" i="8"/>
  <c r="AR44" i="8"/>
  <c r="AR21" i="8"/>
  <c r="AR22" i="8"/>
  <c r="AR23" i="8"/>
  <c r="AR24" i="8"/>
  <c r="AR54" i="8"/>
  <c r="AR37" i="8"/>
  <c r="AR8" i="8"/>
  <c r="AR39" i="8"/>
  <c r="AR59" i="8"/>
  <c r="AR26" i="8"/>
  <c r="AR62" i="8"/>
  <c r="AR57" i="8"/>
  <c r="AR18" i="8"/>
  <c r="AR34" i="8"/>
  <c r="AR61" i="8"/>
  <c r="AR64" i="8"/>
  <c r="AR28" i="8"/>
  <c r="AR31" i="8"/>
  <c r="AR65" i="8"/>
  <c r="AR48" i="8"/>
  <c r="AR47" i="8"/>
  <c r="AR12" i="8"/>
  <c r="AR17" i="8"/>
  <c r="AR41" i="8"/>
  <c r="AR68" i="8"/>
  <c r="AR67" i="8"/>
  <c r="AR32" i="8"/>
  <c r="AR30" i="8"/>
  <c r="AR46" i="8"/>
  <c r="AR60" i="8"/>
  <c r="AR52" i="8"/>
  <c r="AR42" i="8"/>
  <c r="AR53" i="8"/>
  <c r="AR27" i="8"/>
  <c r="AR45" i="8"/>
  <c r="AR55" i="8"/>
  <c r="AR43" i="8"/>
  <c r="AR50" i="8"/>
  <c r="AR66" i="8"/>
  <c r="AR49" i="8"/>
  <c r="AR40" i="8"/>
  <c r="AR56" i="8"/>
  <c r="AR69" i="8"/>
  <c r="AR6" i="8"/>
  <c r="AR67" i="9"/>
  <c r="AP67" i="9"/>
  <c r="AQ67" i="9"/>
  <c r="AM67" i="9"/>
  <c r="AN67" i="9" s="1"/>
  <c r="AJ67" i="9"/>
  <c r="AK67" i="9"/>
  <c r="AG67" i="9"/>
  <c r="AH67" i="9"/>
  <c r="AE67" i="9"/>
  <c r="AA67" i="9"/>
  <c r="AB67" i="9" s="1"/>
  <c r="X67" i="9"/>
  <c r="Y67" i="9"/>
  <c r="U67" i="9"/>
  <c r="V67" i="9" s="1"/>
  <c r="B67" i="9" s="1"/>
  <c r="R67" i="9"/>
  <c r="S67" i="9"/>
  <c r="O67" i="9"/>
  <c r="P67" i="9" s="1"/>
  <c r="L67" i="9"/>
  <c r="M67" i="9"/>
  <c r="I67" i="9"/>
  <c r="J67" i="9" s="1"/>
  <c r="AR66" i="9"/>
  <c r="AP66" i="9"/>
  <c r="AQ66" i="9" s="1"/>
  <c r="AM66" i="9"/>
  <c r="AN66" i="9" s="1"/>
  <c r="AJ66" i="9"/>
  <c r="AK66" i="9"/>
  <c r="AG66" i="9"/>
  <c r="AH66" i="9"/>
  <c r="AE66" i="9"/>
  <c r="AB66" i="9"/>
  <c r="X66" i="9"/>
  <c r="Y66" i="9" s="1"/>
  <c r="U66" i="9"/>
  <c r="V66" i="9"/>
  <c r="R66" i="9"/>
  <c r="S66" i="9"/>
  <c r="O66" i="9"/>
  <c r="P66" i="9" s="1"/>
  <c r="L66" i="9"/>
  <c r="M66" i="9" s="1"/>
  <c r="I66" i="9"/>
  <c r="J66" i="9"/>
  <c r="AR65" i="9"/>
  <c r="AP65" i="9"/>
  <c r="AQ65" i="9"/>
  <c r="AM65" i="9"/>
  <c r="AN65" i="9" s="1"/>
  <c r="AJ65" i="9"/>
  <c r="AK65" i="9"/>
  <c r="AG65" i="9"/>
  <c r="AH65" i="9" s="1"/>
  <c r="AD65" i="9"/>
  <c r="AE65" i="9"/>
  <c r="AA65" i="9"/>
  <c r="AB65" i="9" s="1"/>
  <c r="X65" i="9"/>
  <c r="Y65" i="9"/>
  <c r="U65" i="9"/>
  <c r="V65" i="9" s="1"/>
  <c r="R65" i="9"/>
  <c r="S65" i="9"/>
  <c r="B65" i="9" s="1"/>
  <c r="O65" i="9"/>
  <c r="P65" i="9" s="1"/>
  <c r="M65" i="9"/>
  <c r="J65" i="9"/>
  <c r="AR64" i="9"/>
  <c r="AP64" i="9"/>
  <c r="AQ64" i="9"/>
  <c r="AM64" i="9"/>
  <c r="AN64" i="9" s="1"/>
  <c r="AJ64" i="9"/>
  <c r="AK64" i="9" s="1"/>
  <c r="AG64" i="9"/>
  <c r="AH64" i="9"/>
  <c r="AE64" i="9"/>
  <c r="AB64" i="9"/>
  <c r="X64" i="9"/>
  <c r="Y64" i="9"/>
  <c r="U64" i="9"/>
  <c r="V64" i="9" s="1"/>
  <c r="R64" i="9"/>
  <c r="S64" i="9"/>
  <c r="O64" i="9"/>
  <c r="P64" i="9"/>
  <c r="L64" i="9"/>
  <c r="M64" i="9" s="1"/>
  <c r="I64" i="9"/>
  <c r="J64" i="9" s="1"/>
  <c r="AR63" i="9"/>
  <c r="AP63" i="9"/>
  <c r="AQ63" i="9" s="1"/>
  <c r="AM63" i="9"/>
  <c r="AN63" i="9"/>
  <c r="AK63" i="9"/>
  <c r="AH63" i="9"/>
  <c r="AD63" i="9"/>
  <c r="AE63" i="9"/>
  <c r="AA63" i="9"/>
  <c r="AB63" i="9" s="1"/>
  <c r="X63" i="9"/>
  <c r="Y63" i="9"/>
  <c r="U63" i="9"/>
  <c r="V63" i="9" s="1"/>
  <c r="R63" i="9"/>
  <c r="S63" i="9"/>
  <c r="O63" i="9"/>
  <c r="P63" i="9" s="1"/>
  <c r="L63" i="9"/>
  <c r="M63" i="9"/>
  <c r="B63" i="9" s="1"/>
  <c r="I63" i="9"/>
  <c r="J63" i="9" s="1"/>
  <c r="AR62" i="9"/>
  <c r="AP62" i="9"/>
  <c r="AQ62" i="9"/>
  <c r="AM62" i="9"/>
  <c r="AN62" i="9"/>
  <c r="AJ62" i="9"/>
  <c r="AK62" i="9" s="1"/>
  <c r="AG62" i="9"/>
  <c r="AH62" i="9" s="1"/>
  <c r="AD62" i="9"/>
  <c r="AE62" i="9"/>
  <c r="AA62" i="9"/>
  <c r="AB62" i="9"/>
  <c r="Y62" i="9"/>
  <c r="V62" i="9"/>
  <c r="R62" i="9"/>
  <c r="S62" i="9" s="1"/>
  <c r="O62" i="9"/>
  <c r="P62" i="9"/>
  <c r="L62" i="9"/>
  <c r="M62" i="9"/>
  <c r="I62" i="9"/>
  <c r="J62" i="9" s="1"/>
  <c r="AR61" i="9"/>
  <c r="AP61" i="9"/>
  <c r="AQ61" i="9"/>
  <c r="AM61" i="9"/>
  <c r="AN61" i="9" s="1"/>
  <c r="AK61" i="9"/>
  <c r="AH61" i="9"/>
  <c r="AE61" i="9"/>
  <c r="AB61" i="9"/>
  <c r="X61" i="9"/>
  <c r="Y61" i="9"/>
  <c r="U61" i="9"/>
  <c r="V61" i="9" s="1"/>
  <c r="R61" i="9"/>
  <c r="S61" i="9"/>
  <c r="O61" i="9"/>
  <c r="P61" i="9" s="1"/>
  <c r="L61" i="9"/>
  <c r="M61" i="9"/>
  <c r="I61" i="9"/>
  <c r="J61" i="9" s="1"/>
  <c r="B61" i="9" s="1"/>
  <c r="AR60" i="9"/>
  <c r="AP60" i="9"/>
  <c r="AQ60" i="9"/>
  <c r="AM60" i="9"/>
  <c r="AN60" i="9" s="1"/>
  <c r="AJ60" i="9"/>
  <c r="AK60" i="9"/>
  <c r="AG60" i="9"/>
  <c r="AH60" i="9"/>
  <c r="AE60" i="9"/>
  <c r="AB60" i="9"/>
  <c r="X60" i="9"/>
  <c r="Y60" i="9" s="1"/>
  <c r="U60" i="9"/>
  <c r="V60" i="9"/>
  <c r="R60" i="9"/>
  <c r="S60" i="9"/>
  <c r="O60" i="9"/>
  <c r="P60" i="9" s="1"/>
  <c r="B60" i="9" s="1"/>
  <c r="L60" i="9"/>
  <c r="M60" i="9" s="1"/>
  <c r="I60" i="9"/>
  <c r="J60" i="9"/>
  <c r="AR59" i="9"/>
  <c r="AP59" i="9"/>
  <c r="AQ59" i="9"/>
  <c r="AM59" i="9"/>
  <c r="AN59" i="9" s="1"/>
  <c r="AK59" i="9"/>
  <c r="AH59" i="9"/>
  <c r="AE59" i="9"/>
  <c r="AB59" i="9"/>
  <c r="Y59" i="9"/>
  <c r="V59" i="9"/>
  <c r="S59" i="9"/>
  <c r="P59" i="9"/>
  <c r="L59" i="9"/>
  <c r="M59" i="9"/>
  <c r="I59" i="9"/>
  <c r="J59" i="9" s="1"/>
  <c r="AR58" i="9"/>
  <c r="AP58" i="9"/>
  <c r="AQ58" i="9"/>
  <c r="AM58" i="9"/>
  <c r="AN58" i="9" s="1"/>
  <c r="AJ58" i="9"/>
  <c r="AK58" i="9"/>
  <c r="AG58" i="9"/>
  <c r="AH58" i="9"/>
  <c r="AE58" i="9"/>
  <c r="AB58" i="9"/>
  <c r="Y58" i="9"/>
  <c r="V58" i="9"/>
  <c r="R58" i="9"/>
  <c r="S58" i="9"/>
  <c r="O58" i="9"/>
  <c r="P58" i="9"/>
  <c r="L58" i="9"/>
  <c r="M58" i="9" s="1"/>
  <c r="I58" i="9"/>
  <c r="J58" i="9" s="1"/>
  <c r="AR57" i="9"/>
  <c r="AP57" i="9"/>
  <c r="AQ57" i="9" s="1"/>
  <c r="AM57" i="9"/>
  <c r="AN57" i="9"/>
  <c r="AK57" i="9"/>
  <c r="AH57" i="9"/>
  <c r="AE57" i="9"/>
  <c r="AB57" i="9"/>
  <c r="X57" i="9"/>
  <c r="Y57" i="9" s="1"/>
  <c r="U57" i="9"/>
  <c r="V57" i="9"/>
  <c r="R57" i="9"/>
  <c r="S57" i="9" s="1"/>
  <c r="O57" i="9"/>
  <c r="P57" i="9"/>
  <c r="L57" i="9"/>
  <c r="M57" i="9" s="1"/>
  <c r="I57" i="9"/>
  <c r="J57" i="9"/>
  <c r="AR56" i="9"/>
  <c r="AP56" i="9"/>
  <c r="AQ56" i="9" s="1"/>
  <c r="AM56" i="9"/>
  <c r="AN56" i="9"/>
  <c r="AK56" i="9"/>
  <c r="AH56" i="9"/>
  <c r="AE56" i="9"/>
  <c r="AB56" i="9"/>
  <c r="Y56" i="9"/>
  <c r="V56" i="9"/>
  <c r="R56" i="9"/>
  <c r="S56" i="9"/>
  <c r="O56" i="9"/>
  <c r="P56" i="9"/>
  <c r="L56" i="9"/>
  <c r="M56" i="9" s="1"/>
  <c r="B56" i="9" s="1"/>
  <c r="I56" i="9"/>
  <c r="J56" i="9" s="1"/>
  <c r="AR55" i="9"/>
  <c r="AP55" i="9"/>
  <c r="AQ55" i="9" s="1"/>
  <c r="AM55" i="9"/>
  <c r="AN55" i="9"/>
  <c r="AK55" i="9"/>
  <c r="AH55" i="9"/>
  <c r="AD55" i="9"/>
  <c r="AE55" i="9"/>
  <c r="AA55" i="9"/>
  <c r="AB55" i="9" s="1"/>
  <c r="X55" i="9"/>
  <c r="Y55" i="9"/>
  <c r="U55" i="9"/>
  <c r="V55" i="9" s="1"/>
  <c r="S55" i="9"/>
  <c r="P55" i="9"/>
  <c r="L55" i="9"/>
  <c r="M55" i="9" s="1"/>
  <c r="I55" i="9"/>
  <c r="J55" i="9"/>
  <c r="AR54" i="9"/>
  <c r="AP54" i="9"/>
  <c r="AQ54" i="9" s="1"/>
  <c r="AM54" i="9"/>
  <c r="AN54" i="9"/>
  <c r="AK54" i="9"/>
  <c r="AH54" i="9"/>
  <c r="AD54" i="9"/>
  <c r="AE54" i="9" s="1"/>
  <c r="AA54" i="9"/>
  <c r="AB54" i="9" s="1"/>
  <c r="X54" i="9"/>
  <c r="Y54" i="9"/>
  <c r="U54" i="9"/>
  <c r="V54" i="9"/>
  <c r="R54" i="9"/>
  <c r="S54" i="9"/>
  <c r="O54" i="9"/>
  <c r="P54" i="9" s="1"/>
  <c r="L54" i="9"/>
  <c r="M54" i="9"/>
  <c r="I54" i="9"/>
  <c r="J54" i="9"/>
  <c r="AR53" i="9"/>
  <c r="AP53" i="9"/>
  <c r="AQ53" i="9" s="1"/>
  <c r="AM53" i="9"/>
  <c r="AN53" i="9"/>
  <c r="AK53" i="9"/>
  <c r="AH53" i="9"/>
  <c r="AD53" i="9"/>
  <c r="AE53" i="9"/>
  <c r="AA53" i="9"/>
  <c r="AB53" i="9" s="1"/>
  <c r="X53" i="9"/>
  <c r="Y53" i="9"/>
  <c r="U53" i="9"/>
  <c r="V53" i="9" s="1"/>
  <c r="B53" i="9" s="1"/>
  <c r="R53" i="9"/>
  <c r="S53" i="9"/>
  <c r="O53" i="9"/>
  <c r="P53" i="9" s="1"/>
  <c r="L53" i="9"/>
  <c r="M53" i="9"/>
  <c r="I53" i="9"/>
  <c r="J53" i="9" s="1"/>
  <c r="AR52" i="9"/>
  <c r="AP52" i="9"/>
  <c r="AQ52" i="9" s="1"/>
  <c r="AM52" i="9"/>
  <c r="AN52" i="9" s="1"/>
  <c r="AK52" i="9"/>
  <c r="AH52" i="9"/>
  <c r="AD52" i="9"/>
  <c r="AE52" i="9"/>
  <c r="AA52" i="9"/>
  <c r="AB52" i="9" s="1"/>
  <c r="X52" i="9"/>
  <c r="Y52" i="9" s="1"/>
  <c r="U52" i="9"/>
  <c r="V52" i="9"/>
  <c r="R52" i="9"/>
  <c r="S52" i="9"/>
  <c r="O52" i="9"/>
  <c r="P52" i="9"/>
  <c r="L52" i="9"/>
  <c r="M52" i="9" s="1"/>
  <c r="I52" i="9"/>
  <c r="J52" i="9"/>
  <c r="AR51" i="9"/>
  <c r="AP51" i="9"/>
  <c r="AQ51" i="9"/>
  <c r="AM51" i="9"/>
  <c r="AN51" i="9" s="1"/>
  <c r="AJ51" i="9"/>
  <c r="AK51" i="9"/>
  <c r="AG51" i="9"/>
  <c r="AH51" i="9" s="1"/>
  <c r="AD51" i="9"/>
  <c r="AE51" i="9"/>
  <c r="AA51" i="9"/>
  <c r="AB51" i="9" s="1"/>
  <c r="X51" i="9"/>
  <c r="Y51" i="9"/>
  <c r="U51" i="9"/>
  <c r="V51" i="9" s="1"/>
  <c r="R51" i="9"/>
  <c r="S51" i="9"/>
  <c r="O51" i="9"/>
  <c r="P51" i="9" s="1"/>
  <c r="M51" i="9"/>
  <c r="J51" i="9"/>
  <c r="AR50" i="9"/>
  <c r="AP50" i="9"/>
  <c r="AQ50" i="9"/>
  <c r="AM50" i="9"/>
  <c r="AN50" i="9" s="1"/>
  <c r="AJ50" i="9"/>
  <c r="AK50" i="9" s="1"/>
  <c r="AG50" i="9"/>
  <c r="AH50" i="9" s="1"/>
  <c r="AE50" i="9"/>
  <c r="AD50" i="9"/>
  <c r="AB50" i="9"/>
  <c r="X50" i="9"/>
  <c r="Y50" i="9" s="1"/>
  <c r="U50" i="9"/>
  <c r="V50" i="9"/>
  <c r="S50" i="9"/>
  <c r="P50" i="9"/>
  <c r="M50" i="9"/>
  <c r="J50" i="9"/>
  <c r="AR49" i="9"/>
  <c r="AP49" i="9"/>
  <c r="AQ49" i="9" s="1"/>
  <c r="AM49" i="9"/>
  <c r="AN49" i="9"/>
  <c r="AJ49" i="9"/>
  <c r="AK49" i="9"/>
  <c r="AG49" i="9"/>
  <c r="AH49" i="9" s="1"/>
  <c r="AD49" i="9"/>
  <c r="AE49" i="9" s="1"/>
  <c r="AA49" i="9"/>
  <c r="AB49" i="9" s="1"/>
  <c r="X49" i="9"/>
  <c r="Y49" i="9"/>
  <c r="U49" i="9"/>
  <c r="V49" i="9"/>
  <c r="S49" i="9"/>
  <c r="P49" i="9"/>
  <c r="M49" i="9"/>
  <c r="J49" i="9"/>
  <c r="AR48" i="9"/>
  <c r="AP48" i="9"/>
  <c r="AQ48" i="9"/>
  <c r="AM48" i="9"/>
  <c r="AN48" i="9" s="1"/>
  <c r="AJ48" i="9"/>
  <c r="AK48" i="9"/>
  <c r="B48" i="9" s="1"/>
  <c r="AG48" i="9"/>
  <c r="AH48" i="9" s="1"/>
  <c r="AE48" i="9"/>
  <c r="AB48" i="9"/>
  <c r="X48" i="9"/>
  <c r="Y48" i="9" s="1"/>
  <c r="U48" i="9"/>
  <c r="V48" i="9"/>
  <c r="R48" i="9"/>
  <c r="S48" i="9" s="1"/>
  <c r="O48" i="9"/>
  <c r="P48" i="9"/>
  <c r="L48" i="9"/>
  <c r="M48" i="9" s="1"/>
  <c r="I48" i="9"/>
  <c r="J48" i="9"/>
  <c r="AR47" i="9"/>
  <c r="AP47" i="9"/>
  <c r="AQ47" i="9"/>
  <c r="AM47" i="9"/>
  <c r="AN47" i="9" s="1"/>
  <c r="AK47" i="9"/>
  <c r="AH47" i="9"/>
  <c r="AD47" i="9"/>
  <c r="AE47" i="9" s="1"/>
  <c r="AA47" i="9"/>
  <c r="AB47" i="9"/>
  <c r="X47" i="9"/>
  <c r="Y47" i="9" s="1"/>
  <c r="U47" i="9"/>
  <c r="V47" i="9" s="1"/>
  <c r="R47" i="9"/>
  <c r="S47" i="9"/>
  <c r="O47" i="9"/>
  <c r="P47" i="9"/>
  <c r="L47" i="9"/>
  <c r="M47" i="9"/>
  <c r="I47" i="9"/>
  <c r="J47" i="9" s="1"/>
  <c r="AR46" i="9"/>
  <c r="AP46" i="9"/>
  <c r="AQ46" i="9" s="1"/>
  <c r="AM46" i="9"/>
  <c r="AN46" i="9"/>
  <c r="AK46" i="9"/>
  <c r="AH46" i="9"/>
  <c r="AE46" i="9"/>
  <c r="AB46" i="9"/>
  <c r="Y46" i="9"/>
  <c r="V46" i="9"/>
  <c r="R46" i="9"/>
  <c r="S46" i="9"/>
  <c r="O46" i="9"/>
  <c r="P46" i="9" s="1"/>
  <c r="M46" i="9"/>
  <c r="J46" i="9"/>
  <c r="B46" i="9" s="1"/>
  <c r="AR45" i="9"/>
  <c r="AP45" i="9"/>
  <c r="AQ45" i="9"/>
  <c r="AM45" i="9"/>
  <c r="AN45" i="9" s="1"/>
  <c r="AJ45" i="9"/>
  <c r="AK45" i="9" s="1"/>
  <c r="AG45" i="9"/>
  <c r="AH45" i="9"/>
  <c r="AD45" i="9"/>
  <c r="AE45" i="9"/>
  <c r="AA45" i="9"/>
  <c r="AB45" i="9"/>
  <c r="X45" i="9"/>
  <c r="Y45" i="9" s="1"/>
  <c r="U45" i="9"/>
  <c r="V45" i="9" s="1"/>
  <c r="B45" i="9" s="1"/>
  <c r="S45" i="9"/>
  <c r="P45" i="9"/>
  <c r="M45" i="9"/>
  <c r="J45" i="9"/>
  <c r="AR44" i="9"/>
  <c r="AP44" i="9"/>
  <c r="AQ44" i="9"/>
  <c r="AM44" i="9"/>
  <c r="AN44" i="9" s="1"/>
  <c r="AJ44" i="9"/>
  <c r="AK44" i="9"/>
  <c r="AG44" i="9"/>
  <c r="AH44" i="9" s="1"/>
  <c r="AD44" i="9"/>
  <c r="AE44" i="9"/>
  <c r="AA44" i="9"/>
  <c r="AB44" i="9" s="1"/>
  <c r="X44" i="9"/>
  <c r="Y44" i="9"/>
  <c r="U44" i="9"/>
  <c r="V44" i="9" s="1"/>
  <c r="S44" i="9"/>
  <c r="P44" i="9"/>
  <c r="L44" i="9"/>
  <c r="M44" i="9" s="1"/>
  <c r="I44" i="9"/>
  <c r="J44" i="9"/>
  <c r="AR43" i="9"/>
  <c r="AP43" i="9"/>
  <c r="AQ43" i="9" s="1"/>
  <c r="AM43" i="9"/>
  <c r="AN43" i="9" s="1"/>
  <c r="AJ43" i="9"/>
  <c r="AK43" i="9"/>
  <c r="AG43" i="9"/>
  <c r="AH43" i="9" s="1"/>
  <c r="AD43" i="9"/>
  <c r="AE43" i="9" s="1"/>
  <c r="AA43" i="9"/>
  <c r="AB43" i="9"/>
  <c r="Y43" i="9"/>
  <c r="V43" i="9"/>
  <c r="R43" i="9"/>
  <c r="S43" i="9"/>
  <c r="O43" i="9"/>
  <c r="P43" i="9" s="1"/>
  <c r="L43" i="9"/>
  <c r="M43" i="9" s="1"/>
  <c r="I43" i="9"/>
  <c r="J43" i="9"/>
  <c r="AR42" i="9"/>
  <c r="AP42" i="9"/>
  <c r="AQ42" i="9" s="1"/>
  <c r="AM42" i="9"/>
  <c r="AN42" i="9"/>
  <c r="AK42" i="9"/>
  <c r="AH42" i="9"/>
  <c r="AE42" i="9"/>
  <c r="AB42" i="9"/>
  <c r="X42" i="9"/>
  <c r="Y42" i="9" s="1"/>
  <c r="U42" i="9"/>
  <c r="V42" i="9"/>
  <c r="R42" i="9"/>
  <c r="S42" i="9" s="1"/>
  <c r="O42" i="9"/>
  <c r="P42" i="9"/>
  <c r="L42" i="9"/>
  <c r="M42" i="9" s="1"/>
  <c r="B42" i="9" s="1"/>
  <c r="I42" i="9"/>
  <c r="J42" i="9"/>
  <c r="AR41" i="9"/>
  <c r="AP41" i="9"/>
  <c r="AQ41" i="9"/>
  <c r="AN41" i="9"/>
  <c r="AK41" i="9"/>
  <c r="AH41" i="9"/>
  <c r="AD41" i="9"/>
  <c r="AE41" i="9"/>
  <c r="AA41" i="9"/>
  <c r="AB41" i="9" s="1"/>
  <c r="X41" i="9"/>
  <c r="Y41" i="9"/>
  <c r="U41" i="9"/>
  <c r="V41" i="9" s="1"/>
  <c r="R41" i="9"/>
  <c r="S41" i="9"/>
  <c r="O41" i="9"/>
  <c r="P41" i="9" s="1"/>
  <c r="L41" i="9"/>
  <c r="M41" i="9"/>
  <c r="I41" i="9"/>
  <c r="J41" i="9" s="1"/>
  <c r="AR40" i="9"/>
  <c r="AQ40" i="9"/>
  <c r="AN40" i="9"/>
  <c r="AK40" i="9"/>
  <c r="AH40" i="9"/>
  <c r="AD40" i="9"/>
  <c r="AE40" i="9"/>
  <c r="AA40" i="9"/>
  <c r="AB40" i="9" s="1"/>
  <c r="X40" i="9"/>
  <c r="Y40" i="9"/>
  <c r="U40" i="9"/>
  <c r="V40" i="9"/>
  <c r="R40" i="9"/>
  <c r="S40" i="9" s="1"/>
  <c r="O40" i="9"/>
  <c r="P40" i="9" s="1"/>
  <c r="L40" i="9"/>
  <c r="M40" i="9" s="1"/>
  <c r="I40" i="9"/>
  <c r="J40" i="9"/>
  <c r="AR39" i="9"/>
  <c r="AQ39" i="9"/>
  <c r="AN39" i="9"/>
  <c r="AK39" i="9"/>
  <c r="AH39" i="9"/>
  <c r="AE39" i="9"/>
  <c r="AB39" i="9"/>
  <c r="X39" i="9"/>
  <c r="Y39" i="9"/>
  <c r="U39" i="9"/>
  <c r="V39" i="9" s="1"/>
  <c r="R39" i="9"/>
  <c r="S39" i="9"/>
  <c r="O39" i="9"/>
  <c r="P39" i="9" s="1"/>
  <c r="L39" i="9"/>
  <c r="M39" i="9"/>
  <c r="I39" i="9"/>
  <c r="J39" i="9" s="1"/>
  <c r="AR38" i="9"/>
  <c r="AQ38" i="9"/>
  <c r="AN38" i="9"/>
  <c r="AJ38" i="9"/>
  <c r="AK38" i="9"/>
  <c r="AG38" i="9"/>
  <c r="AH38" i="9"/>
  <c r="AD38" i="9"/>
  <c r="AE38" i="9" s="1"/>
  <c r="AA38" i="9"/>
  <c r="AB38" i="9" s="1"/>
  <c r="Y38" i="9"/>
  <c r="V38" i="9"/>
  <c r="R38" i="9"/>
  <c r="S38" i="9" s="1"/>
  <c r="O38" i="9"/>
  <c r="P38" i="9" s="1"/>
  <c r="L38" i="9"/>
  <c r="M38" i="9"/>
  <c r="I38" i="9"/>
  <c r="J38" i="9"/>
  <c r="AR37" i="9"/>
  <c r="AQ37" i="9"/>
  <c r="AM37" i="9"/>
  <c r="AN37" i="9" s="1"/>
  <c r="AJ37" i="9"/>
  <c r="AK37" i="9" s="1"/>
  <c r="AG37" i="9"/>
  <c r="AH37" i="9"/>
  <c r="AE37" i="9"/>
  <c r="AA37" i="9"/>
  <c r="AB37" i="9" s="1"/>
  <c r="X37" i="9"/>
  <c r="Y37" i="9"/>
  <c r="U37" i="9"/>
  <c r="V37" i="9" s="1"/>
  <c r="R37" i="9"/>
  <c r="S37" i="9"/>
  <c r="O37" i="9"/>
  <c r="P37" i="9" s="1"/>
  <c r="L37" i="9"/>
  <c r="M37" i="9"/>
  <c r="I37" i="9"/>
  <c r="J37" i="9" s="1"/>
  <c r="AR36" i="9"/>
  <c r="AQ36" i="9"/>
  <c r="AN36" i="9"/>
  <c r="AJ36" i="9"/>
  <c r="AK36" i="9" s="1"/>
  <c r="AG36" i="9"/>
  <c r="AH36" i="9" s="1"/>
  <c r="AE36" i="9"/>
  <c r="AB36" i="9"/>
  <c r="Y36" i="9"/>
  <c r="V36" i="9"/>
  <c r="R36" i="9"/>
  <c r="S36" i="9" s="1"/>
  <c r="O36" i="9"/>
  <c r="P36" i="9" s="1"/>
  <c r="M36" i="9"/>
  <c r="J36" i="9"/>
  <c r="AR35" i="9"/>
  <c r="AQ35" i="9"/>
  <c r="AN35" i="9"/>
  <c r="AK35" i="9"/>
  <c r="AH35" i="9"/>
  <c r="AE35" i="9"/>
  <c r="AB35" i="9"/>
  <c r="X35" i="9"/>
  <c r="Y35" i="9"/>
  <c r="U35" i="9"/>
  <c r="V35" i="9" s="1"/>
  <c r="S35" i="9"/>
  <c r="P35" i="9"/>
  <c r="L35" i="9"/>
  <c r="M35" i="9" s="1"/>
  <c r="B35" i="9" s="1"/>
  <c r="I35" i="9"/>
  <c r="J35" i="9"/>
  <c r="AR34" i="9"/>
  <c r="AQ34" i="9"/>
  <c r="AN34" i="9"/>
  <c r="AJ34" i="9"/>
  <c r="AK34" i="9" s="1"/>
  <c r="AG34" i="9"/>
  <c r="AH34" i="9"/>
  <c r="AE34" i="9"/>
  <c r="AB34" i="9"/>
  <c r="Y34" i="9"/>
  <c r="V34" i="9"/>
  <c r="R34" i="9"/>
  <c r="S34" i="9" s="1"/>
  <c r="O34" i="9"/>
  <c r="P34" i="9"/>
  <c r="M34" i="9"/>
  <c r="J34" i="9"/>
  <c r="AR33" i="9"/>
  <c r="AQ33" i="9"/>
  <c r="AN33" i="9"/>
  <c r="AK33" i="9"/>
  <c r="AH33" i="9"/>
  <c r="AE33" i="9"/>
  <c r="AB33" i="9"/>
  <c r="X33" i="9"/>
  <c r="Y33" i="9" s="1"/>
  <c r="U33" i="9"/>
  <c r="V33" i="9"/>
  <c r="S33" i="9"/>
  <c r="P33" i="9"/>
  <c r="L33" i="9"/>
  <c r="M33" i="9"/>
  <c r="B33" i="9" s="1"/>
  <c r="I33" i="9"/>
  <c r="J33" i="9" s="1"/>
  <c r="AR32" i="9"/>
  <c r="AQ32" i="9"/>
  <c r="AN32" i="9"/>
  <c r="AK32" i="9"/>
  <c r="AH32" i="9"/>
  <c r="AE32" i="9"/>
  <c r="AB32" i="9"/>
  <c r="Y32" i="9"/>
  <c r="V32" i="9"/>
  <c r="S32" i="9"/>
  <c r="P32" i="9"/>
  <c r="M32" i="9"/>
  <c r="J32" i="9"/>
  <c r="AR31" i="9"/>
  <c r="AQ31" i="9"/>
  <c r="AN31" i="9"/>
  <c r="AJ31" i="9"/>
  <c r="AK31" i="9"/>
  <c r="AG31" i="9"/>
  <c r="AH31" i="9" s="1"/>
  <c r="AE31" i="9"/>
  <c r="AB31" i="9"/>
  <c r="X31" i="9"/>
  <c r="Y31" i="9" s="1"/>
  <c r="U31" i="9"/>
  <c r="V31" i="9"/>
  <c r="S31" i="9"/>
  <c r="P31" i="9"/>
  <c r="L31" i="9"/>
  <c r="M31" i="9"/>
  <c r="I31" i="9"/>
  <c r="J31" i="9" s="1"/>
  <c r="B31" i="9" s="1"/>
  <c r="AR30" i="9"/>
  <c r="AQ30" i="9"/>
  <c r="AN30" i="9"/>
  <c r="AJ30" i="9"/>
  <c r="AK30" i="9"/>
  <c r="AG30" i="9"/>
  <c r="AH30" i="9"/>
  <c r="AD30" i="9"/>
  <c r="AE30" i="9" s="1"/>
  <c r="AA30" i="9"/>
  <c r="AB30" i="9" s="1"/>
  <c r="X30" i="9"/>
  <c r="Y30" i="9"/>
  <c r="U30" i="9"/>
  <c r="V30" i="9" s="1"/>
  <c r="R30" i="9"/>
  <c r="S30" i="9" s="1"/>
  <c r="O30" i="9"/>
  <c r="P30" i="9"/>
  <c r="L30" i="9"/>
  <c r="M30" i="9"/>
  <c r="I30" i="9"/>
  <c r="J30" i="9"/>
  <c r="AR29" i="9"/>
  <c r="AQ29" i="9"/>
  <c r="AN29" i="9"/>
  <c r="AJ29" i="9"/>
  <c r="AK29" i="9" s="1"/>
  <c r="AG29" i="9"/>
  <c r="AH29" i="9"/>
  <c r="AD29" i="9"/>
  <c r="AE29" i="9" s="1"/>
  <c r="AA29" i="9"/>
  <c r="AB29" i="9"/>
  <c r="X29" i="9"/>
  <c r="Y29" i="9" s="1"/>
  <c r="U29" i="9"/>
  <c r="V29" i="9"/>
  <c r="R29" i="9"/>
  <c r="S29" i="9" s="1"/>
  <c r="O29" i="9"/>
  <c r="P29" i="9"/>
  <c r="L29" i="9"/>
  <c r="M29" i="9" s="1"/>
  <c r="I29" i="9"/>
  <c r="J29" i="9"/>
  <c r="AR28" i="9"/>
  <c r="AQ28" i="9"/>
  <c r="AN28" i="9"/>
  <c r="AK28" i="9"/>
  <c r="AH28" i="9"/>
  <c r="AE28" i="9"/>
  <c r="AB28" i="9"/>
  <c r="X28" i="9"/>
  <c r="Y28" i="9" s="1"/>
  <c r="U28" i="9"/>
  <c r="V28" i="9" s="1"/>
  <c r="S28" i="9"/>
  <c r="P28" i="9"/>
  <c r="M28" i="9"/>
  <c r="J28" i="9"/>
  <c r="AR27" i="9"/>
  <c r="AQ27" i="9"/>
  <c r="AN27" i="9"/>
  <c r="AK27" i="9"/>
  <c r="AH27" i="9"/>
  <c r="AE27" i="9"/>
  <c r="AB27" i="9"/>
  <c r="X27" i="9"/>
  <c r="Y27" i="9"/>
  <c r="V27" i="9"/>
  <c r="B27" i="9" s="1"/>
  <c r="S27" i="9"/>
  <c r="P27" i="9"/>
  <c r="M27" i="9"/>
  <c r="J27" i="9"/>
  <c r="AR26" i="9"/>
  <c r="AQ26" i="9"/>
  <c r="AN26" i="9"/>
  <c r="AK26" i="9"/>
  <c r="AH26" i="9"/>
  <c r="AE26" i="9"/>
  <c r="AB26" i="9"/>
  <c r="Y26" i="9"/>
  <c r="V26" i="9"/>
  <c r="S26" i="9"/>
  <c r="P26" i="9"/>
  <c r="L26" i="9"/>
  <c r="M26" i="9" s="1"/>
  <c r="I26" i="9"/>
  <c r="J26" i="9"/>
  <c r="AR25" i="9"/>
  <c r="AQ25" i="9"/>
  <c r="AN25" i="9"/>
  <c r="AK25" i="9"/>
  <c r="AH25" i="9"/>
  <c r="AE25" i="9"/>
  <c r="AB25" i="9"/>
  <c r="Y25" i="9"/>
  <c r="V25" i="9"/>
  <c r="B25" i="9" s="1"/>
  <c r="S25" i="9"/>
  <c r="O25" i="9"/>
  <c r="P25" i="9"/>
  <c r="M25" i="9"/>
  <c r="J25" i="9"/>
  <c r="AR24" i="9"/>
  <c r="AQ24" i="9"/>
  <c r="AN24" i="9"/>
  <c r="AK24" i="9"/>
  <c r="AH24" i="9"/>
  <c r="AE24" i="9"/>
  <c r="AB24" i="9"/>
  <c r="Y24" i="9"/>
  <c r="V24" i="9"/>
  <c r="S24" i="9"/>
  <c r="O24" i="9"/>
  <c r="P24" i="9" s="1"/>
  <c r="B24" i="9" s="1"/>
  <c r="L24" i="9"/>
  <c r="M24" i="9"/>
  <c r="I24" i="9"/>
  <c r="J24" i="9" s="1"/>
  <c r="AR23" i="9"/>
  <c r="AQ23" i="9"/>
  <c r="AN23" i="9"/>
  <c r="AK23" i="9"/>
  <c r="AH23" i="9"/>
  <c r="AE23" i="9"/>
  <c r="AB23" i="9"/>
  <c r="Y23" i="9"/>
  <c r="V23" i="9"/>
  <c r="S23" i="9"/>
  <c r="B23" i="9" s="1"/>
  <c r="P23" i="9"/>
  <c r="M23" i="9"/>
  <c r="J23" i="9"/>
  <c r="AR22" i="9"/>
  <c r="AQ22" i="9"/>
  <c r="AN22" i="9"/>
  <c r="AK22" i="9"/>
  <c r="AH22" i="9"/>
  <c r="AE22" i="9"/>
  <c r="AB22" i="9"/>
  <c r="X22" i="9"/>
  <c r="Y22" i="9"/>
  <c r="U22" i="9"/>
  <c r="V22" i="9" s="1"/>
  <c r="R22" i="9"/>
  <c r="S22" i="9"/>
  <c r="O22" i="9"/>
  <c r="P22" i="9" s="1"/>
  <c r="M22" i="9"/>
  <c r="J22" i="9"/>
  <c r="AR21" i="9"/>
  <c r="AP21" i="9"/>
  <c r="AQ21" i="9" s="1"/>
  <c r="AM21" i="9"/>
  <c r="AN21" i="9"/>
  <c r="AK21" i="9"/>
  <c r="AH21" i="9"/>
  <c r="AE21" i="9"/>
  <c r="AB21" i="9"/>
  <c r="X21" i="9"/>
  <c r="Y21" i="9" s="1"/>
  <c r="U21" i="9"/>
  <c r="V21" i="9"/>
  <c r="R21" i="9"/>
  <c r="S21" i="9"/>
  <c r="O21" i="9"/>
  <c r="P21" i="9" s="1"/>
  <c r="B21" i="9" s="1"/>
  <c r="M21" i="9"/>
  <c r="J21" i="9"/>
  <c r="AR20" i="9"/>
  <c r="AQ20" i="9"/>
  <c r="AN20" i="9"/>
  <c r="AK20" i="9"/>
  <c r="AH20" i="9"/>
  <c r="AE20" i="9"/>
  <c r="AB20" i="9"/>
  <c r="Y20" i="9"/>
  <c r="V20" i="9"/>
  <c r="S20" i="9"/>
  <c r="P20" i="9"/>
  <c r="M20" i="9"/>
  <c r="J20" i="9"/>
  <c r="B20" i="9" s="1"/>
  <c r="AR19" i="9"/>
  <c r="AQ19" i="9"/>
  <c r="AN19" i="9"/>
  <c r="AK19" i="9"/>
  <c r="AH19" i="9"/>
  <c r="AE19" i="9"/>
  <c r="AB19" i="9"/>
  <c r="Y19" i="9"/>
  <c r="V19" i="9"/>
  <c r="S19" i="9"/>
  <c r="P19" i="9"/>
  <c r="M19" i="9"/>
  <c r="J19" i="9"/>
  <c r="B19" i="9" s="1"/>
  <c r="AR18" i="9"/>
  <c r="AQ18" i="9"/>
  <c r="AN18" i="9"/>
  <c r="AJ18" i="9"/>
  <c r="AK18" i="9" s="1"/>
  <c r="AG18" i="9"/>
  <c r="AH18" i="9"/>
  <c r="AD18" i="9"/>
  <c r="AE18" i="9" s="1"/>
  <c r="AB18" i="9"/>
  <c r="Y18" i="9"/>
  <c r="V18" i="9"/>
  <c r="S18" i="9"/>
  <c r="P18" i="9"/>
  <c r="M18" i="9"/>
  <c r="J18" i="9"/>
  <c r="AR17" i="9"/>
  <c r="AQ17" i="9"/>
  <c r="AN17" i="9"/>
  <c r="AK17" i="9"/>
  <c r="AH17" i="9"/>
  <c r="AE17" i="9"/>
  <c r="AA17" i="9"/>
  <c r="AB17" i="9" s="1"/>
  <c r="Y17" i="9"/>
  <c r="V17" i="9"/>
  <c r="S17" i="9"/>
  <c r="P17" i="9"/>
  <c r="M17" i="9"/>
  <c r="J17" i="9"/>
  <c r="AR16" i="9"/>
  <c r="AQ16" i="9"/>
  <c r="AN16" i="9"/>
  <c r="AK16" i="9"/>
  <c r="AH16" i="9"/>
  <c r="AD16" i="9"/>
  <c r="AE16" i="9" s="1"/>
  <c r="AA16" i="9"/>
  <c r="AB16" i="9"/>
  <c r="Y16" i="9"/>
  <c r="B16" i="9" s="1"/>
  <c r="V16" i="9"/>
  <c r="S16" i="9"/>
  <c r="O16" i="9"/>
  <c r="P16" i="9"/>
  <c r="M16" i="9"/>
  <c r="J16" i="9"/>
  <c r="AR15" i="9"/>
  <c r="AQ15" i="9"/>
  <c r="AN15" i="9"/>
  <c r="AK15" i="9"/>
  <c r="AH15" i="9"/>
  <c r="AE15" i="9"/>
  <c r="AB15" i="9"/>
  <c r="Y15" i="9"/>
  <c r="V15" i="9"/>
  <c r="S15" i="9"/>
  <c r="P15" i="9"/>
  <c r="M15" i="9"/>
  <c r="J15" i="9"/>
  <c r="AR14" i="9"/>
  <c r="AP14" i="9"/>
  <c r="AQ14" i="9" s="1"/>
  <c r="AM14" i="9"/>
  <c r="AN14" i="9" s="1"/>
  <c r="AJ14" i="9"/>
  <c r="AK14" i="9"/>
  <c r="AG14" i="9"/>
  <c r="AH14" i="9"/>
  <c r="AD14" i="9"/>
  <c r="AE14" i="9" s="1"/>
  <c r="AA14" i="9"/>
  <c r="AB14" i="9"/>
  <c r="Y14" i="9"/>
  <c r="V14" i="9"/>
  <c r="S14" i="9"/>
  <c r="P14" i="9"/>
  <c r="M14" i="9"/>
  <c r="J14" i="9"/>
  <c r="AR13" i="9"/>
  <c r="AQ13" i="9"/>
  <c r="AN13" i="9"/>
  <c r="AK13" i="9"/>
  <c r="AH13" i="9"/>
  <c r="AE13" i="9"/>
  <c r="AB13" i="9"/>
  <c r="Y13" i="9"/>
  <c r="V13" i="9"/>
  <c r="S13" i="9"/>
  <c r="P13" i="9"/>
  <c r="M13" i="9"/>
  <c r="J13" i="9"/>
  <c r="AR12" i="9"/>
  <c r="AQ12" i="9"/>
  <c r="AN12" i="9"/>
  <c r="AK12" i="9"/>
  <c r="AH12" i="9"/>
  <c r="AE12" i="9"/>
  <c r="AB12" i="9"/>
  <c r="Y12" i="9"/>
  <c r="V12" i="9"/>
  <c r="S12" i="9"/>
  <c r="P12" i="9"/>
  <c r="M12" i="9"/>
  <c r="J12" i="9"/>
  <c r="B12" i="9" s="1"/>
  <c r="AR11" i="9"/>
  <c r="AQ11" i="9"/>
  <c r="AN11" i="9"/>
  <c r="AK11" i="9"/>
  <c r="AH11" i="9"/>
  <c r="AE11" i="9"/>
  <c r="AB11" i="9"/>
  <c r="Y11" i="9"/>
  <c r="V11" i="9"/>
  <c r="S11" i="9"/>
  <c r="P11" i="9"/>
  <c r="B11" i="9" s="1"/>
  <c r="M11" i="9"/>
  <c r="J11" i="9"/>
  <c r="AR10" i="9"/>
  <c r="AQ10" i="9"/>
  <c r="AN10" i="9"/>
  <c r="AK10" i="9"/>
  <c r="AH10" i="9"/>
  <c r="AE10" i="9"/>
  <c r="AB10" i="9"/>
  <c r="Y10" i="9"/>
  <c r="V10" i="9"/>
  <c r="S10" i="9"/>
  <c r="P10" i="9"/>
  <c r="M10" i="9"/>
  <c r="J10" i="9"/>
  <c r="AR9" i="9"/>
  <c r="AQ9" i="9"/>
  <c r="AN9" i="9"/>
  <c r="AK9" i="9"/>
  <c r="AH9" i="9"/>
  <c r="AE9" i="9"/>
  <c r="AB9" i="9"/>
  <c r="Y9" i="9"/>
  <c r="V9" i="9"/>
  <c r="S9" i="9"/>
  <c r="P9" i="9"/>
  <c r="M9" i="9"/>
  <c r="J9" i="9"/>
  <c r="AR8" i="9"/>
  <c r="AQ8" i="9"/>
  <c r="AN8" i="9"/>
  <c r="AK8" i="9"/>
  <c r="AH8" i="9"/>
  <c r="AE8" i="9"/>
  <c r="AB8" i="9"/>
  <c r="Y8" i="9"/>
  <c r="V8" i="9"/>
  <c r="S8" i="9"/>
  <c r="P8" i="9"/>
  <c r="M8" i="9"/>
  <c r="B8" i="9" s="1"/>
  <c r="J8" i="9"/>
  <c r="AR7" i="9"/>
  <c r="AQ7" i="9"/>
  <c r="AN7" i="9"/>
  <c r="AK7" i="9"/>
  <c r="AH7" i="9"/>
  <c r="AE7" i="9"/>
  <c r="AB7" i="9"/>
  <c r="X7" i="9"/>
  <c r="Y7" i="9" s="1"/>
  <c r="U7" i="9"/>
  <c r="V7" i="9"/>
  <c r="S7" i="9"/>
  <c r="P7" i="9"/>
  <c r="M7" i="9"/>
  <c r="J7" i="9"/>
  <c r="AR6" i="9"/>
  <c r="AQ6" i="9"/>
  <c r="AN6" i="9"/>
  <c r="AK6" i="9"/>
  <c r="AH6" i="9"/>
  <c r="AE6" i="9"/>
  <c r="AB6" i="9"/>
  <c r="Y6" i="9"/>
  <c r="V6" i="9"/>
  <c r="S6" i="9"/>
  <c r="P6" i="9"/>
  <c r="M6" i="9"/>
  <c r="J6" i="9"/>
  <c r="AR5" i="9"/>
  <c r="AQ5" i="9"/>
  <c r="AN5" i="9"/>
  <c r="AK5" i="9"/>
  <c r="AH5" i="9"/>
  <c r="AE5" i="9"/>
  <c r="AB5" i="9"/>
  <c r="Y5" i="9"/>
  <c r="V5" i="9"/>
  <c r="S5" i="9"/>
  <c r="P5" i="9"/>
  <c r="M5" i="9"/>
  <c r="J5" i="9"/>
  <c r="B31" i="8"/>
  <c r="B69" i="8"/>
  <c r="B40" i="8"/>
  <c r="B43" i="8"/>
  <c r="B45" i="8"/>
  <c r="B52" i="8"/>
  <c r="B46" i="8"/>
  <c r="B32" i="8"/>
  <c r="B68" i="8"/>
  <c r="B17" i="8"/>
  <c r="A38" i="8" s="1"/>
  <c r="B47" i="8"/>
  <c r="B65" i="8"/>
  <c r="B61" i="8"/>
  <c r="B18" i="8"/>
  <c r="B62" i="8"/>
  <c r="B59" i="8"/>
  <c r="B8" i="8"/>
  <c r="B23" i="8"/>
  <c r="A15" i="8" s="1"/>
  <c r="B21" i="8"/>
  <c r="B19" i="8"/>
  <c r="B63" i="8"/>
  <c r="B16" i="8"/>
  <c r="B11" i="8"/>
  <c r="B20" i="8"/>
  <c r="B9" i="8"/>
  <c r="B25" i="8"/>
  <c r="A53" i="8" s="1"/>
  <c r="B7" i="8"/>
  <c r="B6" i="8"/>
  <c r="B56" i="8"/>
  <c r="A56" i="8" s="1"/>
  <c r="B49" i="8"/>
  <c r="B50" i="8"/>
  <c r="B55" i="8"/>
  <c r="B42" i="8"/>
  <c r="B60" i="8"/>
  <c r="B30" i="8"/>
  <c r="B67" i="8"/>
  <c r="B41" i="8"/>
  <c r="A41" i="8" s="1"/>
  <c r="B12" i="8"/>
  <c r="B48" i="8"/>
  <c r="B64" i="8"/>
  <c r="B34" i="8"/>
  <c r="B57" i="8"/>
  <c r="B26" i="8"/>
  <c r="B39" i="8"/>
  <c r="B37" i="8"/>
  <c r="B24" i="8"/>
  <c r="B22" i="8"/>
  <c r="B44" i="8"/>
  <c r="B36" i="8"/>
  <c r="B29" i="8"/>
  <c r="A61" i="8" s="1"/>
  <c r="B14" i="8"/>
  <c r="B33" i="8"/>
  <c r="B35" i="8"/>
  <c r="B13" i="8"/>
  <c r="B10" i="8"/>
  <c r="B58" i="8"/>
  <c r="B62" i="9"/>
  <c r="B64" i="9"/>
  <c r="B36" i="9"/>
  <c r="B9" i="9"/>
  <c r="B13" i="9"/>
  <c r="B50" i="9"/>
  <c r="B55" i="9"/>
  <c r="AP5" i="6"/>
  <c r="AQ5" i="6" s="1"/>
  <c r="AM5" i="6"/>
  <c r="AJ5" i="6"/>
  <c r="AG5" i="6"/>
  <c r="AD5" i="6"/>
  <c r="AA5" i="6"/>
  <c r="X5" i="6"/>
  <c r="U5" i="6"/>
  <c r="V5" i="6" s="1"/>
  <c r="R5" i="6"/>
  <c r="S5" i="6" s="1"/>
  <c r="O5" i="6"/>
  <c r="L5" i="6"/>
  <c r="I5" i="6"/>
  <c r="AP27" i="7"/>
  <c r="AP57" i="7"/>
  <c r="AQ57" i="7" s="1"/>
  <c r="AP21" i="7"/>
  <c r="AQ21" i="7" s="1"/>
  <c r="AP31" i="7"/>
  <c r="AQ31" i="7" s="1"/>
  <c r="AP55" i="7"/>
  <c r="AQ55" i="7" s="1"/>
  <c r="AP59" i="7"/>
  <c r="AP53" i="7"/>
  <c r="AP42" i="7"/>
  <c r="AQ42" i="7" s="1"/>
  <c r="AP58" i="7"/>
  <c r="AP34" i="7"/>
  <c r="AQ34" i="7" s="1"/>
  <c r="AP40" i="7"/>
  <c r="AP64" i="7"/>
  <c r="AQ64" i="7" s="1"/>
  <c r="AP51" i="7"/>
  <c r="AQ51" i="7" s="1"/>
  <c r="AP33" i="7"/>
  <c r="AP65" i="7"/>
  <c r="AP49" i="7"/>
  <c r="AP47" i="7"/>
  <c r="AP60" i="7"/>
  <c r="AQ60" i="7" s="1"/>
  <c r="AP56" i="7"/>
  <c r="AP48" i="7"/>
  <c r="AQ48" i="7" s="1"/>
  <c r="AP61" i="7"/>
  <c r="AQ61" i="7" s="1"/>
  <c r="AP50" i="7"/>
  <c r="AP63" i="7"/>
  <c r="AP54" i="7"/>
  <c r="AP52" i="7"/>
  <c r="AP43" i="7"/>
  <c r="AQ43" i="7" s="1"/>
  <c r="AP41" i="7"/>
  <c r="AQ41" i="7" s="1"/>
  <c r="AP39" i="7"/>
  <c r="AQ39" i="7" s="1"/>
  <c r="AP62" i="7"/>
  <c r="AQ62" i="7" s="1"/>
  <c r="AM27" i="7"/>
  <c r="AM57" i="7"/>
  <c r="AM21" i="7"/>
  <c r="AM31" i="7"/>
  <c r="AM55" i="7"/>
  <c r="AM59" i="7"/>
  <c r="AM53" i="7"/>
  <c r="AN53" i="7" s="1"/>
  <c r="AM42" i="7"/>
  <c r="AN42" i="7" s="1"/>
  <c r="AM58" i="7"/>
  <c r="AM34" i="7"/>
  <c r="AM40" i="7"/>
  <c r="AM64" i="7"/>
  <c r="AM51" i="7"/>
  <c r="AN51" i="7" s="1"/>
  <c r="AM33" i="7"/>
  <c r="AM65" i="7"/>
  <c r="AN65" i="7" s="1"/>
  <c r="AM49" i="7"/>
  <c r="AM47" i="7"/>
  <c r="AM60" i="7"/>
  <c r="AM56" i="7"/>
  <c r="AN56" i="7" s="1"/>
  <c r="AM48" i="7"/>
  <c r="AM61" i="7"/>
  <c r="AN61" i="7" s="1"/>
  <c r="AM50" i="7"/>
  <c r="AN50" i="7" s="1"/>
  <c r="AM54" i="7"/>
  <c r="AM52" i="7"/>
  <c r="AN52" i="7" s="1"/>
  <c r="AM43" i="7"/>
  <c r="AM41" i="7"/>
  <c r="AM39" i="7"/>
  <c r="AM62" i="7"/>
  <c r="AJ35" i="7"/>
  <c r="AK35" i="7" s="1"/>
  <c r="AJ27" i="7"/>
  <c r="AJ57" i="7"/>
  <c r="AJ21" i="7"/>
  <c r="AK21" i="7" s="1"/>
  <c r="AJ32" i="7"/>
  <c r="AJ55" i="7"/>
  <c r="AJ59" i="7"/>
  <c r="AJ53" i="7"/>
  <c r="AJ42" i="7"/>
  <c r="AK42" i="7" s="1"/>
  <c r="AJ58" i="7"/>
  <c r="AJ64" i="7"/>
  <c r="AJ20" i="7"/>
  <c r="AK20" i="7" s="1"/>
  <c r="AJ46" i="7"/>
  <c r="AJ51" i="7"/>
  <c r="AJ30" i="7"/>
  <c r="AJ65" i="7"/>
  <c r="AJ49" i="7"/>
  <c r="AK49" i="7" s="1"/>
  <c r="AJ60" i="7"/>
  <c r="AJ56" i="7"/>
  <c r="AK56" i="7" s="1"/>
  <c r="AJ61" i="7"/>
  <c r="AJ37" i="7"/>
  <c r="AJ45" i="7"/>
  <c r="AJ50" i="7"/>
  <c r="AJ44" i="7"/>
  <c r="AJ63" i="7"/>
  <c r="AJ54" i="7"/>
  <c r="AJ52" i="7"/>
  <c r="AK52" i="7" s="1"/>
  <c r="AJ36" i="7"/>
  <c r="AK36" i="7" s="1"/>
  <c r="AJ41" i="7"/>
  <c r="AJ62" i="7"/>
  <c r="AG35" i="7"/>
  <c r="AG27" i="7"/>
  <c r="AG57" i="7"/>
  <c r="AH57" i="7" s="1"/>
  <c r="AG21" i="7"/>
  <c r="AG23" i="7"/>
  <c r="AH23" i="7" s="1"/>
  <c r="AG32" i="7"/>
  <c r="AH32" i="7" s="1"/>
  <c r="AG55" i="7"/>
  <c r="AG59" i="7"/>
  <c r="AG53" i="7"/>
  <c r="AH53" i="7" s="1"/>
  <c r="AG42" i="7"/>
  <c r="AG58" i="7"/>
  <c r="AH58" i="7" s="1"/>
  <c r="AG64" i="7"/>
  <c r="AG20" i="7"/>
  <c r="AH20" i="7" s="1"/>
  <c r="AG46" i="7"/>
  <c r="AH46" i="7" s="1"/>
  <c r="AG51" i="7"/>
  <c r="AG30" i="7"/>
  <c r="AG65" i="7"/>
  <c r="AG49" i="7"/>
  <c r="AG60" i="7"/>
  <c r="AG56" i="7"/>
  <c r="AG61" i="7"/>
  <c r="AG37" i="7"/>
  <c r="AH37" i="7" s="1"/>
  <c r="AG45" i="7"/>
  <c r="AG50" i="7"/>
  <c r="AG44" i="7"/>
  <c r="AG63" i="7"/>
  <c r="AG54" i="7"/>
  <c r="AH54" i="7" s="1"/>
  <c r="AG52" i="7"/>
  <c r="AG36" i="7"/>
  <c r="AH36" i="7" s="1"/>
  <c r="AG41" i="7"/>
  <c r="AH41" i="7" s="1"/>
  <c r="AG39" i="7"/>
  <c r="AG62" i="7"/>
  <c r="AD35" i="7"/>
  <c r="AD57" i="7"/>
  <c r="AD21" i="7"/>
  <c r="AD32" i="7"/>
  <c r="AD55" i="7"/>
  <c r="AE55" i="7" s="1"/>
  <c r="AD59" i="7"/>
  <c r="AE59" i="7" s="1"/>
  <c r="AD53" i="7"/>
  <c r="AD25" i="7"/>
  <c r="AD42" i="7"/>
  <c r="AD58" i="7"/>
  <c r="AD64" i="7"/>
  <c r="AE64" i="7" s="1"/>
  <c r="AD46" i="7"/>
  <c r="AD65" i="7"/>
  <c r="AD47" i="7"/>
  <c r="AD60" i="7"/>
  <c r="AD56" i="7"/>
  <c r="AD48" i="7"/>
  <c r="AD61" i="7"/>
  <c r="AD38" i="7"/>
  <c r="AE38" i="7" s="1"/>
  <c r="AD45" i="7"/>
  <c r="AD44" i="7"/>
  <c r="AE44" i="7" s="1"/>
  <c r="AD63" i="7"/>
  <c r="AE63" i="7" s="1"/>
  <c r="AD54" i="7"/>
  <c r="AD52" i="7"/>
  <c r="AD36" i="7"/>
  <c r="AD39" i="7"/>
  <c r="AD14" i="7"/>
  <c r="AE14" i="7" s="1"/>
  <c r="AD62" i="7"/>
  <c r="AA35" i="7"/>
  <c r="AB35" i="7" s="1"/>
  <c r="AA57" i="7"/>
  <c r="AB57" i="7" s="1"/>
  <c r="AA21" i="7"/>
  <c r="AA32" i="7"/>
  <c r="AA55" i="7"/>
  <c r="AB55" i="7" s="1"/>
  <c r="AA59" i="7"/>
  <c r="AA53" i="7"/>
  <c r="AB53" i="7" s="1"/>
  <c r="AA25" i="7"/>
  <c r="AA42" i="7"/>
  <c r="AA58" i="7"/>
  <c r="AB58" i="7" s="1"/>
  <c r="AA46" i="7"/>
  <c r="AA65" i="7"/>
  <c r="AA47" i="7"/>
  <c r="AA60" i="7"/>
  <c r="AA56" i="7"/>
  <c r="AB56" i="7" s="1"/>
  <c r="AA48" i="7"/>
  <c r="AA61" i="7"/>
  <c r="AA38" i="7"/>
  <c r="AB38" i="7" s="1"/>
  <c r="AA45" i="7"/>
  <c r="AA44" i="7"/>
  <c r="AA63" i="7"/>
  <c r="AA54" i="7"/>
  <c r="AA52" i="7"/>
  <c r="AB52" i="7" s="1"/>
  <c r="AA36" i="7"/>
  <c r="AA43" i="7"/>
  <c r="AB43" i="7" s="1"/>
  <c r="AA39" i="7"/>
  <c r="AB39" i="7" s="1"/>
  <c r="AA14" i="7"/>
  <c r="AA62" i="7"/>
  <c r="X35" i="7"/>
  <c r="X57" i="7"/>
  <c r="X18" i="7"/>
  <c r="Y18" i="7" s="1"/>
  <c r="X21" i="7"/>
  <c r="X31" i="7"/>
  <c r="X23" i="7"/>
  <c r="Y23" i="7" s="1"/>
  <c r="X32" i="7"/>
  <c r="X24" i="7"/>
  <c r="X55" i="7"/>
  <c r="X59" i="7"/>
  <c r="X53" i="7"/>
  <c r="Y53" i="7" s="1"/>
  <c r="X25" i="7"/>
  <c r="X42" i="7"/>
  <c r="Y42" i="7" s="1"/>
  <c r="X58" i="7"/>
  <c r="Y58" i="7" s="1"/>
  <c r="X34" i="7"/>
  <c r="X40" i="7"/>
  <c r="X64" i="7"/>
  <c r="X20" i="7"/>
  <c r="X46" i="7"/>
  <c r="Y46" i="7" s="1"/>
  <c r="X51" i="7"/>
  <c r="X33" i="7"/>
  <c r="X30" i="7"/>
  <c r="Y30" i="7" s="1"/>
  <c r="X16" i="7"/>
  <c r="X65" i="7"/>
  <c r="X49" i="7"/>
  <c r="X47" i="7"/>
  <c r="X28" i="7"/>
  <c r="X48" i="7"/>
  <c r="X61" i="7"/>
  <c r="Y61" i="7" s="1"/>
  <c r="X29" i="7"/>
  <c r="Y29" i="7" s="1"/>
  <c r="X38" i="7"/>
  <c r="X37" i="7"/>
  <c r="X45" i="7"/>
  <c r="Y45" i="7" s="1"/>
  <c r="X50" i="7"/>
  <c r="X44" i="7"/>
  <c r="Y44" i="7" s="1"/>
  <c r="X63" i="7"/>
  <c r="X54" i="7"/>
  <c r="Y54" i="7" s="1"/>
  <c r="X52" i="7"/>
  <c r="Y52" i="7" s="1"/>
  <c r="B52" i="7" s="1"/>
  <c r="X43" i="7"/>
  <c r="X39" i="7"/>
  <c r="X62" i="7"/>
  <c r="U35" i="7"/>
  <c r="U57" i="7"/>
  <c r="V57" i="7" s="1"/>
  <c r="U55" i="7"/>
  <c r="U59" i="7"/>
  <c r="U53" i="7"/>
  <c r="U42" i="7"/>
  <c r="U58" i="7"/>
  <c r="U40" i="7"/>
  <c r="V40" i="7" s="1"/>
  <c r="U64" i="7"/>
  <c r="U46" i="7"/>
  <c r="V46" i="7" s="1"/>
  <c r="U51" i="7"/>
  <c r="U49" i="7"/>
  <c r="V49" i="7" s="1"/>
  <c r="U47" i="7"/>
  <c r="V47" i="7" s="1"/>
  <c r="U48" i="7"/>
  <c r="U61" i="7"/>
  <c r="U38" i="7"/>
  <c r="U37" i="7"/>
  <c r="U45" i="7"/>
  <c r="V45" i="7" s="1"/>
  <c r="U50" i="7"/>
  <c r="U44" i="7"/>
  <c r="U63" i="7"/>
  <c r="V63" i="7" s="1"/>
  <c r="U54" i="7"/>
  <c r="U52" i="7"/>
  <c r="U43" i="7"/>
  <c r="U62" i="7"/>
  <c r="L58" i="7"/>
  <c r="M58" i="7" s="1"/>
  <c r="L34" i="7"/>
  <c r="L40" i="7"/>
  <c r="L64" i="7"/>
  <c r="M64" i="7" s="1"/>
  <c r="B64" i="7" s="1"/>
  <c r="L20" i="7"/>
  <c r="L46" i="7"/>
  <c r="L51" i="7"/>
  <c r="L33" i="7"/>
  <c r="L30" i="7"/>
  <c r="M30" i="7" s="1"/>
  <c r="L16" i="7"/>
  <c r="L65" i="7"/>
  <c r="L26" i="7"/>
  <c r="M26" i="7" s="1"/>
  <c r="L49" i="7"/>
  <c r="L47" i="7"/>
  <c r="L60" i="7"/>
  <c r="L56" i="7"/>
  <c r="L28" i="7"/>
  <c r="M28" i="7" s="1"/>
  <c r="L48" i="7"/>
  <c r="L61" i="7"/>
  <c r="L29" i="7"/>
  <c r="M29" i="7" s="1"/>
  <c r="L38" i="7"/>
  <c r="L37" i="7"/>
  <c r="L45" i="7"/>
  <c r="L50" i="7"/>
  <c r="L44" i="7"/>
  <c r="M44" i="7" s="1"/>
  <c r="L63" i="7"/>
  <c r="L54" i="7"/>
  <c r="L52" i="7"/>
  <c r="M52" i="7" s="1"/>
  <c r="L36" i="7"/>
  <c r="L43" i="7"/>
  <c r="L41" i="7"/>
  <c r="L39" i="7"/>
  <c r="L14" i="7"/>
  <c r="M14" i="7" s="1"/>
  <c r="L62" i="7"/>
  <c r="I58" i="7"/>
  <c r="I34" i="7"/>
  <c r="I40" i="7"/>
  <c r="I64" i="7"/>
  <c r="I20" i="7"/>
  <c r="I46" i="7"/>
  <c r="I51" i="7"/>
  <c r="I33" i="7"/>
  <c r="I30" i="7"/>
  <c r="J30" i="7" s="1"/>
  <c r="I16" i="7"/>
  <c r="J16" i="7" s="1"/>
  <c r="I65" i="7"/>
  <c r="I26" i="7"/>
  <c r="I49" i="7"/>
  <c r="I47" i="7"/>
  <c r="I60" i="7"/>
  <c r="J60" i="7" s="1"/>
  <c r="B60" i="7" s="1"/>
  <c r="I56" i="7"/>
  <c r="I28" i="7"/>
  <c r="I48" i="7"/>
  <c r="I61" i="7"/>
  <c r="I29" i="7"/>
  <c r="I38" i="7"/>
  <c r="I37" i="7"/>
  <c r="I45" i="7"/>
  <c r="J45" i="7" s="1"/>
  <c r="I50" i="7"/>
  <c r="I44" i="7"/>
  <c r="I63" i="7"/>
  <c r="J63" i="7" s="1"/>
  <c r="B63" i="7" s="1"/>
  <c r="I54" i="7"/>
  <c r="I52" i="7"/>
  <c r="I36" i="7"/>
  <c r="I43" i="7"/>
  <c r="I41" i="7"/>
  <c r="I39" i="7"/>
  <c r="I14" i="7"/>
  <c r="J14" i="7" s="1"/>
  <c r="I62" i="7"/>
  <c r="J62" i="7" s="1"/>
  <c r="B62" i="7" s="1"/>
  <c r="AQ47" i="7"/>
  <c r="AQ36" i="7"/>
  <c r="AQ50" i="7"/>
  <c r="AQ53" i="7"/>
  <c r="AQ56" i="7"/>
  <c r="AQ49" i="7"/>
  <c r="AQ52" i="7"/>
  <c r="AQ54" i="7"/>
  <c r="AQ44" i="7"/>
  <c r="AQ59" i="7"/>
  <c r="AQ26" i="7"/>
  <c r="AQ25" i="7"/>
  <c r="AQ33" i="7"/>
  <c r="AQ14" i="7"/>
  <c r="AQ35" i="7"/>
  <c r="AQ45" i="7"/>
  <c r="AQ32" i="7"/>
  <c r="AQ40" i="7"/>
  <c r="AQ28" i="7"/>
  <c r="AQ38" i="7"/>
  <c r="AQ11" i="7"/>
  <c r="AQ37" i="7"/>
  <c r="AQ65" i="7"/>
  <c r="AQ27" i="7"/>
  <c r="AQ24" i="7"/>
  <c r="AQ23" i="7"/>
  <c r="AQ29" i="7"/>
  <c r="AQ30" i="7"/>
  <c r="AQ22" i="7"/>
  <c r="AQ17" i="7"/>
  <c r="AQ20" i="7"/>
  <c r="AQ19" i="7"/>
  <c r="AQ15" i="7"/>
  <c r="AQ63" i="7"/>
  <c r="AQ58" i="7"/>
  <c r="AQ13" i="7"/>
  <c r="AQ16" i="7"/>
  <c r="AQ18" i="7"/>
  <c r="AQ9" i="7"/>
  <c r="AQ12" i="7"/>
  <c r="AQ10" i="7"/>
  <c r="AQ8" i="7"/>
  <c r="AQ7" i="7"/>
  <c r="AQ46" i="7"/>
  <c r="AQ6" i="7"/>
  <c r="AQ5" i="7"/>
  <c r="AN47" i="7"/>
  <c r="AN36" i="7"/>
  <c r="AN57" i="7"/>
  <c r="AN49" i="7"/>
  <c r="AN21" i="7"/>
  <c r="AN54" i="7"/>
  <c r="AN44" i="7"/>
  <c r="AN59" i="7"/>
  <c r="AN60" i="7"/>
  <c r="AN26" i="7"/>
  <c r="AN55" i="7"/>
  <c r="AN25" i="7"/>
  <c r="AN43" i="7"/>
  <c r="AN64" i="7"/>
  <c r="AN39" i="7"/>
  <c r="AN33" i="7"/>
  <c r="AN14" i="7"/>
  <c r="AN35" i="7"/>
  <c r="AN31" i="7"/>
  <c r="AN45" i="7"/>
  <c r="AN32" i="7"/>
  <c r="AN34" i="7"/>
  <c r="AN40" i="7"/>
  <c r="AN28" i="7"/>
  <c r="AN38" i="7"/>
  <c r="AN11" i="7"/>
  <c r="AN37" i="7"/>
  <c r="AN27" i="7"/>
  <c r="AN24" i="7"/>
  <c r="AN23" i="7"/>
  <c r="AN29" i="7"/>
  <c r="AN30" i="7"/>
  <c r="B30" i="7" s="1"/>
  <c r="AN22" i="7"/>
  <c r="AN17" i="7"/>
  <c r="AN20" i="7"/>
  <c r="AN19" i="7"/>
  <c r="AN15" i="7"/>
  <c r="AN63" i="7"/>
  <c r="AN58" i="7"/>
  <c r="AN13" i="7"/>
  <c r="AN41" i="7"/>
  <c r="AN62" i="7"/>
  <c r="AN16" i="7"/>
  <c r="AN18" i="7"/>
  <c r="AN9" i="7"/>
  <c r="AN12" i="7"/>
  <c r="AN10" i="7"/>
  <c r="AN8" i="7"/>
  <c r="AN48" i="7"/>
  <c r="AN7" i="7"/>
  <c r="AN46" i="7"/>
  <c r="AN6" i="7"/>
  <c r="AN5" i="7"/>
  <c r="AK47" i="7"/>
  <c r="AK57" i="7"/>
  <c r="AK50" i="7"/>
  <c r="AK53" i="7"/>
  <c r="AK61" i="7"/>
  <c r="AK54" i="7"/>
  <c r="AK44" i="7"/>
  <c r="AK59" i="7"/>
  <c r="AK60" i="7"/>
  <c r="AK26" i="7"/>
  <c r="AK55" i="7"/>
  <c r="AK51" i="7"/>
  <c r="AK25" i="7"/>
  <c r="AK43" i="7"/>
  <c r="AK64" i="7"/>
  <c r="AK39" i="7"/>
  <c r="AK33" i="7"/>
  <c r="AK14" i="7"/>
  <c r="AK31" i="7"/>
  <c r="AK45" i="7"/>
  <c r="AK32" i="7"/>
  <c r="AK34" i="7"/>
  <c r="AK40" i="7"/>
  <c r="AK28" i="7"/>
  <c r="AK38" i="7"/>
  <c r="AK11" i="7"/>
  <c r="AK37" i="7"/>
  <c r="AK65" i="7"/>
  <c r="AK27" i="7"/>
  <c r="AK24" i="7"/>
  <c r="AK23" i="7"/>
  <c r="AK29" i="7"/>
  <c r="AK30" i="7"/>
  <c r="AK22" i="7"/>
  <c r="AK17" i="7"/>
  <c r="AK19" i="7"/>
  <c r="AK15" i="7"/>
  <c r="AK63" i="7"/>
  <c r="AK58" i="7"/>
  <c r="AK13" i="7"/>
  <c r="AK41" i="7"/>
  <c r="AK62" i="7"/>
  <c r="AK16" i="7"/>
  <c r="AK18" i="7"/>
  <c r="AK9" i="7"/>
  <c r="AK12" i="7"/>
  <c r="AK10" i="7"/>
  <c r="AK8" i="7"/>
  <c r="AK48" i="7"/>
  <c r="AK7" i="7"/>
  <c r="AK46" i="7"/>
  <c r="AK6" i="7"/>
  <c r="AK5" i="7"/>
  <c r="AH47" i="7"/>
  <c r="AH50" i="7"/>
  <c r="AH61" i="7"/>
  <c r="AH56" i="7"/>
  <c r="AH49" i="7"/>
  <c r="AH21" i="7"/>
  <c r="AH52" i="7"/>
  <c r="AH44" i="7"/>
  <c r="AH59" i="7"/>
  <c r="AH60" i="7"/>
  <c r="AH26" i="7"/>
  <c r="AH55" i="7"/>
  <c r="AH51" i="7"/>
  <c r="AH25" i="7"/>
  <c r="AH43" i="7"/>
  <c r="AH42" i="7"/>
  <c r="AH64" i="7"/>
  <c r="AH39" i="7"/>
  <c r="AH33" i="7"/>
  <c r="AH14" i="7"/>
  <c r="AH35" i="7"/>
  <c r="AH31" i="7"/>
  <c r="AH45" i="7"/>
  <c r="AH34" i="7"/>
  <c r="AH40" i="7"/>
  <c r="AH28" i="7"/>
  <c r="AH38" i="7"/>
  <c r="AH11" i="7"/>
  <c r="AH65" i="7"/>
  <c r="AH27" i="7"/>
  <c r="AH24" i="7"/>
  <c r="AH29" i="7"/>
  <c r="AH30" i="7"/>
  <c r="AH22" i="7"/>
  <c r="AH17" i="7"/>
  <c r="AH19" i="7"/>
  <c r="AH15" i="7"/>
  <c r="AH63" i="7"/>
  <c r="AH13" i="7"/>
  <c r="AH62" i="7"/>
  <c r="AH16" i="7"/>
  <c r="AH18" i="7"/>
  <c r="AH9" i="7"/>
  <c r="AH12" i="7"/>
  <c r="AH10" i="7"/>
  <c r="AH8" i="7"/>
  <c r="AH48" i="7"/>
  <c r="AH7" i="7"/>
  <c r="AH6" i="7"/>
  <c r="AH5" i="7"/>
  <c r="AE47" i="7"/>
  <c r="AE36" i="7"/>
  <c r="AE57" i="7"/>
  <c r="AE50" i="7"/>
  <c r="AE53" i="7"/>
  <c r="AE61" i="7"/>
  <c r="AE56" i="7"/>
  <c r="AE49" i="7"/>
  <c r="AE21" i="7"/>
  <c r="AE52" i="7"/>
  <c r="AE54" i="7"/>
  <c r="AE60" i="7"/>
  <c r="AE26" i="7"/>
  <c r="AE51" i="7"/>
  <c r="AE25" i="7"/>
  <c r="AE43" i="7"/>
  <c r="AE42" i="7"/>
  <c r="AE39" i="7"/>
  <c r="AE33" i="7"/>
  <c r="AE35" i="7"/>
  <c r="AE31" i="7"/>
  <c r="AE45" i="7"/>
  <c r="AE32" i="7"/>
  <c r="AE34" i="7"/>
  <c r="AE40" i="7"/>
  <c r="AE28" i="7"/>
  <c r="AE11" i="7"/>
  <c r="AE37" i="7"/>
  <c r="AE65" i="7"/>
  <c r="AE27" i="7"/>
  <c r="AE24" i="7"/>
  <c r="AE23" i="7"/>
  <c r="AE29" i="7"/>
  <c r="AE30" i="7"/>
  <c r="AE22" i="7"/>
  <c r="AE17" i="7"/>
  <c r="AE20" i="7"/>
  <c r="AE19" i="7"/>
  <c r="AE15" i="7"/>
  <c r="AE58" i="7"/>
  <c r="AE13" i="7"/>
  <c r="AE41" i="7"/>
  <c r="AE62" i="7"/>
  <c r="AE16" i="7"/>
  <c r="AE18" i="7"/>
  <c r="AE9" i="7"/>
  <c r="AE12" i="7"/>
  <c r="AE10" i="7"/>
  <c r="AE8" i="7"/>
  <c r="AE48" i="7"/>
  <c r="AE7" i="7"/>
  <c r="AE46" i="7"/>
  <c r="AE6" i="7"/>
  <c r="AE5" i="7"/>
  <c r="AB47" i="7"/>
  <c r="AB36" i="7"/>
  <c r="AB50" i="7"/>
  <c r="AB61" i="7"/>
  <c r="AB49" i="7"/>
  <c r="AB21" i="7"/>
  <c r="AB54" i="7"/>
  <c r="AB44" i="7"/>
  <c r="AB59" i="7"/>
  <c r="AB60" i="7"/>
  <c r="AB26" i="7"/>
  <c r="AB51" i="7"/>
  <c r="AB25" i="7"/>
  <c r="AB42" i="7"/>
  <c r="AB64" i="7"/>
  <c r="AB33" i="7"/>
  <c r="B33" i="7" s="1"/>
  <c r="AB14" i="7"/>
  <c r="AB31" i="7"/>
  <c r="AB45" i="7"/>
  <c r="AB32" i="7"/>
  <c r="AB34" i="7"/>
  <c r="AB40" i="7"/>
  <c r="AB28" i="7"/>
  <c r="AB11" i="7"/>
  <c r="AB37" i="7"/>
  <c r="AB65" i="7"/>
  <c r="AB27" i="7"/>
  <c r="AB24" i="7"/>
  <c r="AB23" i="7"/>
  <c r="AB29" i="7"/>
  <c r="AB30" i="7"/>
  <c r="AB22" i="7"/>
  <c r="AB17" i="7"/>
  <c r="AB20" i="7"/>
  <c r="AB19" i="7"/>
  <c r="AB15" i="7"/>
  <c r="AB63" i="7"/>
  <c r="AB13" i="7"/>
  <c r="AB41" i="7"/>
  <c r="AB62" i="7"/>
  <c r="AB16" i="7"/>
  <c r="AB18" i="7"/>
  <c r="AB9" i="7"/>
  <c r="AB12" i="7"/>
  <c r="AB10" i="7"/>
  <c r="AB8" i="7"/>
  <c r="AB48" i="7"/>
  <c r="AB7" i="7"/>
  <c r="AB46" i="7"/>
  <c r="AB6" i="7"/>
  <c r="AB5" i="7"/>
  <c r="Y47" i="7"/>
  <c r="Y36" i="7"/>
  <c r="Y57" i="7"/>
  <c r="Y50" i="7"/>
  <c r="Y56" i="7"/>
  <c r="Y49" i="7"/>
  <c r="Y21" i="7"/>
  <c r="Y59" i="7"/>
  <c r="Y60" i="7"/>
  <c r="Y26" i="7"/>
  <c r="Y55" i="7"/>
  <c r="Y51" i="7"/>
  <c r="Y25" i="7"/>
  <c r="Y43" i="7"/>
  <c r="Y64" i="7"/>
  <c r="Y39" i="7"/>
  <c r="Y33" i="7"/>
  <c r="Y14" i="7"/>
  <c r="Y35" i="7"/>
  <c r="Y31" i="7"/>
  <c r="Y32" i="7"/>
  <c r="Y34" i="7"/>
  <c r="Y40" i="7"/>
  <c r="Y28" i="7"/>
  <c r="Y38" i="7"/>
  <c r="Y11" i="7"/>
  <c r="Y37" i="7"/>
  <c r="Y65" i="7"/>
  <c r="Y27" i="7"/>
  <c r="Y24" i="7"/>
  <c r="Y22" i="7"/>
  <c r="Y17" i="7"/>
  <c r="Y20" i="7"/>
  <c r="Y19" i="7"/>
  <c r="Y15" i="7"/>
  <c r="Y63" i="7"/>
  <c r="Y13" i="7"/>
  <c r="Y41" i="7"/>
  <c r="Y62" i="7"/>
  <c r="Y16" i="7"/>
  <c r="Y9" i="7"/>
  <c r="Y12" i="7"/>
  <c r="Y10" i="7"/>
  <c r="Y8" i="7"/>
  <c r="Y48" i="7"/>
  <c r="Y7" i="7"/>
  <c r="Y6" i="7"/>
  <c r="Y5" i="7"/>
  <c r="V36" i="7"/>
  <c r="V50" i="7"/>
  <c r="V53" i="7"/>
  <c r="V61" i="7"/>
  <c r="V56" i="7"/>
  <c r="V21" i="7"/>
  <c r="V52" i="7"/>
  <c r="V54" i="7"/>
  <c r="V44" i="7"/>
  <c r="V59" i="7"/>
  <c r="V60" i="7"/>
  <c r="V26" i="7"/>
  <c r="V55" i="7"/>
  <c r="V51" i="7"/>
  <c r="V25" i="7"/>
  <c r="V43" i="7"/>
  <c r="V42" i="7"/>
  <c r="V64" i="7"/>
  <c r="V39" i="7"/>
  <c r="V33" i="7"/>
  <c r="V14" i="7"/>
  <c r="V35" i="7"/>
  <c r="V31" i="7"/>
  <c r="V32" i="7"/>
  <c r="V34" i="7"/>
  <c r="V28" i="7"/>
  <c r="V38" i="7"/>
  <c r="V11" i="7"/>
  <c r="V37" i="7"/>
  <c r="V65" i="7"/>
  <c r="V27" i="7"/>
  <c r="V24" i="7"/>
  <c r="V23" i="7"/>
  <c r="V29" i="7"/>
  <c r="V30" i="7"/>
  <c r="V22" i="7"/>
  <c r="V17" i="7"/>
  <c r="V20" i="7"/>
  <c r="V19" i="7"/>
  <c r="V15" i="7"/>
  <c r="V58" i="7"/>
  <c r="V13" i="7"/>
  <c r="V41" i="7"/>
  <c r="V62" i="7"/>
  <c r="V16" i="7"/>
  <c r="V18" i="7"/>
  <c r="V9" i="7"/>
  <c r="V12" i="7"/>
  <c r="V10" i="7"/>
  <c r="V8" i="7"/>
  <c r="V48" i="7"/>
  <c r="V7" i="7"/>
  <c r="V6" i="7"/>
  <c r="V5" i="7"/>
  <c r="S47" i="7"/>
  <c r="S36" i="7"/>
  <c r="S57" i="7"/>
  <c r="S50" i="7"/>
  <c r="S53" i="7"/>
  <c r="S61" i="7"/>
  <c r="S56" i="7"/>
  <c r="S49" i="7"/>
  <c r="S21" i="7"/>
  <c r="S52" i="7"/>
  <c r="S54" i="7"/>
  <c r="S44" i="7"/>
  <c r="S59" i="7"/>
  <c r="S60" i="7"/>
  <c r="S26" i="7"/>
  <c r="S55" i="7"/>
  <c r="S51" i="7"/>
  <c r="S25" i="7"/>
  <c r="S43" i="7"/>
  <c r="S42" i="7"/>
  <c r="S64" i="7"/>
  <c r="S39" i="7"/>
  <c r="S33" i="7"/>
  <c r="S14" i="7"/>
  <c r="S35" i="7"/>
  <c r="S31" i="7"/>
  <c r="S45" i="7"/>
  <c r="S32" i="7"/>
  <c r="S34" i="7"/>
  <c r="S40" i="7"/>
  <c r="S28" i="7"/>
  <c r="S38" i="7"/>
  <c r="S11" i="7"/>
  <c r="S37" i="7"/>
  <c r="S65" i="7"/>
  <c r="S27" i="7"/>
  <c r="S24" i="7"/>
  <c r="S23" i="7"/>
  <c r="S29" i="7"/>
  <c r="S30" i="7"/>
  <c r="S22" i="7"/>
  <c r="S17" i="7"/>
  <c r="S20" i="7"/>
  <c r="S19" i="7"/>
  <c r="S15" i="7"/>
  <c r="S63" i="7"/>
  <c r="S58" i="7"/>
  <c r="S13" i="7"/>
  <c r="S41" i="7"/>
  <c r="S62" i="7"/>
  <c r="S16" i="7"/>
  <c r="S18" i="7"/>
  <c r="S9" i="7"/>
  <c r="S12" i="7"/>
  <c r="S10" i="7"/>
  <c r="S8" i="7"/>
  <c r="S48" i="7"/>
  <c r="S7" i="7"/>
  <c r="S46" i="7"/>
  <c r="S6" i="7"/>
  <c r="S5" i="7"/>
  <c r="P47" i="7"/>
  <c r="P36" i="7"/>
  <c r="P57" i="7"/>
  <c r="P50" i="7"/>
  <c r="P53" i="7"/>
  <c r="P61" i="7"/>
  <c r="P56" i="7"/>
  <c r="P49" i="7"/>
  <c r="B49" i="7" s="1"/>
  <c r="P21" i="7"/>
  <c r="P52" i="7"/>
  <c r="P54" i="7"/>
  <c r="P44" i="7"/>
  <c r="P59" i="7"/>
  <c r="P60" i="7"/>
  <c r="P26" i="7"/>
  <c r="P55" i="7"/>
  <c r="B55" i="7" s="1"/>
  <c r="P51" i="7"/>
  <c r="P25" i="7"/>
  <c r="P43" i="7"/>
  <c r="P42" i="7"/>
  <c r="P64" i="7"/>
  <c r="P39" i="7"/>
  <c r="P33" i="7"/>
  <c r="P14" i="7"/>
  <c r="P35" i="7"/>
  <c r="P31" i="7"/>
  <c r="P45" i="7"/>
  <c r="P32" i="7"/>
  <c r="P34" i="7"/>
  <c r="P40" i="7"/>
  <c r="B40" i="7" s="1"/>
  <c r="P28" i="7"/>
  <c r="P38" i="7"/>
  <c r="B38" i="7" s="1"/>
  <c r="P11" i="7"/>
  <c r="P37" i="7"/>
  <c r="P65" i="7"/>
  <c r="P27" i="7"/>
  <c r="P24" i="7"/>
  <c r="P23" i="7"/>
  <c r="P29" i="7"/>
  <c r="P30" i="7"/>
  <c r="P22" i="7"/>
  <c r="P17" i="7"/>
  <c r="P20" i="7"/>
  <c r="P19" i="7"/>
  <c r="P15" i="7"/>
  <c r="P63" i="7"/>
  <c r="P58" i="7"/>
  <c r="P13" i="7"/>
  <c r="P41" i="7"/>
  <c r="P62" i="7"/>
  <c r="P16" i="7"/>
  <c r="P18" i="7"/>
  <c r="P9" i="7"/>
  <c r="P12" i="7"/>
  <c r="B12" i="7" s="1"/>
  <c r="P10" i="7"/>
  <c r="P8" i="7"/>
  <c r="P48" i="7"/>
  <c r="P7" i="7"/>
  <c r="B7" i="7" s="1"/>
  <c r="P46" i="7"/>
  <c r="P6" i="7"/>
  <c r="P5" i="7"/>
  <c r="M47" i="7"/>
  <c r="M36" i="7"/>
  <c r="M57" i="7"/>
  <c r="M50" i="7"/>
  <c r="M53" i="7"/>
  <c r="M61" i="7"/>
  <c r="B61" i="7" s="1"/>
  <c r="M56" i="7"/>
  <c r="M49" i="7"/>
  <c r="M21" i="7"/>
  <c r="M54" i="7"/>
  <c r="M59" i="7"/>
  <c r="M60" i="7"/>
  <c r="M55" i="7"/>
  <c r="M51" i="7"/>
  <c r="M25" i="7"/>
  <c r="M43" i="7"/>
  <c r="M42" i="7"/>
  <c r="M39" i="7"/>
  <c r="B39" i="7" s="1"/>
  <c r="M33" i="7"/>
  <c r="M35" i="7"/>
  <c r="M31" i="7"/>
  <c r="M45" i="7"/>
  <c r="M32" i="7"/>
  <c r="M34" i="7"/>
  <c r="M40" i="7"/>
  <c r="M38" i="7"/>
  <c r="M11" i="7"/>
  <c r="M37" i="7"/>
  <c r="M65" i="7"/>
  <c r="M27" i="7"/>
  <c r="M24" i="7"/>
  <c r="M23" i="7"/>
  <c r="M22" i="7"/>
  <c r="M17" i="7"/>
  <c r="M20" i="7"/>
  <c r="M19" i="7"/>
  <c r="M15" i="7"/>
  <c r="B15" i="7" s="1"/>
  <c r="M63" i="7"/>
  <c r="M13" i="7"/>
  <c r="M41" i="7"/>
  <c r="M62" i="7"/>
  <c r="M16" i="7"/>
  <c r="M18" i="7"/>
  <c r="M9" i="7"/>
  <c r="M12" i="7"/>
  <c r="M10" i="7"/>
  <c r="M8" i="7"/>
  <c r="M48" i="7"/>
  <c r="M7" i="7"/>
  <c r="M46" i="7"/>
  <c r="M6" i="7"/>
  <c r="M5" i="7"/>
  <c r="J6" i="7"/>
  <c r="B6" i="7" s="1"/>
  <c r="J46" i="7"/>
  <c r="J7" i="7"/>
  <c r="J48" i="7"/>
  <c r="B48" i="7" s="1"/>
  <c r="J8" i="7"/>
  <c r="J10" i="7"/>
  <c r="B10" i="7" s="1"/>
  <c r="J12" i="7"/>
  <c r="J9" i="7"/>
  <c r="J18" i="7"/>
  <c r="B18" i="7" s="1"/>
  <c r="J41" i="7"/>
  <c r="J13" i="7"/>
  <c r="J58" i="7"/>
  <c r="J15" i="7"/>
  <c r="J19" i="7"/>
  <c r="B19" i="7" s="1"/>
  <c r="J20" i="7"/>
  <c r="J17" i="7"/>
  <c r="J22" i="7"/>
  <c r="B22" i="7" s="1"/>
  <c r="J29" i="7"/>
  <c r="J23" i="7"/>
  <c r="J24" i="7"/>
  <c r="B24" i="7" s="1"/>
  <c r="J27" i="7"/>
  <c r="J65" i="7"/>
  <c r="J37" i="7"/>
  <c r="J11" i="7"/>
  <c r="B11" i="7" s="1"/>
  <c r="J38" i="7"/>
  <c r="J28" i="7"/>
  <c r="J40" i="7"/>
  <c r="J34" i="7"/>
  <c r="J32" i="7"/>
  <c r="J31" i="7"/>
  <c r="J35" i="7"/>
  <c r="J33" i="7"/>
  <c r="J39" i="7"/>
  <c r="J64" i="7"/>
  <c r="J42" i="7"/>
  <c r="J43" i="7"/>
  <c r="J25" i="7"/>
  <c r="J51" i="7"/>
  <c r="B51" i="7" s="1"/>
  <c r="J55" i="7"/>
  <c r="J26" i="7"/>
  <c r="J59" i="7"/>
  <c r="J44" i="7"/>
  <c r="J54" i="7"/>
  <c r="J52" i="7"/>
  <c r="J21" i="7"/>
  <c r="J49" i="7"/>
  <c r="J56" i="7"/>
  <c r="J61" i="7"/>
  <c r="J53" i="7"/>
  <c r="J50" i="7"/>
  <c r="B50" i="7" s="1"/>
  <c r="J57" i="7"/>
  <c r="J36" i="7"/>
  <c r="J47" i="7"/>
  <c r="J5" i="7"/>
  <c r="AR47" i="7"/>
  <c r="AR36" i="7"/>
  <c r="AR57" i="7"/>
  <c r="AR50" i="7"/>
  <c r="AR53" i="7"/>
  <c r="AR61" i="7"/>
  <c r="AR56" i="7"/>
  <c r="AR49" i="7"/>
  <c r="AR21" i="7"/>
  <c r="AR52" i="7"/>
  <c r="AR54" i="7"/>
  <c r="AR44" i="7"/>
  <c r="AR59" i="7"/>
  <c r="AR60" i="7"/>
  <c r="AR26" i="7"/>
  <c r="AR55" i="7"/>
  <c r="AR51" i="7"/>
  <c r="AR25" i="7"/>
  <c r="AR43" i="7"/>
  <c r="AR42" i="7"/>
  <c r="AR64" i="7"/>
  <c r="AR39" i="7"/>
  <c r="AR33" i="7"/>
  <c r="AR14" i="7"/>
  <c r="AR35" i="7"/>
  <c r="AR31" i="7"/>
  <c r="AR45" i="7"/>
  <c r="AR32" i="7"/>
  <c r="AR34" i="7"/>
  <c r="AR40" i="7"/>
  <c r="AR28" i="7"/>
  <c r="AR38" i="7"/>
  <c r="AR11" i="7"/>
  <c r="AR37" i="7"/>
  <c r="AR65" i="7"/>
  <c r="AR27" i="7"/>
  <c r="AR24" i="7"/>
  <c r="AR23" i="7"/>
  <c r="AR29" i="7"/>
  <c r="AR30" i="7"/>
  <c r="AR22" i="7"/>
  <c r="AR17" i="7"/>
  <c r="AR20" i="7"/>
  <c r="AR19" i="7"/>
  <c r="AR15" i="7"/>
  <c r="AR63" i="7"/>
  <c r="AR58" i="7"/>
  <c r="AR13" i="7"/>
  <c r="AR41" i="7"/>
  <c r="AR62" i="7"/>
  <c r="AR16" i="7"/>
  <c r="AR18" i="7"/>
  <c r="AR9" i="7"/>
  <c r="AR12" i="7"/>
  <c r="AR10" i="7"/>
  <c r="AR8" i="7"/>
  <c r="AR48" i="7"/>
  <c r="AR7" i="7"/>
  <c r="AR46" i="7"/>
  <c r="AR6" i="7"/>
  <c r="AR5" i="7"/>
  <c r="A45" i="8"/>
  <c r="A65" i="8"/>
  <c r="A29" i="8"/>
  <c r="A69" i="8"/>
  <c r="A36" i="8"/>
  <c r="A49" i="8"/>
  <c r="A63" i="8"/>
  <c r="A54" i="8"/>
  <c r="A5" i="8"/>
  <c r="A10" i="8"/>
  <c r="A37" i="8"/>
  <c r="A60" i="8"/>
  <c r="A8" i="8"/>
  <c r="A66" i="8"/>
  <c r="A27" i="8"/>
  <c r="A17" i="8"/>
  <c r="A43" i="8"/>
  <c r="A20" i="8"/>
  <c r="A39" i="8"/>
  <c r="A52" i="8"/>
  <c r="A21" i="8"/>
  <c r="A35" i="8"/>
  <c r="A13" i="8"/>
  <c r="A14" i="8"/>
  <c r="B43" i="7"/>
  <c r="B59" i="7"/>
  <c r="B42" i="7"/>
  <c r="B27" i="7"/>
  <c r="B47" i="7"/>
  <c r="B35" i="7"/>
  <c r="AP16" i="5"/>
  <c r="AP29" i="5"/>
  <c r="AQ29" i="5" s="1"/>
  <c r="AP9" i="5"/>
  <c r="AQ9" i="5" s="1"/>
  <c r="AP12" i="5"/>
  <c r="AP26" i="5"/>
  <c r="AP32" i="5"/>
  <c r="AQ32" i="5" s="1"/>
  <c r="AP38" i="5"/>
  <c r="AP39" i="5"/>
  <c r="AQ39" i="5" s="1"/>
  <c r="AP19" i="5"/>
  <c r="AP41" i="5"/>
  <c r="AQ41" i="5" s="1"/>
  <c r="AP43" i="5"/>
  <c r="AQ43" i="5" s="1"/>
  <c r="AP49" i="5"/>
  <c r="AP50" i="5"/>
  <c r="AP51" i="5"/>
  <c r="AQ51" i="5" s="1"/>
  <c r="AP52" i="5"/>
  <c r="AP53" i="5"/>
  <c r="AQ53" i="5" s="1"/>
  <c r="AP54" i="5"/>
  <c r="AP55" i="5"/>
  <c r="AQ55" i="5" s="1"/>
  <c r="AP56" i="5"/>
  <c r="AQ56" i="5" s="1"/>
  <c r="AP57" i="5"/>
  <c r="AP58" i="5"/>
  <c r="AP59" i="5"/>
  <c r="AQ59" i="5" s="1"/>
  <c r="AP60" i="5"/>
  <c r="AP61" i="5"/>
  <c r="AQ61" i="5" s="1"/>
  <c r="AP62" i="5"/>
  <c r="AP63" i="5"/>
  <c r="AP64" i="5"/>
  <c r="AQ64" i="5" s="1"/>
  <c r="AP65" i="5"/>
  <c r="AM9" i="5"/>
  <c r="AM12" i="5"/>
  <c r="AM26" i="5"/>
  <c r="AM32" i="5"/>
  <c r="AN32" i="5" s="1"/>
  <c r="AM38" i="5"/>
  <c r="AM39" i="5"/>
  <c r="AM19" i="5"/>
  <c r="AN19" i="5" s="1"/>
  <c r="AM41" i="5"/>
  <c r="AM43" i="5"/>
  <c r="AM49" i="5"/>
  <c r="AN49" i="5" s="1"/>
  <c r="AM50" i="5"/>
  <c r="AM51" i="5"/>
  <c r="AM52" i="5"/>
  <c r="AM53" i="5"/>
  <c r="AN53" i="5" s="1"/>
  <c r="AM54" i="5"/>
  <c r="AN54" i="5" s="1"/>
  <c r="AM55" i="5"/>
  <c r="AM56" i="5"/>
  <c r="AM57" i="5"/>
  <c r="AM58" i="5"/>
  <c r="AM59" i="5"/>
  <c r="AN59" i="5" s="1"/>
  <c r="AM60" i="5"/>
  <c r="AM61" i="5"/>
  <c r="AM62" i="5"/>
  <c r="AN62" i="5" s="1"/>
  <c r="AM63" i="5"/>
  <c r="AM64" i="5"/>
  <c r="AM65" i="5"/>
  <c r="AN65" i="5" s="1"/>
  <c r="AR6" i="6"/>
  <c r="AQ6" i="6"/>
  <c r="AN6" i="6"/>
  <c r="AK6" i="6"/>
  <c r="AH6" i="6"/>
  <c r="AE6" i="6"/>
  <c r="AB6" i="6"/>
  <c r="Y6" i="6"/>
  <c r="V6" i="6"/>
  <c r="S6" i="6"/>
  <c r="P6" i="6"/>
  <c r="M6" i="6"/>
  <c r="J6" i="6"/>
  <c r="AR5" i="6"/>
  <c r="AN5" i="6"/>
  <c r="AK5" i="6"/>
  <c r="AH5" i="6"/>
  <c r="AE5" i="6"/>
  <c r="AB5" i="6"/>
  <c r="Y5" i="6"/>
  <c r="P5" i="6"/>
  <c r="M5" i="6"/>
  <c r="J5" i="6"/>
  <c r="J44" i="5"/>
  <c r="L44" i="5"/>
  <c r="M44" i="5"/>
  <c r="P44" i="5"/>
  <c r="S44" i="5"/>
  <c r="V44" i="5"/>
  <c r="Y44" i="5"/>
  <c r="AB44" i="5"/>
  <c r="AD44" i="5"/>
  <c r="AE44" i="5"/>
  <c r="AH44" i="5"/>
  <c r="AK44" i="5"/>
  <c r="AN44" i="5"/>
  <c r="AQ44" i="5"/>
  <c r="AR44" i="5"/>
  <c r="B6" i="6"/>
  <c r="A6" i="6" s="1"/>
  <c r="AR7" i="5"/>
  <c r="AR6" i="5"/>
  <c r="AR9" i="5"/>
  <c r="AR8" i="5"/>
  <c r="AR10" i="5"/>
  <c r="AR12" i="5"/>
  <c r="AR11" i="5"/>
  <c r="AR13" i="5"/>
  <c r="AR15" i="5"/>
  <c r="AR14" i="5"/>
  <c r="AR16" i="5"/>
  <c r="AR18" i="5"/>
  <c r="AR19" i="5"/>
  <c r="AR17" i="5"/>
  <c r="AR21" i="5"/>
  <c r="AR20" i="5"/>
  <c r="AR22" i="5"/>
  <c r="AR23" i="5"/>
  <c r="AR24" i="5"/>
  <c r="AR25" i="5"/>
  <c r="AR26" i="5"/>
  <c r="AR27" i="5"/>
  <c r="AR29" i="5"/>
  <c r="AR38" i="5"/>
  <c r="AR28" i="5"/>
  <c r="AR39" i="5"/>
  <c r="AR32" i="5"/>
  <c r="AR30" i="5"/>
  <c r="AR41" i="5"/>
  <c r="AR37" i="5"/>
  <c r="AR31" i="5"/>
  <c r="AR35" i="5"/>
  <c r="AR33" i="5"/>
  <c r="AR34" i="5"/>
  <c r="AR50" i="5"/>
  <c r="AR52" i="5"/>
  <c r="AR40" i="5"/>
  <c r="AR36" i="5"/>
  <c r="AR49" i="5"/>
  <c r="AR43" i="5"/>
  <c r="AR51" i="5"/>
  <c r="AR54" i="5"/>
  <c r="AR55" i="5"/>
  <c r="AR56" i="5"/>
  <c r="AR62" i="5"/>
  <c r="AR57" i="5"/>
  <c r="AR58" i="5"/>
  <c r="AR61" i="5"/>
  <c r="AR53" i="5"/>
  <c r="AR63" i="5"/>
  <c r="AR48" i="5"/>
  <c r="AR47" i="5"/>
  <c r="AR65" i="5"/>
  <c r="AR59" i="5"/>
  <c r="AR60" i="5"/>
  <c r="AR45" i="5"/>
  <c r="AR46" i="5"/>
  <c r="AR64" i="5"/>
  <c r="AR42" i="5"/>
  <c r="AR5" i="5"/>
  <c r="J7" i="5"/>
  <c r="J6" i="5"/>
  <c r="J9" i="5"/>
  <c r="J8" i="5"/>
  <c r="J10" i="5"/>
  <c r="J12" i="5"/>
  <c r="B12" i="5" s="1"/>
  <c r="J11" i="5"/>
  <c r="J13" i="5"/>
  <c r="J15" i="5"/>
  <c r="J14" i="5"/>
  <c r="J16" i="5"/>
  <c r="J18" i="5"/>
  <c r="J19" i="5"/>
  <c r="J17" i="5"/>
  <c r="J21" i="5"/>
  <c r="J20" i="5"/>
  <c r="J22" i="5"/>
  <c r="J23" i="5"/>
  <c r="J24" i="5"/>
  <c r="J25" i="5"/>
  <c r="J26" i="5"/>
  <c r="J27" i="5"/>
  <c r="B27" i="5" s="1"/>
  <c r="J39" i="5"/>
  <c r="J62" i="5"/>
  <c r="J50" i="5"/>
  <c r="J52" i="5"/>
  <c r="J40" i="5"/>
  <c r="J29" i="5"/>
  <c r="J28" i="5"/>
  <c r="J32" i="5"/>
  <c r="B32" i="5" s="1"/>
  <c r="J57" i="5"/>
  <c r="J41" i="5"/>
  <c r="J35" i="5"/>
  <c r="J38" i="5"/>
  <c r="J34" i="5"/>
  <c r="J54" i="5"/>
  <c r="J51" i="5"/>
  <c r="J49" i="5"/>
  <c r="J55" i="5"/>
  <c r="J56" i="5"/>
  <c r="J31" i="5"/>
  <c r="J63" i="5"/>
  <c r="J33" i="5"/>
  <c r="J30" i="5"/>
  <c r="J58" i="5"/>
  <c r="J61" i="5"/>
  <c r="J36" i="5"/>
  <c r="J37" i="5"/>
  <c r="J43" i="5"/>
  <c r="J59" i="5"/>
  <c r="J42" i="5"/>
  <c r="J60" i="5"/>
  <c r="J64" i="5"/>
  <c r="J53" i="5"/>
  <c r="J48" i="5"/>
  <c r="J47" i="5"/>
  <c r="J65" i="5"/>
  <c r="J45" i="5"/>
  <c r="J46" i="5"/>
  <c r="AK12" i="5"/>
  <c r="AK23" i="5"/>
  <c r="AK26" i="5"/>
  <c r="AK22" i="5"/>
  <c r="AK27" i="5"/>
  <c r="AK21" i="5"/>
  <c r="AK30" i="5"/>
  <c r="AK40" i="5"/>
  <c r="AK24" i="5"/>
  <c r="AK43" i="5"/>
  <c r="AK59" i="5"/>
  <c r="AK19" i="5"/>
  <c r="AK50" i="5"/>
  <c r="AK57" i="5"/>
  <c r="AK65" i="5"/>
  <c r="AK45" i="5"/>
  <c r="AK46" i="5"/>
  <c r="AH5" i="5"/>
  <c r="AH9" i="5"/>
  <c r="AH8" i="5"/>
  <c r="AH10" i="5"/>
  <c r="AH11" i="5"/>
  <c r="AH20" i="5"/>
  <c r="AH14" i="5"/>
  <c r="AH13" i="5"/>
  <c r="AH12" i="5"/>
  <c r="AH21" i="5"/>
  <c r="AH26" i="5"/>
  <c r="AH25" i="5"/>
  <c r="AH33" i="5"/>
  <c r="AH24" i="5"/>
  <c r="AH43" i="5"/>
  <c r="AH59" i="5"/>
  <c r="AH60" i="5"/>
  <c r="AH50" i="5"/>
  <c r="AH57" i="5"/>
  <c r="AH65" i="5"/>
  <c r="AH45" i="5"/>
  <c r="AH46" i="5"/>
  <c r="AB12" i="5"/>
  <c r="AB15" i="5"/>
  <c r="AB13" i="5"/>
  <c r="AB18" i="5"/>
  <c r="AB21" i="5"/>
  <c r="AB23" i="5"/>
  <c r="AB9" i="5"/>
  <c r="AB26" i="5"/>
  <c r="AB22" i="5"/>
  <c r="AB53" i="5"/>
  <c r="AB32" i="5"/>
  <c r="AB51" i="5"/>
  <c r="AB49" i="5"/>
  <c r="AB55" i="5"/>
  <c r="AB45" i="5"/>
  <c r="AB46" i="5"/>
  <c r="AQ5" i="5"/>
  <c r="AQ6" i="5"/>
  <c r="AQ10" i="5"/>
  <c r="AQ7" i="5"/>
  <c r="AQ8" i="5"/>
  <c r="AQ12" i="5"/>
  <c r="AQ63" i="5"/>
  <c r="AQ33" i="5"/>
  <c r="AQ38" i="5"/>
  <c r="AQ30" i="5"/>
  <c r="AQ16" i="5"/>
  <c r="AQ15" i="5"/>
  <c r="AQ13" i="5"/>
  <c r="AQ18" i="5"/>
  <c r="AQ11" i="5"/>
  <c r="AQ21" i="5"/>
  <c r="AQ14" i="5"/>
  <c r="AQ35" i="5"/>
  <c r="AQ58" i="5"/>
  <c r="AQ40" i="5"/>
  <c r="AQ23" i="5"/>
  <c r="AQ27" i="5"/>
  <c r="AQ24" i="5"/>
  <c r="AQ52" i="5"/>
  <c r="AQ36" i="5"/>
  <c r="AQ37" i="5"/>
  <c r="AQ26" i="5"/>
  <c r="AQ28" i="5"/>
  <c r="AQ42" i="5"/>
  <c r="AQ60" i="5"/>
  <c r="AQ22" i="5"/>
  <c r="AQ25" i="5"/>
  <c r="AQ17" i="5"/>
  <c r="AQ20" i="5"/>
  <c r="AQ31" i="5"/>
  <c r="AQ19" i="5"/>
  <c r="AQ34" i="5"/>
  <c r="AQ50" i="5"/>
  <c r="AQ57" i="5"/>
  <c r="AQ62" i="5"/>
  <c r="AQ54" i="5"/>
  <c r="AQ49" i="5"/>
  <c r="AQ48" i="5"/>
  <c r="AQ47" i="5"/>
  <c r="AQ65" i="5"/>
  <c r="AQ45" i="5"/>
  <c r="AQ46" i="5"/>
  <c r="AN39" i="5"/>
  <c r="AN5" i="5"/>
  <c r="AN6" i="5"/>
  <c r="AN10" i="5"/>
  <c r="AN7" i="5"/>
  <c r="AN8" i="5"/>
  <c r="AN12" i="5"/>
  <c r="AN63" i="5"/>
  <c r="AN33" i="5"/>
  <c r="AN38" i="5"/>
  <c r="AN30" i="5"/>
  <c r="AN16" i="5"/>
  <c r="AN15" i="5"/>
  <c r="AN13" i="5"/>
  <c r="AN18" i="5"/>
  <c r="AN11" i="5"/>
  <c r="AN21" i="5"/>
  <c r="AN14" i="5"/>
  <c r="AN35" i="5"/>
  <c r="AN58" i="5"/>
  <c r="AN40" i="5"/>
  <c r="AN23" i="5"/>
  <c r="AN61" i="5"/>
  <c r="AN27" i="5"/>
  <c r="AN24" i="5"/>
  <c r="AN52" i="5"/>
  <c r="AN36" i="5"/>
  <c r="AN29" i="5"/>
  <c r="AN37" i="5"/>
  <c r="AN9" i="5"/>
  <c r="AN26" i="5"/>
  <c r="AN28" i="5"/>
  <c r="AN43" i="5"/>
  <c r="AN42" i="5"/>
  <c r="AN60" i="5"/>
  <c r="AN64" i="5"/>
  <c r="AN22" i="5"/>
  <c r="AN25" i="5"/>
  <c r="AN17" i="5"/>
  <c r="AN41" i="5"/>
  <c r="AN20" i="5"/>
  <c r="AN31" i="5"/>
  <c r="AN34" i="5"/>
  <c r="AN50" i="5"/>
  <c r="AN57" i="5"/>
  <c r="AN51" i="5"/>
  <c r="AN55" i="5"/>
  <c r="AN56" i="5"/>
  <c r="AN48" i="5"/>
  <c r="AN47" i="5"/>
  <c r="AN45" i="5"/>
  <c r="AN46" i="5"/>
  <c r="AK6" i="5"/>
  <c r="AK10" i="5"/>
  <c r="AK7" i="5"/>
  <c r="AK8" i="5"/>
  <c r="AK63" i="5"/>
  <c r="AK33" i="5"/>
  <c r="AK16" i="5"/>
  <c r="AK15" i="5"/>
  <c r="AK13" i="5"/>
  <c r="AK18" i="5"/>
  <c r="AK11" i="5"/>
  <c r="AK36" i="5"/>
  <c r="AK29" i="5"/>
  <c r="AK37" i="5"/>
  <c r="AK9" i="5"/>
  <c r="AK28" i="5"/>
  <c r="AK42" i="5"/>
  <c r="AK60" i="5"/>
  <c r="AK64" i="5"/>
  <c r="AK25" i="5"/>
  <c r="AK53" i="5"/>
  <c r="AK20" i="5"/>
  <c r="AK62" i="5"/>
  <c r="AK47" i="5"/>
  <c r="AH7" i="5"/>
  <c r="AH63" i="5"/>
  <c r="AH30" i="5"/>
  <c r="AH16" i="5"/>
  <c r="AH23" i="5"/>
  <c r="AH27" i="5"/>
  <c r="AH52" i="5"/>
  <c r="AH36" i="5"/>
  <c r="AH29" i="5"/>
  <c r="AH28" i="5"/>
  <c r="AH42" i="5"/>
  <c r="AH64" i="5"/>
  <c r="AH17" i="5"/>
  <c r="AH62" i="5"/>
  <c r="AH48" i="5"/>
  <c r="AD39" i="5"/>
  <c r="AE39" i="5" s="1"/>
  <c r="AD5" i="5"/>
  <c r="AE5" i="5"/>
  <c r="AD6" i="5"/>
  <c r="AE6" i="5"/>
  <c r="AD10" i="5"/>
  <c r="AE10" i="5"/>
  <c r="AD7" i="5"/>
  <c r="AE7" i="5" s="1"/>
  <c r="AD8" i="5"/>
  <c r="AE8" i="5" s="1"/>
  <c r="AD12" i="5"/>
  <c r="AE12" i="5"/>
  <c r="AD63" i="5"/>
  <c r="AE63" i="5" s="1"/>
  <c r="AD33" i="5"/>
  <c r="AE33" i="5" s="1"/>
  <c r="AD38" i="5"/>
  <c r="AE38" i="5" s="1"/>
  <c r="AD30" i="5"/>
  <c r="AE30" i="5"/>
  <c r="AD16" i="5"/>
  <c r="AE16" i="5"/>
  <c r="AD15" i="5"/>
  <c r="AE15" i="5" s="1"/>
  <c r="AD13" i="5"/>
  <c r="AE13" i="5"/>
  <c r="AD18" i="5"/>
  <c r="AE18" i="5"/>
  <c r="AD11" i="5"/>
  <c r="AE11" i="5" s="1"/>
  <c r="AD21" i="5"/>
  <c r="AE21" i="5" s="1"/>
  <c r="AD14" i="5"/>
  <c r="AE14" i="5"/>
  <c r="AD35" i="5"/>
  <c r="AE35" i="5"/>
  <c r="AD58" i="5"/>
  <c r="AE58" i="5"/>
  <c r="AD40" i="5"/>
  <c r="AE40" i="5" s="1"/>
  <c r="AD23" i="5"/>
  <c r="AE23" i="5" s="1"/>
  <c r="B23" i="5" s="1"/>
  <c r="AD61" i="5"/>
  <c r="AE61" i="5"/>
  <c r="AD27" i="5"/>
  <c r="AE27" i="5" s="1"/>
  <c r="AD24" i="5"/>
  <c r="AE24" i="5" s="1"/>
  <c r="AD52" i="5"/>
  <c r="AE52" i="5" s="1"/>
  <c r="B52" i="5" s="1"/>
  <c r="AD36" i="5"/>
  <c r="AE36" i="5"/>
  <c r="AD29" i="5"/>
  <c r="AE29" i="5" s="1"/>
  <c r="AD37" i="5"/>
  <c r="AE37" i="5" s="1"/>
  <c r="AD9" i="5"/>
  <c r="AE9" i="5" s="1"/>
  <c r="B9" i="5" s="1"/>
  <c r="AD26" i="5"/>
  <c r="AE26" i="5"/>
  <c r="AD28" i="5"/>
  <c r="AE28" i="5" s="1"/>
  <c r="B28" i="5" s="1"/>
  <c r="AD43" i="5"/>
  <c r="AE43" i="5" s="1"/>
  <c r="AD59" i="5"/>
  <c r="AE59" i="5" s="1"/>
  <c r="AD42" i="5"/>
  <c r="AE42" i="5"/>
  <c r="AD60" i="5"/>
  <c r="AE60" i="5" s="1"/>
  <c r="AD64" i="5"/>
  <c r="AE64" i="5" s="1"/>
  <c r="AD22" i="5"/>
  <c r="AE22" i="5" s="1"/>
  <c r="AD25" i="5"/>
  <c r="AE25" i="5"/>
  <c r="AD53" i="5"/>
  <c r="AE53" i="5" s="1"/>
  <c r="AD17" i="5"/>
  <c r="AE17" i="5" s="1"/>
  <c r="AD41" i="5"/>
  <c r="AE41" i="5" s="1"/>
  <c r="AD20" i="5"/>
  <c r="AE20" i="5"/>
  <c r="AD31" i="5"/>
  <c r="AE31" i="5" s="1"/>
  <c r="AD19" i="5"/>
  <c r="AE19" i="5" s="1"/>
  <c r="AD32" i="5"/>
  <c r="AE32" i="5" s="1"/>
  <c r="AD34" i="5"/>
  <c r="AE34" i="5"/>
  <c r="AD50" i="5"/>
  <c r="AE50" i="5" s="1"/>
  <c r="AD57" i="5"/>
  <c r="AE57" i="5" s="1"/>
  <c r="AD62" i="5"/>
  <c r="AE62" i="5" s="1"/>
  <c r="B62" i="5" s="1"/>
  <c r="AD54" i="5"/>
  <c r="AE54" i="5"/>
  <c r="AD51" i="5"/>
  <c r="AE51" i="5" s="1"/>
  <c r="AD49" i="5"/>
  <c r="AE49" i="5" s="1"/>
  <c r="AD55" i="5"/>
  <c r="AE55" i="5" s="1"/>
  <c r="AD56" i="5"/>
  <c r="AE56" i="5"/>
  <c r="AD48" i="5"/>
  <c r="AE48" i="5" s="1"/>
  <c r="AD47" i="5"/>
  <c r="AE47" i="5" s="1"/>
  <c r="AD65" i="5"/>
  <c r="AE65" i="5" s="1"/>
  <c r="AD45" i="5"/>
  <c r="AE45" i="5"/>
  <c r="AD46" i="5"/>
  <c r="AE46" i="5" s="1"/>
  <c r="B46" i="5" s="1"/>
  <c r="AB6" i="5"/>
  <c r="AB8" i="5"/>
  <c r="AB36" i="5"/>
  <c r="AB28" i="5"/>
  <c r="AB41" i="5"/>
  <c r="AB31" i="5"/>
  <c r="AB19" i="5"/>
  <c r="AB56" i="5"/>
  <c r="AB10" i="5"/>
  <c r="AB16" i="5"/>
  <c r="AB24" i="5"/>
  <c r="AB29" i="5"/>
  <c r="Y10" i="5"/>
  <c r="Y12" i="5"/>
  <c r="Y6" i="5"/>
  <c r="Y18" i="5"/>
  <c r="Y13" i="5"/>
  <c r="Y22" i="5"/>
  <c r="Y26" i="5"/>
  <c r="Y16" i="5"/>
  <c r="Y24" i="5"/>
  <c r="Y28" i="5"/>
  <c r="Y37" i="5"/>
  <c r="Y43" i="5"/>
  <c r="Y36" i="5"/>
  <c r="Y50" i="5"/>
  <c r="Y57" i="5"/>
  <c r="Y62" i="5"/>
  <c r="Y49" i="5"/>
  <c r="Y55" i="5"/>
  <c r="Y63" i="5"/>
  <c r="Y60" i="5"/>
  <c r="Y48" i="5"/>
  <c r="Y46" i="5"/>
  <c r="V8" i="5"/>
  <c r="V12" i="5"/>
  <c r="V11" i="5"/>
  <c r="V22" i="5"/>
  <c r="V25" i="5"/>
  <c r="V41" i="5"/>
  <c r="V33" i="5"/>
  <c r="V20" i="5"/>
  <c r="V28" i="5"/>
  <c r="V37" i="5"/>
  <c r="V50" i="5"/>
  <c r="V57" i="5"/>
  <c r="V62" i="5"/>
  <c r="V27" i="5"/>
  <c r="V49" i="5"/>
  <c r="V55" i="5"/>
  <c r="V59" i="5"/>
  <c r="V60" i="5"/>
  <c r="S6" i="5"/>
  <c r="S17" i="5"/>
  <c r="S21" i="5"/>
  <c r="S16" i="5"/>
  <c r="S26" i="5"/>
  <c r="S23" i="5"/>
  <c r="S22" i="5"/>
  <c r="B22" i="5" s="1"/>
  <c r="S14" i="5"/>
  <c r="S34" i="5"/>
  <c r="S62" i="5"/>
  <c r="S40" i="5"/>
  <c r="S38" i="5"/>
  <c r="S49" i="5"/>
  <c r="S55" i="5"/>
  <c r="S56" i="5"/>
  <c r="S58" i="5"/>
  <c r="S42" i="5"/>
  <c r="S60" i="5"/>
  <c r="S64" i="5"/>
  <c r="S45" i="5"/>
  <c r="S46" i="5"/>
  <c r="P7" i="5"/>
  <c r="P8" i="5"/>
  <c r="P10" i="5"/>
  <c r="P12" i="5"/>
  <c r="P50" i="5"/>
  <c r="P18" i="5"/>
  <c r="P25" i="5"/>
  <c r="P19" i="5"/>
  <c r="P40" i="5"/>
  <c r="P16" i="5"/>
  <c r="P26" i="5"/>
  <c r="P35" i="5"/>
  <c r="P54" i="5"/>
  <c r="P27" i="5"/>
  <c r="P49" i="5"/>
  <c r="P56" i="5"/>
  <c r="P58" i="5"/>
  <c r="P61" i="5"/>
  <c r="P60" i="5"/>
  <c r="P64" i="5"/>
  <c r="P65" i="5"/>
  <c r="P46" i="5"/>
  <c r="AK32" i="5"/>
  <c r="AK41" i="5"/>
  <c r="AK35" i="5"/>
  <c r="AK38" i="5"/>
  <c r="AK34" i="5"/>
  <c r="AK54" i="5"/>
  <c r="AK51" i="5"/>
  <c r="AK49" i="5"/>
  <c r="AK55" i="5"/>
  <c r="AK56" i="5"/>
  <c r="AK31" i="5"/>
  <c r="AH39" i="5"/>
  <c r="AH32" i="5"/>
  <c r="AH41" i="5"/>
  <c r="AH35" i="5"/>
  <c r="AH38" i="5"/>
  <c r="AH34" i="5"/>
  <c r="AH54" i="5"/>
  <c r="AH51" i="5"/>
  <c r="AH49" i="5"/>
  <c r="AH55" i="5"/>
  <c r="AH56" i="5"/>
  <c r="AH31" i="5"/>
  <c r="AH53" i="5"/>
  <c r="AB52" i="5"/>
  <c r="AB40" i="5"/>
  <c r="B40" i="5" s="1"/>
  <c r="AB35" i="5"/>
  <c r="AB38" i="5"/>
  <c r="AB63" i="5"/>
  <c r="AB33" i="5"/>
  <c r="AB30" i="5"/>
  <c r="AB58" i="5"/>
  <c r="AB61" i="5"/>
  <c r="AB59" i="5"/>
  <c r="AB43" i="5"/>
  <c r="AB42" i="5"/>
  <c r="AB60" i="5"/>
  <c r="AB64" i="5"/>
  <c r="Y38" i="5"/>
  <c r="Y30" i="5"/>
  <c r="Y53" i="5"/>
  <c r="Y45" i="5"/>
  <c r="V24" i="5"/>
  <c r="V38" i="5"/>
  <c r="V30" i="5"/>
  <c r="V53" i="5"/>
  <c r="S39" i="5"/>
  <c r="S32" i="5"/>
  <c r="S19" i="5"/>
  <c r="S41" i="5"/>
  <c r="S31" i="5"/>
  <c r="S33" i="5"/>
  <c r="S30" i="5"/>
  <c r="S37" i="5"/>
  <c r="S43" i="5"/>
  <c r="P5" i="5"/>
  <c r="P9" i="5"/>
  <c r="P6" i="5"/>
  <c r="P13" i="5"/>
  <c r="P11" i="5"/>
  <c r="P15" i="5"/>
  <c r="P17" i="5"/>
  <c r="P14" i="5"/>
  <c r="P24" i="5"/>
  <c r="P22" i="5"/>
  <c r="P28" i="5"/>
  <c r="P23" i="5"/>
  <c r="P32" i="5"/>
  <c r="P29" i="5"/>
  <c r="P57" i="5"/>
  <c r="P62" i="5"/>
  <c r="P20" i="5"/>
  <c r="P52" i="5"/>
  <c r="P21" i="5"/>
  <c r="B21" i="5" s="1"/>
  <c r="P41" i="5"/>
  <c r="P38" i="5"/>
  <c r="P34" i="5"/>
  <c r="P51" i="5"/>
  <c r="P55" i="5"/>
  <c r="P31" i="5"/>
  <c r="P63" i="5"/>
  <c r="P33" i="5"/>
  <c r="P30" i="5"/>
  <c r="P36" i="5"/>
  <c r="P37" i="5"/>
  <c r="P59" i="5"/>
  <c r="P43" i="5"/>
  <c r="P42" i="5"/>
  <c r="P53" i="5"/>
  <c r="P48" i="5"/>
  <c r="B48" i="5" s="1"/>
  <c r="P47" i="5"/>
  <c r="P45" i="5"/>
  <c r="AK39" i="5"/>
  <c r="AB39" i="5"/>
  <c r="AK48" i="5"/>
  <c r="AK61" i="5"/>
  <c r="AK58" i="5"/>
  <c r="AK52" i="5"/>
  <c r="AK14" i="5"/>
  <c r="AK17" i="5"/>
  <c r="AK5" i="5"/>
  <c r="AH47" i="5"/>
  <c r="AH37" i="5"/>
  <c r="AH61" i="5"/>
  <c r="AH58" i="5"/>
  <c r="AH6" i="5"/>
  <c r="AH18" i="5"/>
  <c r="AH22" i="5"/>
  <c r="AH40" i="5"/>
  <c r="AH15" i="5"/>
  <c r="AH19" i="5"/>
  <c r="AB65" i="5"/>
  <c r="AB47" i="5"/>
  <c r="AB48" i="5"/>
  <c r="AB37" i="5"/>
  <c r="AB27" i="5"/>
  <c r="AB54" i="5"/>
  <c r="AB34" i="5"/>
  <c r="AB25" i="5"/>
  <c r="AB57" i="5"/>
  <c r="AB20" i="5"/>
  <c r="AB14" i="5"/>
  <c r="AB50" i="5"/>
  <c r="AB62" i="5"/>
  <c r="AB17" i="5"/>
  <c r="AB11" i="5"/>
  <c r="AB7" i="5"/>
  <c r="AB5" i="5"/>
  <c r="Y65" i="5"/>
  <c r="Y47" i="5"/>
  <c r="Y64" i="5"/>
  <c r="Y42" i="5"/>
  <c r="Y59" i="5"/>
  <c r="Y61" i="5"/>
  <c r="Y58" i="5"/>
  <c r="Y33" i="5"/>
  <c r="Y31" i="5"/>
  <c r="Y56" i="5"/>
  <c r="Y27" i="5"/>
  <c r="Y51" i="5"/>
  <c r="Y54" i="5"/>
  <c r="Y34" i="5"/>
  <c r="Y35" i="5"/>
  <c r="Y41" i="5"/>
  <c r="Y21" i="5"/>
  <c r="Y25" i="5"/>
  <c r="B25" i="5" s="1"/>
  <c r="Y32" i="5"/>
  <c r="Y29" i="5"/>
  <c r="Y23" i="5"/>
  <c r="Y40" i="5"/>
  <c r="Y52" i="5"/>
  <c r="Y20" i="5"/>
  <c r="Y14" i="5"/>
  <c r="Y17" i="5"/>
  <c r="Y15" i="5"/>
  <c r="Y11" i="5"/>
  <c r="Y8" i="5"/>
  <c r="Y7" i="5"/>
  <c r="Y9" i="5"/>
  <c r="Y19" i="5"/>
  <c r="Y5" i="5"/>
  <c r="Y39" i="5"/>
  <c r="B39" i="5" s="1"/>
  <c r="V46" i="5"/>
  <c r="V45" i="5"/>
  <c r="V65" i="5"/>
  <c r="V47" i="5"/>
  <c r="V48" i="5"/>
  <c r="V64" i="5"/>
  <c r="V42" i="5"/>
  <c r="V43" i="5"/>
  <c r="V36" i="5"/>
  <c r="V61" i="5"/>
  <c r="V58" i="5"/>
  <c r="V63" i="5"/>
  <c r="V31" i="5"/>
  <c r="V56" i="5"/>
  <c r="V51" i="5"/>
  <c r="V54" i="5"/>
  <c r="V34" i="5"/>
  <c r="V35" i="5"/>
  <c r="V26" i="5"/>
  <c r="V16" i="5"/>
  <c r="V21" i="5"/>
  <c r="V6" i="5"/>
  <c r="V18" i="5"/>
  <c r="V32" i="5"/>
  <c r="V29" i="5"/>
  <c r="V23" i="5"/>
  <c r="V40" i="5"/>
  <c r="V52" i="5"/>
  <c r="V14" i="5"/>
  <c r="V17" i="5"/>
  <c r="V15" i="5"/>
  <c r="V13" i="5"/>
  <c r="V10" i="5"/>
  <c r="V7" i="5"/>
  <c r="V9" i="5"/>
  <c r="V19" i="5"/>
  <c r="V5" i="5"/>
  <c r="B5" i="5" s="1"/>
  <c r="V39" i="5"/>
  <c r="S65" i="5"/>
  <c r="S47" i="5"/>
  <c r="S48" i="5"/>
  <c r="S53" i="5"/>
  <c r="S59" i="5"/>
  <c r="S36" i="5"/>
  <c r="S61" i="5"/>
  <c r="S63" i="5"/>
  <c r="S27" i="5"/>
  <c r="S51" i="5"/>
  <c r="B51" i="5" s="1"/>
  <c r="S54" i="5"/>
  <c r="S35" i="5"/>
  <c r="S25" i="5"/>
  <c r="S18" i="5"/>
  <c r="S57" i="5"/>
  <c r="S28" i="5"/>
  <c r="S29" i="5"/>
  <c r="S24" i="5"/>
  <c r="S52" i="5"/>
  <c r="S20" i="5"/>
  <c r="S50" i="5"/>
  <c r="S15" i="5"/>
  <c r="S11" i="5"/>
  <c r="S13" i="5"/>
  <c r="S12" i="5"/>
  <c r="S10" i="5"/>
  <c r="S8" i="5"/>
  <c r="S7" i="5"/>
  <c r="S9" i="5"/>
  <c r="S5" i="5"/>
  <c r="P39" i="5"/>
  <c r="M5" i="5"/>
  <c r="M50" i="5"/>
  <c r="M32" i="5"/>
  <c r="M57" i="5"/>
  <c r="M19" i="5"/>
  <c r="B19" i="5" s="1"/>
  <c r="M9" i="5"/>
  <c r="M7" i="5"/>
  <c r="B7" i="5" s="1"/>
  <c r="M8" i="5"/>
  <c r="B8" i="5" s="1"/>
  <c r="M10" i="5"/>
  <c r="M12" i="5"/>
  <c r="M13" i="5"/>
  <c r="B13" i="5" s="1"/>
  <c r="M11" i="5"/>
  <c r="M15" i="5"/>
  <c r="B15" i="5" s="1"/>
  <c r="M17" i="5"/>
  <c r="M62" i="5"/>
  <c r="M14" i="5"/>
  <c r="B14" i="5" s="1"/>
  <c r="M20" i="5"/>
  <c r="B20" i="5" s="1"/>
  <c r="M52" i="5"/>
  <c r="M24" i="5"/>
  <c r="B24" i="5" s="1"/>
  <c r="M40" i="5"/>
  <c r="M23" i="5"/>
  <c r="M22" i="5"/>
  <c r="M29" i="5"/>
  <c r="B29" i="5" s="1"/>
  <c r="M28" i="5"/>
  <c r="M18" i="5"/>
  <c r="B18" i="5" s="1"/>
  <c r="M25" i="5"/>
  <c r="M6" i="5"/>
  <c r="B6" i="5" s="1"/>
  <c r="M21" i="5"/>
  <c r="M16" i="5"/>
  <c r="B16" i="5" s="1"/>
  <c r="M26" i="5"/>
  <c r="B26" i="5" s="1"/>
  <c r="M41" i="5"/>
  <c r="B41" i="5" s="1"/>
  <c r="M35" i="5"/>
  <c r="B35" i="5" s="1"/>
  <c r="M38" i="5"/>
  <c r="B38" i="5" s="1"/>
  <c r="M34" i="5"/>
  <c r="M54" i="5"/>
  <c r="B54" i="5" s="1"/>
  <c r="M51" i="5"/>
  <c r="M27" i="5"/>
  <c r="M49" i="5"/>
  <c r="L55" i="5"/>
  <c r="M55" i="5"/>
  <c r="B55" i="5" s="1"/>
  <c r="L56" i="5"/>
  <c r="M56" i="5" s="1"/>
  <c r="B56" i="5" s="1"/>
  <c r="L31" i="5"/>
  <c r="M31" i="5" s="1"/>
  <c r="B31" i="5" s="1"/>
  <c r="L63" i="5"/>
  <c r="M63" i="5" s="1"/>
  <c r="B63" i="5" s="1"/>
  <c r="L33" i="5"/>
  <c r="M33" i="5"/>
  <c r="B33" i="5" s="1"/>
  <c r="L30" i="5"/>
  <c r="M30" i="5" s="1"/>
  <c r="B30" i="5" s="1"/>
  <c r="L58" i="5"/>
  <c r="M58" i="5" s="1"/>
  <c r="B58" i="5" s="1"/>
  <c r="L61" i="5"/>
  <c r="M61" i="5" s="1"/>
  <c r="L36" i="5"/>
  <c r="M36" i="5"/>
  <c r="B36" i="5" s="1"/>
  <c r="L37" i="5"/>
  <c r="M37" i="5" s="1"/>
  <c r="B37" i="5" s="1"/>
  <c r="L59" i="5"/>
  <c r="M59" i="5" s="1"/>
  <c r="L43" i="5"/>
  <c r="M43" i="5" s="1"/>
  <c r="B43" i="5" s="1"/>
  <c r="L42" i="5"/>
  <c r="M42" i="5"/>
  <c r="B42" i="5" s="1"/>
  <c r="L60" i="5"/>
  <c r="M60" i="5" s="1"/>
  <c r="L64" i="5"/>
  <c r="M64" i="5" s="1"/>
  <c r="B64" i="5" s="1"/>
  <c r="L53" i="5"/>
  <c r="M53" i="5" s="1"/>
  <c r="L48" i="5"/>
  <c r="M48" i="5"/>
  <c r="L47" i="5"/>
  <c r="M47" i="5" s="1"/>
  <c r="B47" i="5" s="1"/>
  <c r="L65" i="5"/>
  <c r="M65" i="5" s="1"/>
  <c r="B65" i="5" s="1"/>
  <c r="L45" i="5"/>
  <c r="M45" i="5" s="1"/>
  <c r="B45" i="5" s="1"/>
  <c r="L46" i="5"/>
  <c r="M46" i="5"/>
  <c r="J5" i="5"/>
  <c r="M39" i="5"/>
  <c r="B10" i="5"/>
  <c r="B34" i="5"/>
  <c r="AC58" i="3"/>
  <c r="B58" i="3"/>
  <c r="AC42" i="3"/>
  <c r="B42" i="3" s="1"/>
  <c r="AC59" i="3"/>
  <c r="B59" i="3"/>
  <c r="AC31" i="3"/>
  <c r="B31" i="3"/>
  <c r="AE66" i="3"/>
  <c r="AC66" i="3"/>
  <c r="AA66" i="3"/>
  <c r="Y66" i="3"/>
  <c r="W66" i="3"/>
  <c r="U66" i="3"/>
  <c r="S66" i="3"/>
  <c r="Q66" i="3"/>
  <c r="O66" i="3"/>
  <c r="M66" i="3"/>
  <c r="K66" i="3"/>
  <c r="I66" i="3"/>
  <c r="B66" i="3" s="1"/>
  <c r="Q43" i="3"/>
  <c r="U19" i="3"/>
  <c r="Q26" i="3"/>
  <c r="K25" i="3"/>
  <c r="I23" i="3"/>
  <c r="O21" i="3"/>
  <c r="K21" i="3"/>
  <c r="I26" i="3"/>
  <c r="AE6" i="3"/>
  <c r="AE7" i="3"/>
  <c r="AE51" i="3"/>
  <c r="AE12" i="3"/>
  <c r="AE46" i="3"/>
  <c r="AE49" i="3"/>
  <c r="AE64" i="3"/>
  <c r="AE26" i="3"/>
  <c r="AE62" i="3"/>
  <c r="AE60" i="3"/>
  <c r="AE36" i="3"/>
  <c r="AE33" i="3"/>
  <c r="AE24" i="3"/>
  <c r="AE55" i="3"/>
  <c r="AE48" i="3"/>
  <c r="AE15" i="3"/>
  <c r="AE32" i="3"/>
  <c r="AE20" i="3"/>
  <c r="AE47" i="3"/>
  <c r="AE54" i="3"/>
  <c r="AE53" i="3"/>
  <c r="AE37" i="3"/>
  <c r="AE22" i="3"/>
  <c r="AE61" i="3"/>
  <c r="AE34" i="3"/>
  <c r="AE65" i="3"/>
  <c r="AE40" i="3"/>
  <c r="AE27" i="3"/>
  <c r="AE44" i="3"/>
  <c r="AE57" i="3"/>
  <c r="AE28" i="3"/>
  <c r="AE45" i="3"/>
  <c r="AE39" i="3"/>
  <c r="AE43" i="3"/>
  <c r="AE38" i="3"/>
  <c r="AE52" i="3"/>
  <c r="AE29" i="3"/>
  <c r="AE30" i="3"/>
  <c r="AE63" i="3"/>
  <c r="AE35" i="3"/>
  <c r="AE56" i="3"/>
  <c r="AE41" i="3"/>
  <c r="AE50" i="3"/>
  <c r="AC6" i="3"/>
  <c r="AC51" i="3"/>
  <c r="AC46" i="3"/>
  <c r="AC49" i="3"/>
  <c r="AC64" i="3"/>
  <c r="AC17" i="3"/>
  <c r="AC19" i="3"/>
  <c r="AC26" i="3"/>
  <c r="AC62" i="3"/>
  <c r="AC60" i="3"/>
  <c r="AC36" i="3"/>
  <c r="AC33" i="3"/>
  <c r="AC24" i="3"/>
  <c r="AC55" i="3"/>
  <c r="B55" i="3" s="1"/>
  <c r="AC48" i="3"/>
  <c r="AC15" i="3"/>
  <c r="AC32" i="3"/>
  <c r="AC20" i="3"/>
  <c r="AC47" i="3"/>
  <c r="AC54" i="3"/>
  <c r="AC53" i="3"/>
  <c r="AC37" i="3"/>
  <c r="AC22" i="3"/>
  <c r="AC61" i="3"/>
  <c r="AC34" i="3"/>
  <c r="AC65" i="3"/>
  <c r="AC40" i="3"/>
  <c r="AC27" i="3"/>
  <c r="AC44" i="3"/>
  <c r="AC57" i="3"/>
  <c r="AC28" i="3"/>
  <c r="AC45" i="3"/>
  <c r="AC39" i="3"/>
  <c r="AC43" i="3"/>
  <c r="AC38" i="3"/>
  <c r="AC52" i="3"/>
  <c r="AC29" i="3"/>
  <c r="AC30" i="3"/>
  <c r="AC63" i="3"/>
  <c r="AC35" i="3"/>
  <c r="AC56" i="3"/>
  <c r="AC41" i="3"/>
  <c r="AC50" i="3"/>
  <c r="AA6" i="3"/>
  <c r="AA51" i="3"/>
  <c r="AA12" i="3"/>
  <c r="AA46" i="3"/>
  <c r="AA49" i="3"/>
  <c r="AA64" i="3"/>
  <c r="AA26" i="3"/>
  <c r="AA62" i="3"/>
  <c r="AA60" i="3"/>
  <c r="AA25" i="3"/>
  <c r="AA36" i="3"/>
  <c r="AA33" i="3"/>
  <c r="AA24" i="3"/>
  <c r="AA14" i="3"/>
  <c r="AA55" i="3"/>
  <c r="AA48" i="3"/>
  <c r="AA32" i="3"/>
  <c r="AA20" i="3"/>
  <c r="AA47" i="3"/>
  <c r="AA54" i="3"/>
  <c r="AA53" i="3"/>
  <c r="AA37" i="3"/>
  <c r="AA22" i="3"/>
  <c r="AA61" i="3"/>
  <c r="AA34" i="3"/>
  <c r="AA65" i="3"/>
  <c r="AA40" i="3"/>
  <c r="AA27" i="3"/>
  <c r="AA44" i="3"/>
  <c r="AA57" i="3"/>
  <c r="AA28" i="3"/>
  <c r="AA45" i="3"/>
  <c r="AA39" i="3"/>
  <c r="AA43" i="3"/>
  <c r="AA38" i="3"/>
  <c r="AA52" i="3"/>
  <c r="AA29" i="3"/>
  <c r="AA30" i="3"/>
  <c r="AA63" i="3"/>
  <c r="AA35" i="3"/>
  <c r="AA56" i="3"/>
  <c r="AA41" i="3"/>
  <c r="AA50" i="3"/>
  <c r="Y51" i="3"/>
  <c r="Y46" i="3"/>
  <c r="Y49" i="3"/>
  <c r="Y64" i="3"/>
  <c r="Y23" i="3"/>
  <c r="Y26" i="3"/>
  <c r="Y62" i="3"/>
  <c r="Y60" i="3"/>
  <c r="Y25" i="3"/>
  <c r="Y36" i="3"/>
  <c r="Y33" i="3"/>
  <c r="Y13" i="3"/>
  <c r="Y24" i="3"/>
  <c r="Y55" i="3"/>
  <c r="Y48" i="3"/>
  <c r="Y32" i="3"/>
  <c r="Y20" i="3"/>
  <c r="Y47" i="3"/>
  <c r="Y54" i="3"/>
  <c r="Y53" i="3"/>
  <c r="Y37" i="3"/>
  <c r="Y22" i="3"/>
  <c r="Y61" i="3"/>
  <c r="Y34" i="3"/>
  <c r="Y65" i="3"/>
  <c r="Y40" i="3"/>
  <c r="Y27" i="3"/>
  <c r="Y44" i="3"/>
  <c r="Y57" i="3"/>
  <c r="Y28" i="3"/>
  <c r="Y45" i="3"/>
  <c r="Y39" i="3"/>
  <c r="Y43" i="3"/>
  <c r="Y38" i="3"/>
  <c r="Y52" i="3"/>
  <c r="Y29" i="3"/>
  <c r="Y30" i="3"/>
  <c r="Y63" i="3"/>
  <c r="Y35" i="3"/>
  <c r="Y56" i="3"/>
  <c r="Y41" i="3"/>
  <c r="Y50" i="3"/>
  <c r="W6" i="3"/>
  <c r="W8" i="3"/>
  <c r="W10" i="3"/>
  <c r="W7" i="3"/>
  <c r="W9" i="3"/>
  <c r="W51" i="3"/>
  <c r="W11" i="3"/>
  <c r="W12" i="3"/>
  <c r="B12" i="3" s="1"/>
  <c r="W46" i="3"/>
  <c r="W49" i="3"/>
  <c r="W64" i="3"/>
  <c r="W17" i="3"/>
  <c r="W18" i="3"/>
  <c r="W19" i="3"/>
  <c r="B19" i="3" s="1"/>
  <c r="W16" i="3"/>
  <c r="W23" i="3"/>
  <c r="W26" i="3"/>
  <c r="W62" i="3"/>
  <c r="W60" i="3"/>
  <c r="W25" i="3"/>
  <c r="W36" i="3"/>
  <c r="W21" i="3"/>
  <c r="W33" i="3"/>
  <c r="W13" i="3"/>
  <c r="W24" i="3"/>
  <c r="W14" i="3"/>
  <c r="W55" i="3"/>
  <c r="W48" i="3"/>
  <c r="W15" i="3"/>
  <c r="W32" i="3"/>
  <c r="W20" i="3"/>
  <c r="W47" i="3"/>
  <c r="W54" i="3"/>
  <c r="W53" i="3"/>
  <c r="W37" i="3"/>
  <c r="W22" i="3"/>
  <c r="W61" i="3"/>
  <c r="W34" i="3"/>
  <c r="W65" i="3"/>
  <c r="W40" i="3"/>
  <c r="W27" i="3"/>
  <c r="W44" i="3"/>
  <c r="W57" i="3"/>
  <c r="W28" i="3"/>
  <c r="W45" i="3"/>
  <c r="W39" i="3"/>
  <c r="W43" i="3"/>
  <c r="W38" i="3"/>
  <c r="W52" i="3"/>
  <c r="W29" i="3"/>
  <c r="W30" i="3"/>
  <c r="W63" i="3"/>
  <c r="W35" i="3"/>
  <c r="W56" i="3"/>
  <c r="W41" i="3"/>
  <c r="W50" i="3"/>
  <c r="U6" i="3"/>
  <c r="U51" i="3"/>
  <c r="U11" i="3"/>
  <c r="B11" i="3" s="1"/>
  <c r="U46" i="3"/>
  <c r="U49" i="3"/>
  <c r="U64" i="3"/>
  <c r="U18" i="3"/>
  <c r="U23" i="3"/>
  <c r="B23" i="3" s="1"/>
  <c r="U26" i="3"/>
  <c r="U62" i="3"/>
  <c r="U60" i="3"/>
  <c r="U25" i="3"/>
  <c r="U36" i="3"/>
  <c r="U33" i="3"/>
  <c r="U55" i="3"/>
  <c r="U48" i="3"/>
  <c r="U32" i="3"/>
  <c r="U20" i="3"/>
  <c r="U47" i="3"/>
  <c r="U54" i="3"/>
  <c r="U53" i="3"/>
  <c r="U37" i="3"/>
  <c r="U61" i="3"/>
  <c r="U34" i="3"/>
  <c r="U65" i="3"/>
  <c r="U40" i="3"/>
  <c r="U27" i="3"/>
  <c r="U44" i="3"/>
  <c r="U57" i="3"/>
  <c r="U28" i="3"/>
  <c r="U45" i="3"/>
  <c r="U39" i="3"/>
  <c r="U43" i="3"/>
  <c r="U38" i="3"/>
  <c r="U52" i="3"/>
  <c r="U29" i="3"/>
  <c r="U30" i="3"/>
  <c r="U63" i="3"/>
  <c r="U35" i="3"/>
  <c r="U56" i="3"/>
  <c r="U41" i="3"/>
  <c r="U50" i="3"/>
  <c r="S8" i="3"/>
  <c r="S7" i="3"/>
  <c r="S51" i="3"/>
  <c r="S46" i="3"/>
  <c r="B46" i="3" s="1"/>
  <c r="S49" i="3"/>
  <c r="S64" i="3"/>
  <c r="S18" i="3"/>
  <c r="S19" i="3"/>
  <c r="S16" i="3"/>
  <c r="S26" i="3"/>
  <c r="S62" i="3"/>
  <c r="S60" i="3"/>
  <c r="S25" i="3"/>
  <c r="S36" i="3"/>
  <c r="S21" i="3"/>
  <c r="S33" i="3"/>
  <c r="S24" i="3"/>
  <c r="S55" i="3"/>
  <c r="S48" i="3"/>
  <c r="S32" i="3"/>
  <c r="S20" i="3"/>
  <c r="S47" i="3"/>
  <c r="S54" i="3"/>
  <c r="S53" i="3"/>
  <c r="S37" i="3"/>
  <c r="S61" i="3"/>
  <c r="S34" i="3"/>
  <c r="S65" i="3"/>
  <c r="S40" i="3"/>
  <c r="S27" i="3"/>
  <c r="S44" i="3"/>
  <c r="S57" i="3"/>
  <c r="S28" i="3"/>
  <c r="S45" i="3"/>
  <c r="S39" i="3"/>
  <c r="S43" i="3"/>
  <c r="S38" i="3"/>
  <c r="S52" i="3"/>
  <c r="S29" i="3"/>
  <c r="S30" i="3"/>
  <c r="S63" i="3"/>
  <c r="S35" i="3"/>
  <c r="S56" i="3"/>
  <c r="S41" i="3"/>
  <c r="S50" i="3"/>
  <c r="AE5" i="3"/>
  <c r="AC5" i="3"/>
  <c r="AA5" i="3"/>
  <c r="Y5" i="3"/>
  <c r="B5" i="3" s="1"/>
  <c r="W5" i="3"/>
  <c r="U5" i="3"/>
  <c r="Q6" i="3"/>
  <c r="Q51" i="3"/>
  <c r="Q46" i="3"/>
  <c r="Q49" i="3"/>
  <c r="Q64" i="3"/>
  <c r="Q17" i="3"/>
  <c r="Q19" i="3"/>
  <c r="Q16" i="3"/>
  <c r="Q62" i="3"/>
  <c r="Q60" i="3"/>
  <c r="Q25" i="3"/>
  <c r="Q36" i="3"/>
  <c r="Q21" i="3"/>
  <c r="Q33" i="3"/>
  <c r="Q24" i="3"/>
  <c r="Q55" i="3"/>
  <c r="Q48" i="3"/>
  <c r="Q32" i="3"/>
  <c r="Q47" i="3"/>
  <c r="Q54" i="3"/>
  <c r="Q53" i="3"/>
  <c r="Q37" i="3"/>
  <c r="Q61" i="3"/>
  <c r="Q34" i="3"/>
  <c r="Q65" i="3"/>
  <c r="Q40" i="3"/>
  <c r="Q27" i="3"/>
  <c r="Q44" i="3"/>
  <c r="Q57" i="3"/>
  <c r="Q28" i="3"/>
  <c r="Q45" i="3"/>
  <c r="Q39" i="3"/>
  <c r="Q38" i="3"/>
  <c r="B38" i="3" s="1"/>
  <c r="A38" i="3" s="1"/>
  <c r="Q52" i="3"/>
  <c r="Q29" i="3"/>
  <c r="Q30" i="3"/>
  <c r="Q63" i="3"/>
  <c r="Q35" i="3"/>
  <c r="Q56" i="3"/>
  <c r="Q41" i="3"/>
  <c r="Q50" i="3"/>
  <c r="Q5" i="3"/>
  <c r="O13" i="3"/>
  <c r="O24" i="3"/>
  <c r="O14" i="3"/>
  <c r="O55" i="3"/>
  <c r="O48" i="3"/>
  <c r="O15" i="3"/>
  <c r="O32" i="3"/>
  <c r="O20" i="3"/>
  <c r="O47" i="3"/>
  <c r="O54" i="3"/>
  <c r="O53" i="3"/>
  <c r="O37" i="3"/>
  <c r="O22" i="3"/>
  <c r="O61" i="3"/>
  <c r="O34" i="3"/>
  <c r="O65" i="3"/>
  <c r="O40" i="3"/>
  <c r="O27" i="3"/>
  <c r="O44" i="3"/>
  <c r="O57" i="3"/>
  <c r="O28" i="3"/>
  <c r="O45" i="3"/>
  <c r="O39" i="3"/>
  <c r="O43" i="3"/>
  <c r="O38" i="3"/>
  <c r="O52" i="3"/>
  <c r="O29" i="3"/>
  <c r="O30" i="3"/>
  <c r="O63" i="3"/>
  <c r="O35" i="3"/>
  <c r="O56" i="3"/>
  <c r="O41" i="3"/>
  <c r="O50" i="3"/>
  <c r="O33" i="3"/>
  <c r="O36" i="3"/>
  <c r="O60" i="3"/>
  <c r="O62" i="3"/>
  <c r="O64" i="3"/>
  <c r="O49" i="3"/>
  <c r="O46" i="3"/>
  <c r="O51" i="3"/>
  <c r="O6" i="3"/>
  <c r="O8" i="3"/>
  <c r="O10" i="3"/>
  <c r="O7" i="3"/>
  <c r="B7" i="3" s="1"/>
  <c r="O9" i="3"/>
  <c r="M8" i="3"/>
  <c r="B8" i="3" s="1"/>
  <c r="M14" i="3"/>
  <c r="M64" i="3"/>
  <c r="M24" i="3"/>
  <c r="M62" i="3"/>
  <c r="M55" i="3"/>
  <c r="M48" i="3"/>
  <c r="M15" i="3"/>
  <c r="M32" i="3"/>
  <c r="M20" i="3"/>
  <c r="M47" i="3"/>
  <c r="B47" i="3" s="1"/>
  <c r="M54" i="3"/>
  <c r="M53" i="3"/>
  <c r="M37" i="3"/>
  <c r="B37" i="3" s="1"/>
  <c r="M22" i="3"/>
  <c r="M61" i="3"/>
  <c r="M34" i="3"/>
  <c r="M65" i="3"/>
  <c r="M40" i="3"/>
  <c r="M27" i="3"/>
  <c r="M44" i="3"/>
  <c r="M57" i="3"/>
  <c r="M28" i="3"/>
  <c r="M45" i="3"/>
  <c r="M39" i="3"/>
  <c r="M43" i="3"/>
  <c r="M38" i="3"/>
  <c r="M52" i="3"/>
  <c r="M29" i="3"/>
  <c r="M30" i="3"/>
  <c r="M63" i="3"/>
  <c r="M35" i="3"/>
  <c r="M56" i="3"/>
  <c r="M41" i="3"/>
  <c r="M50" i="3"/>
  <c r="M5" i="3"/>
  <c r="M36" i="3"/>
  <c r="M60" i="3"/>
  <c r="M46" i="3"/>
  <c r="M49" i="3"/>
  <c r="M51" i="3"/>
  <c r="M33" i="3"/>
  <c r="M6" i="3"/>
  <c r="K11" i="3"/>
  <c r="K64" i="3"/>
  <c r="K22" i="3"/>
  <c r="B22" i="3" s="1"/>
  <c r="K24" i="3"/>
  <c r="B24" i="3" s="1"/>
  <c r="K61" i="3"/>
  <c r="K26" i="3"/>
  <c r="B26" i="3" s="1"/>
  <c r="K34" i="3"/>
  <c r="K51" i="3"/>
  <c r="K46" i="3"/>
  <c r="K49" i="3"/>
  <c r="B49" i="3" s="1"/>
  <c r="K62" i="3"/>
  <c r="K60" i="3"/>
  <c r="B60" i="3" s="1"/>
  <c r="K33" i="3"/>
  <c r="K65" i="3"/>
  <c r="B65" i="3" s="1"/>
  <c r="K40" i="3"/>
  <c r="K27" i="3"/>
  <c r="K44" i="3"/>
  <c r="K57" i="3"/>
  <c r="K28" i="3"/>
  <c r="K45" i="3"/>
  <c r="B45" i="3" s="1"/>
  <c r="K39" i="3"/>
  <c r="K43" i="3"/>
  <c r="B43" i="3" s="1"/>
  <c r="K38" i="3"/>
  <c r="K52" i="3"/>
  <c r="K29" i="3"/>
  <c r="K30" i="3"/>
  <c r="B30" i="3" s="1"/>
  <c r="K63" i="3"/>
  <c r="K35" i="3"/>
  <c r="K56" i="3"/>
  <c r="K41" i="3"/>
  <c r="B41" i="3" s="1"/>
  <c r="K50" i="3"/>
  <c r="K37" i="3"/>
  <c r="K36" i="3"/>
  <c r="K53" i="3"/>
  <c r="B53" i="3" s="1"/>
  <c r="K6" i="3"/>
  <c r="K54" i="3"/>
  <c r="K47" i="3"/>
  <c r="K32" i="3"/>
  <c r="B32" i="3" s="1"/>
  <c r="K48" i="3"/>
  <c r="K55" i="3"/>
  <c r="O5" i="3"/>
  <c r="K5" i="3"/>
  <c r="I16" i="3"/>
  <c r="I36" i="3"/>
  <c r="B36" i="3" s="1"/>
  <c r="I25" i="3"/>
  <c r="I21" i="3"/>
  <c r="B21" i="3" s="1"/>
  <c r="I37" i="3"/>
  <c r="I10" i="3"/>
  <c r="B10" i="3" s="1"/>
  <c r="I47" i="3"/>
  <c r="I34" i="3"/>
  <c r="B34" i="3" s="1"/>
  <c r="I51" i="3"/>
  <c r="B51" i="3" s="1"/>
  <c r="I46" i="3"/>
  <c r="I49" i="3"/>
  <c r="I62" i="3"/>
  <c r="I60" i="3"/>
  <c r="I33" i="3"/>
  <c r="B33" i="3" s="1"/>
  <c r="I65" i="3"/>
  <c r="I40" i="3"/>
  <c r="I27" i="3"/>
  <c r="B27" i="3" s="1"/>
  <c r="I44" i="3"/>
  <c r="B44" i="3" s="1"/>
  <c r="I57" i="3"/>
  <c r="I28" i="3"/>
  <c r="B28" i="3" s="1"/>
  <c r="I45" i="3"/>
  <c r="I39" i="3"/>
  <c r="B39" i="3" s="1"/>
  <c r="I43" i="3"/>
  <c r="I38" i="3"/>
  <c r="I52" i="3"/>
  <c r="B52" i="3" s="1"/>
  <c r="I29" i="3"/>
  <c r="I30" i="3"/>
  <c r="I63" i="3"/>
  <c r="B63" i="3" s="1"/>
  <c r="I35" i="3"/>
  <c r="I56" i="3"/>
  <c r="B56" i="3" s="1"/>
  <c r="I41" i="3"/>
  <c r="I50" i="3"/>
  <c r="B50" i="3" s="1"/>
  <c r="I17" i="3"/>
  <c r="I54" i="3"/>
  <c r="B54" i="3" s="1"/>
  <c r="I53" i="3"/>
  <c r="I61" i="3"/>
  <c r="B61" i="3" s="1"/>
  <c r="I32" i="3"/>
  <c r="I64" i="3"/>
  <c r="I48" i="3"/>
  <c r="I5" i="3"/>
  <c r="I55" i="3"/>
  <c r="I6" i="3"/>
  <c r="B6" i="3" s="1"/>
  <c r="B16" i="3"/>
  <c r="B48" i="3"/>
  <c r="B9" i="3"/>
  <c r="B13" i="3"/>
  <c r="B25" i="3"/>
  <c r="B40" i="3"/>
  <c r="B18" i="3"/>
  <c r="B62" i="3"/>
  <c r="B29" i="3"/>
  <c r="B35" i="3"/>
  <c r="B17" i="3"/>
  <c r="B57" i="3"/>
  <c r="B14" i="3"/>
  <c r="B64" i="3"/>
  <c r="B15" i="3"/>
  <c r="B20" i="3"/>
  <c r="AD38" i="1"/>
  <c r="AD40" i="1"/>
  <c r="AD41" i="1"/>
  <c r="AD39" i="1"/>
  <c r="AD42" i="1"/>
  <c r="AB38" i="1"/>
  <c r="AB40" i="1"/>
  <c r="AB41" i="1"/>
  <c r="AB39" i="1"/>
  <c r="AB42" i="1"/>
  <c r="Z38" i="1"/>
  <c r="Z40" i="1"/>
  <c r="Z41" i="1"/>
  <c r="Z39" i="1"/>
  <c r="Z42" i="1"/>
  <c r="Z45" i="1"/>
  <c r="X38" i="1"/>
  <c r="X40" i="1"/>
  <c r="X41" i="1"/>
  <c r="X39" i="1"/>
  <c r="X42" i="1"/>
  <c r="V38" i="1"/>
  <c r="V40" i="1"/>
  <c r="V41" i="1"/>
  <c r="V39" i="1"/>
  <c r="V42" i="1"/>
  <c r="T38" i="1"/>
  <c r="R38" i="1"/>
  <c r="P38" i="1"/>
  <c r="N38" i="1"/>
  <c r="L38" i="1"/>
  <c r="J38" i="1"/>
  <c r="H38" i="1"/>
  <c r="B38" i="1" s="1"/>
  <c r="B42" i="1"/>
  <c r="AD55" i="1"/>
  <c r="AD56" i="1"/>
  <c r="AD57" i="1"/>
  <c r="AD58" i="1"/>
  <c r="AD59" i="1"/>
  <c r="AD60" i="1"/>
  <c r="AD52" i="1"/>
  <c r="AD49" i="1"/>
  <c r="AD50" i="1"/>
  <c r="AD61" i="1"/>
  <c r="AD62" i="1"/>
  <c r="AD63" i="1"/>
  <c r="AD64" i="1"/>
  <c r="AD46" i="1"/>
  <c r="AB55" i="1"/>
  <c r="AB56" i="1"/>
  <c r="AB57" i="1"/>
  <c r="AB58" i="1"/>
  <c r="AB59" i="1"/>
  <c r="AB60" i="1"/>
  <c r="AB52" i="1"/>
  <c r="AB49" i="1"/>
  <c r="AB50" i="1"/>
  <c r="AB61" i="1"/>
  <c r="AB62" i="1"/>
  <c r="AB63" i="1"/>
  <c r="AB64" i="1"/>
  <c r="Z55" i="1"/>
  <c r="Z56" i="1"/>
  <c r="Z57" i="1"/>
  <c r="Z58" i="1"/>
  <c r="Z59" i="1"/>
  <c r="Z60" i="1"/>
  <c r="Z52" i="1"/>
  <c r="Z49" i="1"/>
  <c r="Z50" i="1"/>
  <c r="Z61" i="1"/>
  <c r="B61" i="1" s="1"/>
  <c r="Z62" i="1"/>
  <c r="Z63" i="1"/>
  <c r="Z64" i="1"/>
  <c r="Z46" i="1"/>
  <c r="X55" i="1"/>
  <c r="X56" i="1"/>
  <c r="X57" i="1"/>
  <c r="X58" i="1"/>
  <c r="X59" i="1"/>
  <c r="X60" i="1"/>
  <c r="X52" i="1"/>
  <c r="X49" i="1"/>
  <c r="X50" i="1"/>
  <c r="X61" i="1"/>
  <c r="X62" i="1"/>
  <c r="X63" i="1"/>
  <c r="X64" i="1"/>
  <c r="X46" i="1"/>
  <c r="V55" i="1"/>
  <c r="V56" i="1"/>
  <c r="V57" i="1"/>
  <c r="V58" i="1"/>
  <c r="V59" i="1"/>
  <c r="V60" i="1"/>
  <c r="V52" i="1"/>
  <c r="V49" i="1"/>
  <c r="V50" i="1"/>
  <c r="V61" i="1"/>
  <c r="V62" i="1"/>
  <c r="V63" i="1"/>
  <c r="V64" i="1"/>
  <c r="V46" i="1"/>
  <c r="T56" i="1"/>
  <c r="T57" i="1"/>
  <c r="T58" i="1"/>
  <c r="T59" i="1"/>
  <c r="T60" i="1"/>
  <c r="T52" i="1"/>
  <c r="T49" i="1"/>
  <c r="T50" i="1"/>
  <c r="T61" i="1"/>
  <c r="T62" i="1"/>
  <c r="T63" i="1"/>
  <c r="T64" i="1"/>
  <c r="T46" i="1"/>
  <c r="R57" i="1"/>
  <c r="R58" i="1"/>
  <c r="R59" i="1"/>
  <c r="R60" i="1"/>
  <c r="R52" i="1"/>
  <c r="R49" i="1"/>
  <c r="R50" i="1"/>
  <c r="R61" i="1"/>
  <c r="R62" i="1"/>
  <c r="R63" i="1"/>
  <c r="R64" i="1"/>
  <c r="R46" i="1"/>
  <c r="P57" i="1"/>
  <c r="P58" i="1"/>
  <c r="P59" i="1"/>
  <c r="P60" i="1"/>
  <c r="P52" i="1"/>
  <c r="P49" i="1"/>
  <c r="P50" i="1"/>
  <c r="P61" i="1"/>
  <c r="P62" i="1"/>
  <c r="P63" i="1"/>
  <c r="P64" i="1"/>
  <c r="P46" i="1"/>
  <c r="N57" i="1"/>
  <c r="N58" i="1"/>
  <c r="N59" i="1"/>
  <c r="N60" i="1"/>
  <c r="N52" i="1"/>
  <c r="N49" i="1"/>
  <c r="B49" i="1" s="1"/>
  <c r="N50" i="1"/>
  <c r="N61" i="1"/>
  <c r="N62" i="1"/>
  <c r="N63" i="1"/>
  <c r="N64" i="1"/>
  <c r="N46" i="1"/>
  <c r="L57" i="1"/>
  <c r="L58" i="1"/>
  <c r="B58" i="1" s="1"/>
  <c r="L59" i="1"/>
  <c r="L60" i="1"/>
  <c r="L52" i="1"/>
  <c r="L49" i="1"/>
  <c r="L50" i="1"/>
  <c r="L61" i="1"/>
  <c r="L62" i="1"/>
  <c r="L63" i="1"/>
  <c r="L64" i="1"/>
  <c r="L46" i="1"/>
  <c r="J58" i="1"/>
  <c r="J59" i="1"/>
  <c r="J60" i="1"/>
  <c r="B60" i="1" s="1"/>
  <c r="J52" i="1"/>
  <c r="J49" i="1"/>
  <c r="J50" i="1"/>
  <c r="J61" i="1"/>
  <c r="J62" i="1"/>
  <c r="B62" i="1" s="1"/>
  <c r="J63" i="1"/>
  <c r="J64" i="1"/>
  <c r="J46" i="1"/>
  <c r="H59" i="1"/>
  <c r="H60" i="1"/>
  <c r="H52" i="1"/>
  <c r="B52" i="1" s="1"/>
  <c r="H49" i="1"/>
  <c r="H50" i="1"/>
  <c r="B50" i="1" s="1"/>
  <c r="H61" i="1"/>
  <c r="H62" i="1"/>
  <c r="H63" i="1"/>
  <c r="B63" i="1" s="1"/>
  <c r="H64" i="1"/>
  <c r="B64" i="1" s="1"/>
  <c r="H46" i="1"/>
  <c r="H5" i="1"/>
  <c r="B5" i="1" s="1"/>
  <c r="J5" i="1"/>
  <c r="L5" i="1"/>
  <c r="N5" i="1"/>
  <c r="P5" i="1"/>
  <c r="R5" i="1"/>
  <c r="T5" i="1"/>
  <c r="V5" i="1"/>
  <c r="X5" i="1"/>
  <c r="Z5" i="1"/>
  <c r="AB5" i="1"/>
  <c r="AD5" i="1"/>
  <c r="H6" i="1"/>
  <c r="J6" i="1"/>
  <c r="L6" i="1"/>
  <c r="N6" i="1"/>
  <c r="P6" i="1"/>
  <c r="R6" i="1"/>
  <c r="T6" i="1"/>
  <c r="V6" i="1"/>
  <c r="X6" i="1"/>
  <c r="Z6" i="1"/>
  <c r="AB6" i="1"/>
  <c r="AD6" i="1"/>
  <c r="H7" i="1"/>
  <c r="B7" i="1" s="1"/>
  <c r="J7" i="1"/>
  <c r="L7" i="1"/>
  <c r="N7" i="1"/>
  <c r="P7" i="1"/>
  <c r="R7" i="1"/>
  <c r="T7" i="1"/>
  <c r="V7" i="1"/>
  <c r="X7" i="1"/>
  <c r="Z7" i="1"/>
  <c r="AB7" i="1"/>
  <c r="AD7" i="1"/>
  <c r="H8" i="1"/>
  <c r="J8" i="1"/>
  <c r="B8" i="1" s="1"/>
  <c r="L8" i="1"/>
  <c r="N8" i="1"/>
  <c r="P8" i="1"/>
  <c r="R8" i="1"/>
  <c r="T8" i="1"/>
  <c r="V8" i="1"/>
  <c r="X8" i="1"/>
  <c r="Z8" i="1"/>
  <c r="AB8" i="1"/>
  <c r="AD8" i="1"/>
  <c r="H9" i="1"/>
  <c r="J9" i="1"/>
  <c r="L9" i="1"/>
  <c r="N9" i="1"/>
  <c r="P9" i="1"/>
  <c r="R9" i="1"/>
  <c r="T9" i="1"/>
  <c r="V9" i="1"/>
  <c r="X9" i="1"/>
  <c r="Z9" i="1"/>
  <c r="AB9" i="1"/>
  <c r="AD9" i="1"/>
  <c r="H10" i="1"/>
  <c r="B10" i="1" s="1"/>
  <c r="J10" i="1"/>
  <c r="L10" i="1"/>
  <c r="N10" i="1"/>
  <c r="P10" i="1"/>
  <c r="R10" i="1"/>
  <c r="T10" i="1"/>
  <c r="V10" i="1"/>
  <c r="X10" i="1"/>
  <c r="Z10" i="1"/>
  <c r="AB10" i="1"/>
  <c r="AD10" i="1"/>
  <c r="H11" i="1"/>
  <c r="B11" i="1" s="1"/>
  <c r="J11" i="1"/>
  <c r="L11" i="1"/>
  <c r="N11" i="1"/>
  <c r="P11" i="1"/>
  <c r="R11" i="1"/>
  <c r="T11" i="1"/>
  <c r="V11" i="1"/>
  <c r="X11" i="1"/>
  <c r="Z11" i="1"/>
  <c r="AB11" i="1"/>
  <c r="AD11" i="1"/>
  <c r="H12" i="1"/>
  <c r="J12" i="1"/>
  <c r="B12" i="1" s="1"/>
  <c r="L12" i="1"/>
  <c r="N12" i="1"/>
  <c r="P12" i="1"/>
  <c r="R12" i="1"/>
  <c r="T12" i="1"/>
  <c r="V12" i="1"/>
  <c r="X12" i="1"/>
  <c r="Z12" i="1"/>
  <c r="AB12" i="1"/>
  <c r="AD12" i="1"/>
  <c r="H13" i="1"/>
  <c r="B13" i="1" s="1"/>
  <c r="J13" i="1"/>
  <c r="L13" i="1"/>
  <c r="N13" i="1"/>
  <c r="P13" i="1"/>
  <c r="R13" i="1"/>
  <c r="T13" i="1"/>
  <c r="V13" i="1"/>
  <c r="X13" i="1"/>
  <c r="Z13" i="1"/>
  <c r="AB13" i="1"/>
  <c r="AD13" i="1"/>
  <c r="H14" i="1"/>
  <c r="J14" i="1"/>
  <c r="B14" i="1" s="1"/>
  <c r="L14" i="1"/>
  <c r="N14" i="1"/>
  <c r="P14" i="1"/>
  <c r="R14" i="1"/>
  <c r="T14" i="1"/>
  <c r="V14" i="1"/>
  <c r="X14" i="1"/>
  <c r="Z14" i="1"/>
  <c r="AB14" i="1"/>
  <c r="AD14" i="1"/>
  <c r="H15" i="1"/>
  <c r="B15" i="1" s="1"/>
  <c r="J15" i="1"/>
  <c r="L15" i="1"/>
  <c r="N15" i="1"/>
  <c r="P15" i="1"/>
  <c r="R15" i="1"/>
  <c r="T15" i="1"/>
  <c r="V15" i="1"/>
  <c r="X15" i="1"/>
  <c r="Z15" i="1"/>
  <c r="AB15" i="1"/>
  <c r="AD15" i="1"/>
  <c r="H16" i="1"/>
  <c r="J16" i="1"/>
  <c r="B16" i="1" s="1"/>
  <c r="L16" i="1"/>
  <c r="N16" i="1"/>
  <c r="P16" i="1"/>
  <c r="R16" i="1"/>
  <c r="T16" i="1"/>
  <c r="V16" i="1"/>
  <c r="X16" i="1"/>
  <c r="Z16" i="1"/>
  <c r="AB16" i="1"/>
  <c r="AD16" i="1"/>
  <c r="H18" i="1"/>
  <c r="B18" i="1" s="1"/>
  <c r="J18" i="1"/>
  <c r="L18" i="1"/>
  <c r="N18" i="1"/>
  <c r="P18" i="1"/>
  <c r="R18" i="1"/>
  <c r="T18" i="1"/>
  <c r="V18" i="1"/>
  <c r="X18" i="1"/>
  <c r="Z18" i="1"/>
  <c r="AB18" i="1"/>
  <c r="AD18" i="1"/>
  <c r="H17" i="1"/>
  <c r="J17" i="1"/>
  <c r="L17" i="1"/>
  <c r="N17" i="1"/>
  <c r="P17" i="1"/>
  <c r="B17" i="1" s="1"/>
  <c r="R17" i="1"/>
  <c r="T17" i="1"/>
  <c r="V17" i="1"/>
  <c r="X17" i="1"/>
  <c r="Z17" i="1"/>
  <c r="AB17" i="1"/>
  <c r="AD17" i="1"/>
  <c r="H19" i="1"/>
  <c r="B19" i="1" s="1"/>
  <c r="J19" i="1"/>
  <c r="L19" i="1"/>
  <c r="N19" i="1"/>
  <c r="P19" i="1"/>
  <c r="R19" i="1"/>
  <c r="T19" i="1"/>
  <c r="V19" i="1"/>
  <c r="X19" i="1"/>
  <c r="Z19" i="1"/>
  <c r="AB19" i="1"/>
  <c r="AD19" i="1"/>
  <c r="H20" i="1"/>
  <c r="J20" i="1"/>
  <c r="L20" i="1"/>
  <c r="N20" i="1"/>
  <c r="P20" i="1"/>
  <c r="R20" i="1"/>
  <c r="T20" i="1"/>
  <c r="V20" i="1"/>
  <c r="X20" i="1"/>
  <c r="Z20" i="1"/>
  <c r="AB20" i="1"/>
  <c r="AD20" i="1"/>
  <c r="H21" i="1"/>
  <c r="B21" i="1" s="1"/>
  <c r="J21" i="1"/>
  <c r="L21" i="1"/>
  <c r="N21" i="1"/>
  <c r="P21" i="1"/>
  <c r="R21" i="1"/>
  <c r="T21" i="1"/>
  <c r="V21" i="1"/>
  <c r="X21" i="1"/>
  <c r="Z21" i="1"/>
  <c r="AB21" i="1"/>
  <c r="AD21" i="1"/>
  <c r="H22" i="1"/>
  <c r="J22" i="1"/>
  <c r="B22" i="1" s="1"/>
  <c r="L22" i="1"/>
  <c r="N22" i="1"/>
  <c r="P22" i="1"/>
  <c r="R22" i="1"/>
  <c r="T22" i="1"/>
  <c r="V22" i="1"/>
  <c r="X22" i="1"/>
  <c r="Z22" i="1"/>
  <c r="AB22" i="1"/>
  <c r="AD22" i="1"/>
  <c r="H23" i="1"/>
  <c r="B23" i="1" s="1"/>
  <c r="J23" i="1"/>
  <c r="L23" i="1"/>
  <c r="N23" i="1"/>
  <c r="P23" i="1"/>
  <c r="R23" i="1"/>
  <c r="T23" i="1"/>
  <c r="V23" i="1"/>
  <c r="X23" i="1"/>
  <c r="Z23" i="1"/>
  <c r="AB23" i="1"/>
  <c r="AD23" i="1"/>
  <c r="H24" i="1"/>
  <c r="B24" i="1" s="1"/>
  <c r="J24" i="1"/>
  <c r="L24" i="1"/>
  <c r="N24" i="1"/>
  <c r="P24" i="1"/>
  <c r="R24" i="1"/>
  <c r="T24" i="1"/>
  <c r="V24" i="1"/>
  <c r="X24" i="1"/>
  <c r="Z24" i="1"/>
  <c r="AB24" i="1"/>
  <c r="AD24" i="1"/>
  <c r="H25" i="1"/>
  <c r="J25" i="1"/>
  <c r="L25" i="1"/>
  <c r="N25" i="1"/>
  <c r="P25" i="1"/>
  <c r="R25" i="1"/>
  <c r="T25" i="1"/>
  <c r="V25" i="1"/>
  <c r="X25" i="1"/>
  <c r="Z25" i="1"/>
  <c r="AB25" i="1"/>
  <c r="AD25" i="1"/>
  <c r="H26" i="1"/>
  <c r="J26" i="1"/>
  <c r="B26" i="1" s="1"/>
  <c r="L26" i="1"/>
  <c r="N26" i="1"/>
  <c r="P26" i="1"/>
  <c r="R26" i="1"/>
  <c r="T26" i="1"/>
  <c r="V26" i="1"/>
  <c r="X26" i="1"/>
  <c r="Z26" i="1"/>
  <c r="AB26" i="1"/>
  <c r="AD26" i="1"/>
  <c r="H28" i="1"/>
  <c r="B28" i="1" s="1"/>
  <c r="J28" i="1"/>
  <c r="L28" i="1"/>
  <c r="N28" i="1"/>
  <c r="P28" i="1"/>
  <c r="R28" i="1"/>
  <c r="T28" i="1"/>
  <c r="V28" i="1"/>
  <c r="X28" i="1"/>
  <c r="Z28" i="1"/>
  <c r="AB28" i="1"/>
  <c r="AD28" i="1"/>
  <c r="H27" i="1"/>
  <c r="B27" i="1" s="1"/>
  <c r="J27" i="1"/>
  <c r="L27" i="1"/>
  <c r="N27" i="1"/>
  <c r="P27" i="1"/>
  <c r="R27" i="1"/>
  <c r="T27" i="1"/>
  <c r="V27" i="1"/>
  <c r="X27" i="1"/>
  <c r="Z27" i="1"/>
  <c r="AB27" i="1"/>
  <c r="AD27" i="1"/>
  <c r="H30" i="1"/>
  <c r="B30" i="1" s="1"/>
  <c r="J30" i="1"/>
  <c r="L30" i="1"/>
  <c r="N30" i="1"/>
  <c r="P30" i="1"/>
  <c r="R30" i="1"/>
  <c r="T30" i="1"/>
  <c r="V30" i="1"/>
  <c r="X30" i="1"/>
  <c r="Z30" i="1"/>
  <c r="AB30" i="1"/>
  <c r="AD30" i="1"/>
  <c r="H29" i="1"/>
  <c r="J29" i="1"/>
  <c r="B29" i="1" s="1"/>
  <c r="L29" i="1"/>
  <c r="N29" i="1"/>
  <c r="P29" i="1"/>
  <c r="R29" i="1"/>
  <c r="T29" i="1"/>
  <c r="V29" i="1"/>
  <c r="X29" i="1"/>
  <c r="Z29" i="1"/>
  <c r="AB29" i="1"/>
  <c r="AD29" i="1"/>
  <c r="H31" i="1"/>
  <c r="B31" i="1" s="1"/>
  <c r="J31" i="1"/>
  <c r="L31" i="1"/>
  <c r="N31" i="1"/>
  <c r="P31" i="1"/>
  <c r="R31" i="1"/>
  <c r="T31" i="1"/>
  <c r="V31" i="1"/>
  <c r="X31" i="1"/>
  <c r="Z31" i="1"/>
  <c r="AB31" i="1"/>
  <c r="AD31" i="1"/>
  <c r="H33" i="1"/>
  <c r="J33" i="1"/>
  <c r="L33" i="1"/>
  <c r="N33" i="1"/>
  <c r="P33" i="1"/>
  <c r="R33" i="1"/>
  <c r="T33" i="1"/>
  <c r="V33" i="1"/>
  <c r="X33" i="1"/>
  <c r="Z33" i="1"/>
  <c r="AB33" i="1"/>
  <c r="AD33" i="1"/>
  <c r="H32" i="1"/>
  <c r="B32" i="1" s="1"/>
  <c r="J32" i="1"/>
  <c r="L32" i="1"/>
  <c r="N32" i="1"/>
  <c r="P32" i="1"/>
  <c r="R32" i="1"/>
  <c r="T32" i="1"/>
  <c r="V32" i="1"/>
  <c r="X32" i="1"/>
  <c r="Z32" i="1"/>
  <c r="AB32" i="1"/>
  <c r="AD32" i="1"/>
  <c r="H34" i="1"/>
  <c r="J34" i="1"/>
  <c r="L34" i="1"/>
  <c r="N34" i="1"/>
  <c r="P34" i="1"/>
  <c r="B34" i="1" s="1"/>
  <c r="R34" i="1"/>
  <c r="T34" i="1"/>
  <c r="V34" i="1"/>
  <c r="X34" i="1"/>
  <c r="Z34" i="1"/>
  <c r="AB34" i="1"/>
  <c r="AD34" i="1"/>
  <c r="H35" i="1"/>
  <c r="B35" i="1" s="1"/>
  <c r="J35" i="1"/>
  <c r="L35" i="1"/>
  <c r="N35" i="1"/>
  <c r="P35" i="1"/>
  <c r="R35" i="1"/>
  <c r="T35" i="1"/>
  <c r="V35" i="1"/>
  <c r="X35" i="1"/>
  <c r="Z35" i="1"/>
  <c r="AB35" i="1"/>
  <c r="AD35" i="1"/>
  <c r="H37" i="1"/>
  <c r="B37" i="1" s="1"/>
  <c r="J37" i="1"/>
  <c r="L37" i="1"/>
  <c r="N37" i="1"/>
  <c r="P37" i="1"/>
  <c r="R37" i="1"/>
  <c r="T37" i="1"/>
  <c r="V37" i="1"/>
  <c r="X37" i="1"/>
  <c r="Z37" i="1"/>
  <c r="AB37" i="1"/>
  <c r="AD37" i="1"/>
  <c r="H36" i="1"/>
  <c r="B36" i="1" s="1"/>
  <c r="J36" i="1"/>
  <c r="L36" i="1"/>
  <c r="N36" i="1"/>
  <c r="P36" i="1"/>
  <c r="R36" i="1"/>
  <c r="T36" i="1"/>
  <c r="V36" i="1"/>
  <c r="X36" i="1"/>
  <c r="Z36" i="1"/>
  <c r="AB36" i="1"/>
  <c r="AD36" i="1"/>
  <c r="H40" i="1"/>
  <c r="J40" i="1"/>
  <c r="B40" i="1" s="1"/>
  <c r="L40" i="1"/>
  <c r="N40" i="1"/>
  <c r="P40" i="1"/>
  <c r="R40" i="1"/>
  <c r="T40" i="1"/>
  <c r="H41" i="1"/>
  <c r="J41" i="1"/>
  <c r="B41" i="1" s="1"/>
  <c r="L41" i="1"/>
  <c r="N41" i="1"/>
  <c r="P41" i="1"/>
  <c r="R41" i="1"/>
  <c r="T41" i="1"/>
  <c r="H39" i="1"/>
  <c r="B39" i="1" s="1"/>
  <c r="J39" i="1"/>
  <c r="L39" i="1"/>
  <c r="N39" i="1"/>
  <c r="P39" i="1"/>
  <c r="R39" i="1"/>
  <c r="T39" i="1"/>
  <c r="H45" i="1"/>
  <c r="J45" i="1"/>
  <c r="L45" i="1"/>
  <c r="N45" i="1"/>
  <c r="P45" i="1"/>
  <c r="R45" i="1"/>
  <c r="T45" i="1"/>
  <c r="V45" i="1"/>
  <c r="B45" i="1" s="1"/>
  <c r="X45" i="1"/>
  <c r="AB45" i="1"/>
  <c r="AD45" i="1"/>
  <c r="H44" i="1"/>
  <c r="J44" i="1"/>
  <c r="B44" i="1" s="1"/>
  <c r="L44" i="1"/>
  <c r="N44" i="1"/>
  <c r="P44" i="1"/>
  <c r="R44" i="1"/>
  <c r="T44" i="1"/>
  <c r="V44" i="1"/>
  <c r="X44" i="1"/>
  <c r="Z44" i="1"/>
  <c r="AB44" i="1"/>
  <c r="AD44" i="1"/>
  <c r="H53" i="1"/>
  <c r="B53" i="1" s="1"/>
  <c r="J53" i="1"/>
  <c r="L53" i="1"/>
  <c r="N53" i="1"/>
  <c r="P53" i="1"/>
  <c r="R53" i="1"/>
  <c r="T53" i="1"/>
  <c r="V53" i="1"/>
  <c r="X53" i="1"/>
  <c r="Z53" i="1"/>
  <c r="AB53" i="1"/>
  <c r="AD53" i="1"/>
  <c r="H47" i="1"/>
  <c r="J47" i="1"/>
  <c r="B47" i="1" s="1"/>
  <c r="L47" i="1"/>
  <c r="N47" i="1"/>
  <c r="P47" i="1"/>
  <c r="R47" i="1"/>
  <c r="T47" i="1"/>
  <c r="V47" i="1"/>
  <c r="X47" i="1"/>
  <c r="Z47" i="1"/>
  <c r="AB47" i="1"/>
  <c r="AD47" i="1"/>
  <c r="H43" i="1"/>
  <c r="J43" i="1"/>
  <c r="L43" i="1"/>
  <c r="N43" i="1"/>
  <c r="P43" i="1"/>
  <c r="R43" i="1"/>
  <c r="T43" i="1"/>
  <c r="V43" i="1"/>
  <c r="X43" i="1"/>
  <c r="Z43" i="1"/>
  <c r="AB43" i="1"/>
  <c r="AD43" i="1"/>
  <c r="H51" i="1"/>
  <c r="B51" i="1" s="1"/>
  <c r="J51" i="1"/>
  <c r="L51" i="1"/>
  <c r="N51" i="1"/>
  <c r="P51" i="1"/>
  <c r="R51" i="1"/>
  <c r="T51" i="1"/>
  <c r="V51" i="1"/>
  <c r="X51" i="1"/>
  <c r="Z51" i="1"/>
  <c r="AB51" i="1"/>
  <c r="AD51" i="1"/>
  <c r="H54" i="1"/>
  <c r="B54" i="1" s="1"/>
  <c r="J54" i="1"/>
  <c r="L54" i="1"/>
  <c r="N54" i="1"/>
  <c r="P54" i="1"/>
  <c r="R54" i="1"/>
  <c r="T54" i="1"/>
  <c r="V54" i="1"/>
  <c r="X54" i="1"/>
  <c r="Z54" i="1"/>
  <c r="AB54" i="1"/>
  <c r="AD54" i="1"/>
  <c r="H48" i="1"/>
  <c r="J48" i="1"/>
  <c r="L48" i="1"/>
  <c r="N48" i="1"/>
  <c r="P48" i="1"/>
  <c r="B48" i="1" s="1"/>
  <c r="A48" i="1" s="1"/>
  <c r="R48" i="1"/>
  <c r="T48" i="1"/>
  <c r="V48" i="1"/>
  <c r="X48" i="1"/>
  <c r="Z48" i="1"/>
  <c r="AB48" i="1"/>
  <c r="AD48" i="1"/>
  <c r="H55" i="1"/>
  <c r="B55" i="1" s="1"/>
  <c r="A55" i="1" s="1"/>
  <c r="J55" i="1"/>
  <c r="L55" i="1"/>
  <c r="N55" i="1"/>
  <c r="P55" i="1"/>
  <c r="R55" i="1"/>
  <c r="T55" i="1"/>
  <c r="H56" i="1"/>
  <c r="J56" i="1"/>
  <c r="B56" i="1" s="1"/>
  <c r="A56" i="1" s="1"/>
  <c r="L56" i="1"/>
  <c r="N56" i="1"/>
  <c r="P56" i="1"/>
  <c r="R56" i="1"/>
  <c r="H57" i="1"/>
  <c r="B57" i="1" s="1"/>
  <c r="J57" i="1"/>
  <c r="H58" i="1"/>
  <c r="AB46" i="1"/>
  <c r="B46" i="1" s="1"/>
  <c r="A46" i="1" s="1"/>
  <c r="B6" i="1"/>
  <c r="B33" i="1"/>
  <c r="B43" i="1"/>
  <c r="B25" i="1"/>
  <c r="B9" i="1"/>
  <c r="B20" i="1"/>
  <c r="B59" i="1"/>
  <c r="A42" i="17" l="1"/>
  <c r="A5" i="17"/>
  <c r="A21" i="17"/>
  <c r="A20" i="17"/>
  <c r="A6" i="17"/>
  <c r="A12" i="17"/>
  <c r="A40" i="17"/>
  <c r="A55" i="17"/>
  <c r="A35" i="17"/>
  <c r="A46" i="17"/>
  <c r="A49" i="17"/>
  <c r="A16" i="17"/>
  <c r="A33" i="17"/>
  <c r="A38" i="17"/>
  <c r="A10" i="17"/>
  <c r="A39" i="17"/>
  <c r="A32" i="17"/>
  <c r="A52" i="17"/>
  <c r="A53" i="17"/>
  <c r="A14" i="17"/>
  <c r="A30" i="17"/>
  <c r="A56" i="17"/>
  <c r="A34" i="17"/>
  <c r="A31" i="17"/>
  <c r="A23" i="17"/>
  <c r="A36" i="17"/>
  <c r="A24" i="17"/>
  <c r="A48" i="17"/>
  <c r="A19" i="17"/>
  <c r="A45" i="17"/>
  <c r="A18" i="17"/>
  <c r="A13" i="17"/>
  <c r="A37" i="17"/>
  <c r="A22" i="17"/>
  <c r="A41" i="17"/>
  <c r="A54" i="17"/>
  <c r="A7" i="17"/>
  <c r="A15" i="17"/>
  <c r="A9" i="17"/>
  <c r="A11" i="17"/>
  <c r="A43" i="17"/>
  <c r="A50" i="17"/>
  <c r="A17" i="17"/>
  <c r="A44" i="17"/>
  <c r="A8" i="17"/>
  <c r="A47" i="17"/>
  <c r="A25" i="17"/>
  <c r="A51" i="17"/>
  <c r="A29" i="17"/>
  <c r="B25" i="16"/>
  <c r="A45" i="1"/>
  <c r="A31" i="1"/>
  <c r="A19" i="1"/>
  <c r="A15" i="1"/>
  <c r="A52" i="1"/>
  <c r="A28" i="3"/>
  <c r="A65" i="3"/>
  <c r="A59" i="1"/>
  <c r="A38" i="1"/>
  <c r="A29" i="3"/>
  <c r="A66" i="3"/>
  <c r="A42" i="3"/>
  <c r="B60" i="5"/>
  <c r="B61" i="5"/>
  <c r="B57" i="5"/>
  <c r="B50" i="5"/>
  <c r="B17" i="5"/>
  <c r="A20" i="1"/>
  <c r="A64" i="1"/>
  <c r="A20" i="3"/>
  <c r="A6" i="3"/>
  <c r="A54" i="3"/>
  <c r="A44" i="3"/>
  <c r="A36" i="3"/>
  <c r="A45" i="3"/>
  <c r="A60" i="3"/>
  <c r="A24" i="3"/>
  <c r="A7" i="3"/>
  <c r="B34" i="7"/>
  <c r="B58" i="7"/>
  <c r="A36" i="1"/>
  <c r="A28" i="1"/>
  <c r="A18" i="1"/>
  <c r="A49" i="1"/>
  <c r="A32" i="3"/>
  <c r="A8" i="3"/>
  <c r="A19" i="3"/>
  <c r="A57" i="1"/>
  <c r="A26" i="1"/>
  <c r="A22" i="1"/>
  <c r="A16" i="1"/>
  <c r="A14" i="1"/>
  <c r="A12" i="1"/>
  <c r="A8" i="1"/>
  <c r="A63" i="1"/>
  <c r="A60" i="1"/>
  <c r="A61" i="1"/>
  <c r="A52" i="3"/>
  <c r="A27" i="3"/>
  <c r="A51" i="3"/>
  <c r="A22" i="3"/>
  <c r="A37" i="3"/>
  <c r="A58" i="3"/>
  <c r="A35" i="3"/>
  <c r="A16" i="3"/>
  <c r="A64" i="3"/>
  <c r="A15" i="3"/>
  <c r="A62" i="3"/>
  <c r="A31" i="3"/>
  <c r="A9" i="3"/>
  <c r="A5" i="3"/>
  <c r="A18" i="3"/>
  <c r="A11" i="3"/>
  <c r="A54" i="1"/>
  <c r="A32" i="1"/>
  <c r="A21" i="1"/>
  <c r="A11" i="1"/>
  <c r="A58" i="1"/>
  <c r="A48" i="3"/>
  <c r="A21" i="3"/>
  <c r="A26" i="3"/>
  <c r="A40" i="1"/>
  <c r="A37" i="1"/>
  <c r="A24" i="1"/>
  <c r="A40" i="3"/>
  <c r="A34" i="3"/>
  <c r="A49" i="3"/>
  <c r="B11" i="5"/>
  <c r="A11" i="5" s="1"/>
  <c r="B44" i="7"/>
  <c r="B29" i="7"/>
  <c r="A34" i="1"/>
  <c r="A55" i="3"/>
  <c r="A44" i="1"/>
  <c r="A41" i="1"/>
  <c r="A27" i="1"/>
  <c r="A10" i="1"/>
  <c r="A50" i="3"/>
  <c r="A53" i="3"/>
  <c r="A30" i="3"/>
  <c r="A14" i="3"/>
  <c r="A25" i="3"/>
  <c r="B59" i="5"/>
  <c r="A35" i="1"/>
  <c r="A23" i="1"/>
  <c r="A7" i="1"/>
  <c r="A63" i="3"/>
  <c r="A43" i="3"/>
  <c r="A46" i="3"/>
  <c r="A29" i="1"/>
  <c r="A25" i="1"/>
  <c r="A39" i="1"/>
  <c r="A50" i="1"/>
  <c r="A57" i="3"/>
  <c r="A56" i="3"/>
  <c r="A10" i="3"/>
  <c r="A47" i="3"/>
  <c r="A12" i="3"/>
  <c r="A40" i="5"/>
  <c r="B49" i="5"/>
  <c r="B53" i="5"/>
  <c r="A53" i="1"/>
  <c r="A30" i="1"/>
  <c r="A17" i="1"/>
  <c r="A13" i="1"/>
  <c r="A42" i="1"/>
  <c r="A9" i="1"/>
  <c r="A5" i="1"/>
  <c r="A43" i="1"/>
  <c r="A61" i="3"/>
  <c r="A41" i="3"/>
  <c r="A47" i="1"/>
  <c r="A51" i="1"/>
  <c r="A33" i="1"/>
  <c r="A62" i="1"/>
  <c r="A13" i="3"/>
  <c r="A39" i="3"/>
  <c r="A33" i="3"/>
  <c r="A23" i="3"/>
  <c r="A6" i="1"/>
  <c r="A17" i="3"/>
  <c r="A59" i="3"/>
  <c r="A31" i="8"/>
  <c r="A6" i="8"/>
  <c r="B43" i="9"/>
  <c r="B54" i="9"/>
  <c r="A64" i="8"/>
  <c r="A16" i="8"/>
  <c r="A58" i="8"/>
  <c r="A42" i="8"/>
  <c r="A32" i="8"/>
  <c r="A67" i="8"/>
  <c r="A18" i="8"/>
  <c r="A33" i="8"/>
  <c r="A40" i="8"/>
  <c r="A50" i="8"/>
  <c r="A7" i="8"/>
  <c r="A30" i="8"/>
  <c r="A62" i="8"/>
  <c r="A24" i="8"/>
  <c r="A19" i="8"/>
  <c r="A59" i="8"/>
  <c r="A9" i="8"/>
  <c r="A11" i="8"/>
  <c r="A44" i="8"/>
  <c r="A48" i="8"/>
  <c r="A51" i="8"/>
  <c r="A46" i="8"/>
  <c r="A12" i="8"/>
  <c r="A55" i="8"/>
  <c r="A26" i="8"/>
  <c r="A34" i="8"/>
  <c r="A68" i="8"/>
  <c r="A28" i="8"/>
  <c r="B23" i="7"/>
  <c r="B28" i="7"/>
  <c r="B41" i="7"/>
  <c r="B47" i="9"/>
  <c r="B66" i="9"/>
  <c r="B53" i="7"/>
  <c r="B65" i="7"/>
  <c r="B16" i="7"/>
  <c r="A57" i="8"/>
  <c r="A25" i="8"/>
  <c r="B26" i="7"/>
  <c r="B9" i="7"/>
  <c r="B5" i="7"/>
  <c r="A12" i="7" s="1"/>
  <c r="B17" i="7"/>
  <c r="B37" i="7"/>
  <c r="B31" i="7"/>
  <c r="B25" i="7"/>
  <c r="B36" i="7"/>
  <c r="B14" i="7"/>
  <c r="B18" i="9"/>
  <c r="B22" i="9"/>
  <c r="B26" i="9"/>
  <c r="B38" i="9"/>
  <c r="B39" i="9"/>
  <c r="A39" i="9" s="1"/>
  <c r="B44" i="5"/>
  <c r="A22" i="8"/>
  <c r="A23" i="8"/>
  <c r="A47" i="8"/>
  <c r="B56" i="7"/>
  <c r="B20" i="7"/>
  <c r="B29" i="9"/>
  <c r="A16" i="9" s="1"/>
  <c r="B32" i="9"/>
  <c r="B40" i="9"/>
  <c r="B46" i="7"/>
  <c r="B57" i="7"/>
  <c r="B8" i="7"/>
  <c r="A8" i="7" s="1"/>
  <c r="B13" i="7"/>
  <c r="B45" i="7"/>
  <c r="B14" i="9"/>
  <c r="B21" i="7"/>
  <c r="B32" i="7"/>
  <c r="B54" i="7"/>
  <c r="B7" i="9"/>
  <c r="B10" i="9"/>
  <c r="B41" i="9"/>
  <c r="A41" i="9" s="1"/>
  <c r="B49" i="9"/>
  <c r="B57" i="9"/>
  <c r="B16" i="10"/>
  <c r="B29" i="10"/>
  <c r="A29" i="12"/>
  <c r="A64" i="12"/>
  <c r="A32" i="12"/>
  <c r="A38" i="15"/>
  <c r="A22" i="15"/>
  <c r="B37" i="15"/>
  <c r="A37" i="15" s="1"/>
  <c r="A51" i="15"/>
  <c r="A47" i="15"/>
  <c r="A46" i="15"/>
  <c r="A42" i="15"/>
  <c r="A27" i="15"/>
  <c r="A40" i="15"/>
  <c r="A43" i="15"/>
  <c r="A56" i="15"/>
  <c r="A44" i="15"/>
  <c r="A18" i="15"/>
  <c r="A57" i="15"/>
  <c r="A39" i="15"/>
  <c r="A28" i="15"/>
  <c r="A55" i="15"/>
  <c r="A52" i="15"/>
  <c r="A20" i="15"/>
  <c r="A32" i="15"/>
  <c r="A29" i="15"/>
  <c r="A17" i="15"/>
  <c r="A19" i="15"/>
  <c r="A53" i="15"/>
  <c r="A15" i="15"/>
  <c r="A13" i="15"/>
  <c r="A23" i="15"/>
  <c r="A8" i="15"/>
  <c r="B7" i="10"/>
  <c r="B43" i="10"/>
  <c r="B45" i="10"/>
  <c r="B67" i="10"/>
  <c r="B58" i="9"/>
  <c r="B35" i="10"/>
  <c r="B38" i="10"/>
  <c r="B52" i="10"/>
  <c r="B54" i="10"/>
  <c r="B57" i="10"/>
  <c r="B6" i="9"/>
  <c r="B17" i="9"/>
  <c r="B44" i="9"/>
  <c r="B51" i="9"/>
  <c r="B6" i="10"/>
  <c r="B23" i="10"/>
  <c r="B24" i="10"/>
  <c r="A24" i="10" s="1"/>
  <c r="B28" i="10"/>
  <c r="B30" i="9"/>
  <c r="B37" i="9"/>
  <c r="B10" i="10"/>
  <c r="B11" i="10"/>
  <c r="B13" i="10"/>
  <c r="B30" i="10"/>
  <c r="B40" i="10"/>
  <c r="B15" i="9"/>
  <c r="B34" i="9"/>
  <c r="B52" i="9"/>
  <c r="B59" i="9"/>
  <c r="B5" i="10"/>
  <c r="A47" i="10" s="1"/>
  <c r="B21" i="10"/>
  <c r="B48" i="10"/>
  <c r="B64" i="10"/>
  <c r="B69" i="10"/>
  <c r="B5" i="9"/>
  <c r="A9" i="9" s="1"/>
  <c r="B28" i="9"/>
  <c r="B19" i="10"/>
  <c r="B25" i="10"/>
  <c r="B34" i="10"/>
  <c r="A46" i="12"/>
  <c r="B6" i="11"/>
  <c r="A65" i="11" s="1"/>
  <c r="B57" i="11"/>
  <c r="B61" i="11"/>
  <c r="A45" i="12"/>
  <c r="A54" i="12"/>
  <c r="B41" i="11"/>
  <c r="B14" i="11"/>
  <c r="A14" i="11" s="1"/>
  <c r="B27" i="12"/>
  <c r="A21" i="12"/>
  <c r="B56" i="12"/>
  <c r="B23" i="11"/>
  <c r="B16" i="11"/>
  <c r="B47" i="11"/>
  <c r="B46" i="11"/>
  <c r="A48" i="12"/>
  <c r="B25" i="12"/>
  <c r="B40" i="12"/>
  <c r="B26" i="12"/>
  <c r="B39" i="11"/>
  <c r="B50" i="11"/>
  <c r="B51" i="11"/>
  <c r="A17" i="12"/>
  <c r="B26" i="11"/>
  <c r="B43" i="11"/>
  <c r="B40" i="11"/>
  <c r="B64" i="11"/>
  <c r="B30" i="12"/>
  <c r="A57" i="12"/>
  <c r="B66" i="11"/>
  <c r="B62" i="11"/>
  <c r="B58" i="11"/>
  <c r="A22" i="12"/>
  <c r="B43" i="12"/>
  <c r="A62" i="12"/>
  <c r="B52" i="12"/>
  <c r="A52" i="12" s="1"/>
  <c r="B36" i="12"/>
  <c r="B6" i="12"/>
  <c r="B24" i="13"/>
  <c r="B19" i="13"/>
  <c r="B58" i="13"/>
  <c r="A48" i="15"/>
  <c r="B38" i="13"/>
  <c r="B52" i="13"/>
  <c r="B61" i="13"/>
  <c r="A61" i="13" s="1"/>
  <c r="B64" i="13"/>
  <c r="B20" i="13"/>
  <c r="B26" i="13"/>
  <c r="B29" i="13"/>
  <c r="B46" i="13"/>
  <c r="A5" i="15"/>
  <c r="A9" i="15"/>
  <c r="B31" i="13"/>
  <c r="B57" i="13"/>
  <c r="B66" i="13"/>
  <c r="B32" i="13"/>
  <c r="B25" i="13"/>
  <c r="B45" i="13"/>
  <c r="B12" i="13"/>
  <c r="A6" i="15"/>
  <c r="A26" i="15"/>
  <c r="B18" i="14"/>
  <c r="B15" i="14"/>
  <c r="A54" i="14" s="1"/>
  <c r="A45" i="15"/>
  <c r="A14" i="15"/>
  <c r="A12" i="15"/>
  <c r="B55" i="14"/>
  <c r="A55" i="14" s="1"/>
  <c r="B43" i="14"/>
  <c r="A33" i="15"/>
  <c r="A25" i="15"/>
  <c r="A30" i="15"/>
  <c r="B30" i="14"/>
  <c r="A11" i="15"/>
  <c r="A41" i="15"/>
  <c r="A31" i="15"/>
  <c r="A10" i="15"/>
  <c r="A36" i="15"/>
  <c r="B50" i="14"/>
  <c r="B44" i="14"/>
  <c r="B22" i="14"/>
  <c r="B26" i="14"/>
  <c r="A26" i="14" s="1"/>
  <c r="B5" i="13"/>
  <c r="A33" i="13" s="1"/>
  <c r="B48" i="14"/>
  <c r="B56" i="14"/>
  <c r="B28" i="13"/>
  <c r="A16" i="15"/>
  <c r="A7" i="15"/>
  <c r="B41" i="14"/>
  <c r="B29" i="16"/>
  <c r="B17" i="16"/>
  <c r="B50" i="16"/>
  <c r="B32" i="16"/>
  <c r="B19" i="16"/>
  <c r="B33" i="16"/>
  <c r="B7" i="16"/>
  <c r="B40" i="16"/>
  <c r="B8" i="16"/>
  <c r="B49" i="16"/>
  <c r="B38" i="16"/>
  <c r="B36" i="16"/>
  <c r="B12" i="16"/>
  <c r="B11" i="16"/>
  <c r="B34" i="16"/>
  <c r="B15" i="16"/>
  <c r="B6" i="16"/>
  <c r="B37" i="16"/>
  <c r="B9" i="16"/>
  <c r="B5" i="16"/>
  <c r="B41" i="16"/>
  <c r="B52" i="16"/>
  <c r="B39" i="16"/>
  <c r="B56" i="16"/>
  <c r="B46" i="16"/>
  <c r="B35" i="16"/>
  <c r="B14" i="16"/>
  <c r="B18" i="16"/>
  <c r="B20" i="16"/>
  <c r="B47" i="16"/>
  <c r="B45" i="16"/>
  <c r="B44" i="16"/>
  <c r="B48" i="16"/>
  <c r="B30" i="16"/>
  <c r="B31" i="16"/>
  <c r="B24" i="16"/>
  <c r="B53" i="16"/>
  <c r="B55" i="16"/>
  <c r="B42" i="16"/>
  <c r="B43" i="16"/>
  <c r="B54" i="16"/>
  <c r="B51" i="16"/>
  <c r="B21" i="16"/>
  <c r="A22" i="16" l="1"/>
  <c r="A47" i="11"/>
  <c r="A45" i="10"/>
  <c r="A58" i="14"/>
  <c r="A41" i="14"/>
  <c r="A22" i="14"/>
  <c r="A31" i="14"/>
  <c r="A12" i="13"/>
  <c r="A52" i="13"/>
  <c r="A6" i="12"/>
  <c r="A58" i="11"/>
  <c r="A43" i="11"/>
  <c r="A26" i="12"/>
  <c r="A16" i="11"/>
  <c r="A41" i="11"/>
  <c r="A11" i="12"/>
  <c r="A16" i="12"/>
  <c r="A28" i="9"/>
  <c r="A39" i="10"/>
  <c r="A13" i="10"/>
  <c r="A23" i="10"/>
  <c r="A52" i="10"/>
  <c r="A43" i="10"/>
  <c r="A49" i="15"/>
  <c r="A38" i="14"/>
  <c r="A52" i="14"/>
  <c r="A28" i="14"/>
  <c r="A21" i="14"/>
  <c r="A8" i="14"/>
  <c r="A50" i="12"/>
  <c r="A5" i="12"/>
  <c r="A53" i="11"/>
  <c r="A20" i="9"/>
  <c r="A60" i="9"/>
  <c r="A57" i="7"/>
  <c r="A20" i="7"/>
  <c r="A38" i="9"/>
  <c r="A31" i="7"/>
  <c r="A32" i="10"/>
  <c r="A16" i="7"/>
  <c r="A56" i="10"/>
  <c r="A27" i="10"/>
  <c r="A41" i="7"/>
  <c r="A22" i="10"/>
  <c r="A49" i="7"/>
  <c r="A55" i="9"/>
  <c r="A21" i="5"/>
  <c r="A63" i="5"/>
  <c r="A52" i="7"/>
  <c r="A35" i="7"/>
  <c r="A19" i="5"/>
  <c r="A64" i="9"/>
  <c r="A56" i="9"/>
  <c r="A29" i="5"/>
  <c r="A14" i="5"/>
  <c r="A40" i="11"/>
  <c r="A19" i="10"/>
  <c r="A25" i="7"/>
  <c r="A36" i="9"/>
  <c r="A54" i="5"/>
  <c r="A8" i="5"/>
  <c r="A44" i="14"/>
  <c r="A30" i="14"/>
  <c r="A45" i="13"/>
  <c r="A38" i="13"/>
  <c r="A36" i="12"/>
  <c r="A62" i="11"/>
  <c r="A26" i="11"/>
  <c r="A40" i="12"/>
  <c r="A23" i="11"/>
  <c r="A58" i="12"/>
  <c r="A47" i="12"/>
  <c r="A60" i="12"/>
  <c r="A5" i="9"/>
  <c r="A35" i="9"/>
  <c r="A61" i="9"/>
  <c r="A21" i="9"/>
  <c r="A53" i="9"/>
  <c r="A65" i="9"/>
  <c r="A25" i="9"/>
  <c r="A50" i="9"/>
  <c r="A45" i="9"/>
  <c r="A63" i="9"/>
  <c r="A23" i="9"/>
  <c r="A59" i="9"/>
  <c r="A11" i="10"/>
  <c r="A6" i="10"/>
  <c r="A38" i="10"/>
  <c r="A7" i="10"/>
  <c r="A50" i="15"/>
  <c r="A11" i="14"/>
  <c r="A24" i="14"/>
  <c r="A42" i="14"/>
  <c r="A37" i="14"/>
  <c r="A45" i="14"/>
  <c r="A13" i="12"/>
  <c r="A34" i="12"/>
  <c r="A29" i="10"/>
  <c r="A10" i="9"/>
  <c r="A27" i="9"/>
  <c r="A46" i="7"/>
  <c r="A56" i="7"/>
  <c r="A26" i="9"/>
  <c r="A37" i="7"/>
  <c r="A14" i="10"/>
  <c r="A65" i="7"/>
  <c r="A55" i="10"/>
  <c r="A17" i="10"/>
  <c r="A28" i="7"/>
  <c r="A54" i="9"/>
  <c r="A55" i="7"/>
  <c r="A11" i="7"/>
  <c r="A48" i="5"/>
  <c r="A64" i="7"/>
  <c r="A9" i="5"/>
  <c r="A61" i="7"/>
  <c r="A15" i="5"/>
  <c r="A26" i="5"/>
  <c r="A48" i="7"/>
  <c r="A41" i="5"/>
  <c r="A40" i="7"/>
  <c r="A35" i="5"/>
  <c r="A47" i="14"/>
  <c r="A22" i="7"/>
  <c r="A46" i="9"/>
  <c r="A26" i="10"/>
  <c r="A64" i="5"/>
  <c r="A50" i="14"/>
  <c r="A23" i="14"/>
  <c r="A25" i="14"/>
  <c r="A25" i="13"/>
  <c r="A46" i="13"/>
  <c r="A66" i="11"/>
  <c r="A49" i="12"/>
  <c r="A25" i="12"/>
  <c r="A42" i="12"/>
  <c r="A33" i="12"/>
  <c r="A53" i="12"/>
  <c r="A69" i="10"/>
  <c r="A52" i="9"/>
  <c r="A10" i="10"/>
  <c r="A51" i="9"/>
  <c r="A35" i="10"/>
  <c r="A31" i="10"/>
  <c r="A13" i="14"/>
  <c r="A27" i="14"/>
  <c r="A46" i="14"/>
  <c r="A51" i="14"/>
  <c r="A19" i="12"/>
  <c r="A23" i="12"/>
  <c r="A9" i="12"/>
  <c r="A16" i="10"/>
  <c r="A7" i="9"/>
  <c r="A14" i="9"/>
  <c r="A19" i="7"/>
  <c r="A22" i="9"/>
  <c r="A17" i="7"/>
  <c r="A12" i="10"/>
  <c r="A6" i="7"/>
  <c r="A49" i="10"/>
  <c r="A15" i="10"/>
  <c r="A43" i="9"/>
  <c r="A38" i="7"/>
  <c r="A6" i="5"/>
  <c r="A12" i="5"/>
  <c r="A25" i="5"/>
  <c r="A63" i="7"/>
  <c r="A59" i="5"/>
  <c r="A29" i="7"/>
  <c r="A16" i="5"/>
  <c r="A30" i="5"/>
  <c r="A58" i="7"/>
  <c r="A58" i="5"/>
  <c r="A55" i="5"/>
  <c r="A67" i="9"/>
  <c r="A39" i="11"/>
  <c r="A54" i="10"/>
  <c r="A19" i="14"/>
  <c r="A42" i="10"/>
  <c r="A58" i="10"/>
  <c r="A59" i="10"/>
  <c r="A28" i="13"/>
  <c r="A32" i="13"/>
  <c r="A29" i="13"/>
  <c r="A58" i="13"/>
  <c r="A24" i="12"/>
  <c r="A37" i="12"/>
  <c r="A55" i="12"/>
  <c r="A28" i="12"/>
  <c r="A56" i="12"/>
  <c r="A39" i="12"/>
  <c r="A7" i="12"/>
  <c r="A63" i="12"/>
  <c r="A64" i="10"/>
  <c r="A34" i="9"/>
  <c r="A37" i="9"/>
  <c r="A44" i="9"/>
  <c r="A50" i="10"/>
  <c r="A17" i="14"/>
  <c r="A39" i="14"/>
  <c r="A57" i="14"/>
  <c r="A29" i="14"/>
  <c r="A35" i="12"/>
  <c r="A38" i="12"/>
  <c r="A15" i="12"/>
  <c r="A18" i="10"/>
  <c r="A13" i="9"/>
  <c r="A11" i="9"/>
  <c r="A27" i="7"/>
  <c r="A18" i="9"/>
  <c r="A59" i="7"/>
  <c r="A5" i="7"/>
  <c r="A9" i="10"/>
  <c r="A53" i="7"/>
  <c r="A66" i="9"/>
  <c r="A12" i="9"/>
  <c r="A23" i="5"/>
  <c r="A37" i="5"/>
  <c r="A27" i="5"/>
  <c r="A39" i="5"/>
  <c r="A62" i="7"/>
  <c r="A10" i="5"/>
  <c r="A44" i="7"/>
  <c r="A33" i="5"/>
  <c r="A65" i="5"/>
  <c r="A24" i="7"/>
  <c r="A42" i="5"/>
  <c r="A17" i="5"/>
  <c r="A61" i="5"/>
  <c r="A42" i="9"/>
  <c r="A49" i="14"/>
  <c r="A5" i="10"/>
  <c r="A66" i="10"/>
  <c r="A20" i="10"/>
  <c r="A43" i="7"/>
  <c r="A20" i="5"/>
  <c r="A66" i="13"/>
  <c r="A26" i="13"/>
  <c r="A19" i="13"/>
  <c r="A61" i="11"/>
  <c r="A60" i="10"/>
  <c r="A48" i="10"/>
  <c r="A15" i="9"/>
  <c r="A30" i="9"/>
  <c r="A17" i="9"/>
  <c r="A58" i="9"/>
  <c r="A34" i="14"/>
  <c r="A35" i="14"/>
  <c r="A9" i="14"/>
  <c r="A14" i="12"/>
  <c r="A41" i="12"/>
  <c r="A59" i="12"/>
  <c r="A53" i="10"/>
  <c r="A54" i="7"/>
  <c r="A8" i="9"/>
  <c r="A47" i="7"/>
  <c r="A62" i="9"/>
  <c r="A9" i="7"/>
  <c r="A41" i="10"/>
  <c r="A46" i="10"/>
  <c r="A47" i="9"/>
  <c r="A46" i="5"/>
  <c r="A56" i="5"/>
  <c r="A32" i="5"/>
  <c r="A51" i="5"/>
  <c r="A33" i="7"/>
  <c r="A50" i="7"/>
  <c r="A43" i="5"/>
  <c r="A34" i="7"/>
  <c r="A45" i="5"/>
  <c r="A50" i="5"/>
  <c r="A60" i="5"/>
  <c r="A33" i="9"/>
  <c r="A30" i="10"/>
  <c r="A29" i="9"/>
  <c r="A33" i="10"/>
  <c r="A30" i="7"/>
  <c r="A7" i="5"/>
  <c r="A56" i="14"/>
  <c r="A15" i="14"/>
  <c r="A14" i="14"/>
  <c r="A48" i="14"/>
  <c r="A18" i="14"/>
  <c r="A57" i="13"/>
  <c r="A20" i="13"/>
  <c r="A24" i="13"/>
  <c r="A18" i="12"/>
  <c r="A30" i="12"/>
  <c r="A51" i="11"/>
  <c r="A65" i="12"/>
  <c r="A27" i="12"/>
  <c r="A51" i="12"/>
  <c r="A57" i="11"/>
  <c r="A34" i="10"/>
  <c r="A36" i="10"/>
  <c r="A65" i="10"/>
  <c r="A61" i="10"/>
  <c r="A6" i="9"/>
  <c r="A67" i="10"/>
  <c r="A58" i="15"/>
  <c r="A24" i="15"/>
  <c r="A21" i="15"/>
  <c r="A36" i="14"/>
  <c r="A5" i="14"/>
  <c r="A33" i="14"/>
  <c r="A53" i="14"/>
  <c r="A44" i="12"/>
  <c r="A61" i="12"/>
  <c r="A12" i="12"/>
  <c r="A57" i="9"/>
  <c r="A32" i="7"/>
  <c r="A45" i="7"/>
  <c r="A40" i="9"/>
  <c r="A44" i="5"/>
  <c r="A14" i="7"/>
  <c r="A26" i="7"/>
  <c r="A24" i="9"/>
  <c r="A68" i="10"/>
  <c r="A44" i="10"/>
  <c r="A31" i="9"/>
  <c r="A31" i="5"/>
  <c r="A53" i="5"/>
  <c r="A13" i="5"/>
  <c r="A7" i="7"/>
  <c r="A10" i="7"/>
  <c r="A62" i="5"/>
  <c r="A47" i="5"/>
  <c r="A38" i="5"/>
  <c r="A52" i="5"/>
  <c r="A5" i="5"/>
  <c r="A60" i="7"/>
  <c r="A35" i="13"/>
  <c r="A6" i="14"/>
  <c r="A51" i="13"/>
  <c r="A40" i="13"/>
  <c r="A54" i="13"/>
  <c r="A42" i="13"/>
  <c r="A36" i="13"/>
  <c r="A30" i="13"/>
  <c r="A7" i="13"/>
  <c r="A10" i="13"/>
  <c r="A62" i="13"/>
  <c r="A56" i="13"/>
  <c r="A37" i="13"/>
  <c r="A15" i="13"/>
  <c r="A17" i="13"/>
  <c r="A41" i="13"/>
  <c r="A6" i="13"/>
  <c r="A14" i="13"/>
  <c r="A18" i="13"/>
  <c r="A59" i="13"/>
  <c r="A34" i="13"/>
  <c r="A60" i="13"/>
  <c r="A39" i="13"/>
  <c r="A65" i="13"/>
  <c r="A48" i="13"/>
  <c r="A22" i="13"/>
  <c r="A9" i="13"/>
  <c r="A8" i="13"/>
  <c r="A43" i="13"/>
  <c r="A16" i="13"/>
  <c r="A53" i="13"/>
  <c r="A5" i="13"/>
  <c r="A21" i="13"/>
  <c r="A47" i="13"/>
  <c r="A50" i="13"/>
  <c r="A63" i="13"/>
  <c r="A13" i="13"/>
  <c r="A55" i="13"/>
  <c r="A23" i="13"/>
  <c r="A44" i="13"/>
  <c r="A27" i="13"/>
  <c r="A43" i="14"/>
  <c r="A31" i="13"/>
  <c r="A64" i="13"/>
  <c r="A49" i="13"/>
  <c r="A43" i="12"/>
  <c r="A64" i="11"/>
  <c r="A50" i="11"/>
  <c r="A46" i="11"/>
  <c r="A66" i="12"/>
  <c r="A20" i="12"/>
  <c r="A24" i="11"/>
  <c r="A52" i="11"/>
  <c r="A5" i="11"/>
  <c r="A48" i="11"/>
  <c r="A59" i="11"/>
  <c r="A44" i="11"/>
  <c r="A55" i="11"/>
  <c r="A68" i="11"/>
  <c r="A45" i="11"/>
  <c r="A22" i="11"/>
  <c r="A10" i="11"/>
  <c r="A17" i="11"/>
  <c r="A32" i="11"/>
  <c r="A25" i="11"/>
  <c r="A9" i="11"/>
  <c r="A6" i="11"/>
  <c r="A34" i="11"/>
  <c r="A8" i="11"/>
  <c r="A33" i="11"/>
  <c r="A35" i="11"/>
  <c r="A13" i="11"/>
  <c r="A18" i="11"/>
  <c r="A31" i="11"/>
  <c r="A27" i="11"/>
  <c r="A19" i="11"/>
  <c r="A42" i="11"/>
  <c r="A56" i="11"/>
  <c r="A38" i="11"/>
  <c r="A36" i="11"/>
  <c r="A7" i="11"/>
  <c r="A20" i="11"/>
  <c r="A37" i="11"/>
  <c r="A67" i="11"/>
  <c r="A28" i="11"/>
  <c r="A49" i="11"/>
  <c r="A54" i="11"/>
  <c r="A60" i="11"/>
  <c r="A29" i="11"/>
  <c r="A30" i="11"/>
  <c r="A63" i="11"/>
  <c r="A12" i="11"/>
  <c r="A25" i="10"/>
  <c r="A21" i="10"/>
  <c r="A40" i="10"/>
  <c r="A28" i="10"/>
  <c r="A57" i="10"/>
  <c r="A51" i="10"/>
  <c r="A35" i="15"/>
  <c r="A54" i="15"/>
  <c r="A34" i="15"/>
  <c r="A32" i="14"/>
  <c r="A20" i="14"/>
  <c r="A7" i="14"/>
  <c r="A10" i="14"/>
  <c r="A40" i="14"/>
  <c r="A31" i="12"/>
  <c r="A8" i="12"/>
  <c r="A10" i="12"/>
  <c r="A49" i="9"/>
  <c r="A21" i="7"/>
  <c r="A13" i="7"/>
  <c r="A32" i="9"/>
  <c r="A42" i="7"/>
  <c r="A36" i="7"/>
  <c r="A62" i="10"/>
  <c r="A63" i="10"/>
  <c r="A37" i="10"/>
  <c r="A19" i="9"/>
  <c r="A48" i="9"/>
  <c r="A36" i="5"/>
  <c r="A49" i="5"/>
  <c r="A24" i="5"/>
  <c r="A18" i="7"/>
  <c r="A18" i="5"/>
  <c r="A22" i="5"/>
  <c r="A34" i="5"/>
  <c r="A8" i="10"/>
  <c r="A39" i="7"/>
  <c r="A28" i="5"/>
  <c r="A57" i="5"/>
  <c r="A51" i="7"/>
  <c r="A23" i="16"/>
  <c r="A16" i="16"/>
  <c r="A25" i="16"/>
  <c r="A13" i="16"/>
  <c r="A10" i="16"/>
  <c r="A19" i="16"/>
  <c r="A9" i="16"/>
  <c r="A6" i="16"/>
  <c r="A24" i="16"/>
  <c r="A12" i="16"/>
  <c r="A5" i="16"/>
  <c r="A7" i="16"/>
  <c r="A11" i="16"/>
  <c r="A43" i="16"/>
  <c r="A21" i="16"/>
  <c r="A51" i="16"/>
  <c r="A47" i="16"/>
  <c r="A42" i="16"/>
  <c r="A33" i="16"/>
  <c r="A49" i="16"/>
  <c r="A39" i="16"/>
  <c r="A48" i="16"/>
  <c r="A41" i="16"/>
  <c r="A56" i="16"/>
  <c r="A54" i="16"/>
  <c r="A52" i="16"/>
  <c r="A30" i="16"/>
  <c r="A35" i="16"/>
  <c r="A46" i="16"/>
  <c r="A34" i="16"/>
  <c r="A44" i="16"/>
  <c r="A37" i="16"/>
  <c r="A36" i="16"/>
  <c r="A55" i="16"/>
  <c r="A50" i="16"/>
  <c r="A14" i="16"/>
  <c r="A40" i="16"/>
  <c r="A15" i="16"/>
  <c r="A29" i="16"/>
  <c r="A18" i="16"/>
  <c r="A53" i="16"/>
  <c r="A38" i="16"/>
  <c r="A20" i="16"/>
  <c r="A17" i="16"/>
  <c r="A32" i="16"/>
  <c r="A31" i="16"/>
  <c r="A45" i="16"/>
  <c r="A8" i="16"/>
</calcChain>
</file>

<file path=xl/sharedStrings.xml><?xml version="1.0" encoding="utf-8"?>
<sst xmlns="http://schemas.openxmlformats.org/spreadsheetml/2006/main" count="3668" uniqueCount="473">
  <si>
    <t>MZ-Cup 2013</t>
  </si>
  <si>
    <t>Nürburgring</t>
  </si>
  <si>
    <t>Lausitzring</t>
  </si>
  <si>
    <t>Assen</t>
  </si>
  <si>
    <t>Sachsenring</t>
  </si>
  <si>
    <t>Schleiz</t>
  </si>
  <si>
    <t>Most</t>
  </si>
  <si>
    <t>11./12.05.2013</t>
  </si>
  <si>
    <t>15./16.06.2013</t>
  </si>
  <si>
    <t>16./17.08.2013</t>
  </si>
  <si>
    <t>31.08./01.09.2013</t>
  </si>
  <si>
    <t>14./15.09.2013</t>
  </si>
  <si>
    <t>Lauf 1</t>
  </si>
  <si>
    <t>Lauf  2</t>
  </si>
  <si>
    <t>Lauf  3</t>
  </si>
  <si>
    <t>Lauf  4</t>
  </si>
  <si>
    <t>Lauf  5</t>
  </si>
  <si>
    <t>Lauf  6</t>
  </si>
  <si>
    <t>Lauf  7</t>
  </si>
  <si>
    <t>Lauf  8</t>
  </si>
  <si>
    <t>Lauf 9</t>
  </si>
  <si>
    <t>Lauf  10</t>
  </si>
  <si>
    <t>Lauf 11</t>
  </si>
  <si>
    <t xml:space="preserve"> </t>
  </si>
  <si>
    <t>Rang</t>
  </si>
  <si>
    <t>Punkte</t>
  </si>
  <si>
    <t>Nr.</t>
  </si>
  <si>
    <t>Team</t>
  </si>
  <si>
    <t>Name</t>
  </si>
  <si>
    <t>Vorname</t>
  </si>
  <si>
    <t>Platz</t>
  </si>
  <si>
    <t>Pkt</t>
  </si>
  <si>
    <t>MSB</t>
  </si>
  <si>
    <t>Strauß</t>
  </si>
  <si>
    <t>Knuth</t>
  </si>
  <si>
    <t>Schumann</t>
  </si>
  <si>
    <t>Peter</t>
  </si>
  <si>
    <t>König</t>
  </si>
  <si>
    <t>Tony</t>
  </si>
  <si>
    <t>DNS</t>
  </si>
  <si>
    <t>Wilhelm</t>
  </si>
  <si>
    <t>Mario</t>
  </si>
  <si>
    <t>Schulze</t>
  </si>
  <si>
    <t>Thomas</t>
  </si>
  <si>
    <t>RRT</t>
  </si>
  <si>
    <t>Dreieicher</t>
  </si>
  <si>
    <t>Bernd</t>
  </si>
  <si>
    <t>DNF</t>
  </si>
  <si>
    <t>Rosenbaum</t>
  </si>
  <si>
    <t>Kai</t>
  </si>
  <si>
    <t>Schönfeld</t>
  </si>
  <si>
    <t>Klaus</t>
  </si>
  <si>
    <t>Hofmann</t>
  </si>
  <si>
    <t>Steffen</t>
  </si>
  <si>
    <t>Kassburg</t>
  </si>
  <si>
    <t>Uwe</t>
  </si>
  <si>
    <t>Amendt</t>
  </si>
  <si>
    <t>Christian</t>
  </si>
  <si>
    <t>Dederichs</t>
  </si>
  <si>
    <t>Paul</t>
  </si>
  <si>
    <t>Rohde</t>
  </si>
  <si>
    <t>Robert</t>
  </si>
  <si>
    <t>Weiß</t>
  </si>
  <si>
    <t>Till</t>
  </si>
  <si>
    <t>Lämmermann</t>
  </si>
  <si>
    <t>Mohr</t>
  </si>
  <si>
    <t>Frank</t>
  </si>
  <si>
    <t>RP</t>
  </si>
  <si>
    <t>Nickel</t>
  </si>
  <si>
    <t>Michel</t>
  </si>
  <si>
    <t>Alexander</t>
  </si>
  <si>
    <t>Schwind</t>
  </si>
  <si>
    <t>Harald</t>
  </si>
  <si>
    <t>Weimer</t>
  </si>
  <si>
    <t>Carsten</t>
  </si>
  <si>
    <t>Wittgen</t>
  </si>
  <si>
    <t>Merten</t>
  </si>
  <si>
    <t>Ralf</t>
  </si>
  <si>
    <t>Ulrich</t>
  </si>
  <si>
    <t>Stefan</t>
  </si>
  <si>
    <t>Becker</t>
  </si>
  <si>
    <t>Andre</t>
  </si>
  <si>
    <t>Helten</t>
  </si>
  <si>
    <t>Georg</t>
  </si>
  <si>
    <t>Robin</t>
  </si>
  <si>
    <t>Schöbel</t>
  </si>
  <si>
    <t>Ralph</t>
  </si>
  <si>
    <t>Aufermann</t>
  </si>
  <si>
    <t>Torsten</t>
  </si>
  <si>
    <t>Vetters</t>
  </si>
  <si>
    <t>Rico</t>
  </si>
  <si>
    <t>Fuß</t>
  </si>
  <si>
    <t>Link</t>
  </si>
  <si>
    <t>Cziborra</t>
  </si>
  <si>
    <t>Kubiczek</t>
  </si>
  <si>
    <t>Sven</t>
  </si>
  <si>
    <t>Kugler</t>
  </si>
  <si>
    <t>Günter</t>
  </si>
  <si>
    <t>Jaeschke</t>
  </si>
  <si>
    <t>Insa</t>
  </si>
  <si>
    <t>Laepper</t>
  </si>
  <si>
    <t>Jens</t>
  </si>
  <si>
    <t>Schleicher</t>
  </si>
  <si>
    <t>Tim</t>
  </si>
  <si>
    <t>Wafzig</t>
  </si>
  <si>
    <t>Danz</t>
  </si>
  <si>
    <t>Micheal</t>
  </si>
  <si>
    <t>Jung</t>
  </si>
  <si>
    <t>Helmut</t>
  </si>
  <si>
    <t>Andreas</t>
  </si>
  <si>
    <t>Petsch</t>
  </si>
  <si>
    <t>Simone</t>
  </si>
  <si>
    <t>Krumay</t>
  </si>
  <si>
    <t>Gebhardt</t>
  </si>
  <si>
    <t>Jürgen</t>
  </si>
  <si>
    <t>Benjamin</t>
  </si>
  <si>
    <t>Gottschlick</t>
  </si>
  <si>
    <t>Nico</t>
  </si>
  <si>
    <t>Eckart</t>
  </si>
  <si>
    <t>Lutz</t>
  </si>
  <si>
    <t>Trumpler</t>
  </si>
  <si>
    <t>Hoier</t>
  </si>
  <si>
    <t>Willi</t>
  </si>
  <si>
    <t>Schreiner</t>
  </si>
  <si>
    <t>Domke</t>
  </si>
  <si>
    <t>Klaus Peter</t>
  </si>
  <si>
    <t>Langraf</t>
  </si>
  <si>
    <t>Kevin</t>
  </si>
  <si>
    <t>DQ</t>
  </si>
  <si>
    <t>Wegner</t>
  </si>
  <si>
    <t>Mike</t>
  </si>
  <si>
    <t>Dana</t>
  </si>
  <si>
    <t>Stark</t>
  </si>
  <si>
    <t>Alfred</t>
  </si>
  <si>
    <t>Punzet</t>
  </si>
  <si>
    <t>Stettner</t>
  </si>
  <si>
    <t>Volker</t>
  </si>
  <si>
    <t>Feyrer</t>
  </si>
  <si>
    <t>Achim</t>
  </si>
  <si>
    <t>Zobel</t>
  </si>
  <si>
    <t xml:space="preserve">Punkteverteilung: 25, 20, 16, 13, 11, 10, 9, 8, 7, 6, 5, 4, 3, 2, 1,    </t>
  </si>
  <si>
    <t>DNS= nicht gestartet, DNF= vorzeitig beendet, DQ= Disqualifiziert, TU= Trainingsunfall, TD= technischer Defekt, ST= Sturz,  ZN= Zu Nass ;-)    Alle Info's ohne Gewähr !</t>
  </si>
  <si>
    <t>Teams:  RRT=Roßdörfer-Racing-Team, MSB=MSB Racing-Team, RP=Ruhrpott-Power, AMC=AMC Schleizer Dreieck</t>
  </si>
  <si>
    <t>nicht ausfüllen!</t>
  </si>
  <si>
    <t>Punkteverteilung:</t>
  </si>
  <si>
    <t>TU</t>
  </si>
  <si>
    <t>TD</t>
  </si>
  <si>
    <t>ST</t>
  </si>
  <si>
    <t>ZN</t>
  </si>
  <si>
    <t>MZ-Cup 2014</t>
  </si>
  <si>
    <t>STRECKE:</t>
  </si>
  <si>
    <t>DATUM:</t>
  </si>
  <si>
    <t>03./04.05.2014</t>
  </si>
  <si>
    <t>Oschersleben</t>
  </si>
  <si>
    <t>14./15.06.2014</t>
  </si>
  <si>
    <t>Gaststarter</t>
  </si>
  <si>
    <t>x</t>
  </si>
  <si>
    <t>Wagner</t>
  </si>
  <si>
    <t>Scholl</t>
  </si>
  <si>
    <t>Christof</t>
  </si>
  <si>
    <t>Kästner</t>
  </si>
  <si>
    <t>02./03.08.2014</t>
  </si>
  <si>
    <t>15./16.08.2014</t>
  </si>
  <si>
    <t>13./14.09.2014</t>
  </si>
  <si>
    <t>Koop</t>
  </si>
  <si>
    <t>Florian</t>
  </si>
  <si>
    <t>Weiss</t>
  </si>
  <si>
    <t>Kaminski</t>
  </si>
  <si>
    <t>Huschke</t>
  </si>
  <si>
    <t>Wolgang</t>
  </si>
  <si>
    <t>Ahlgrimm</t>
  </si>
  <si>
    <t>Matthias</t>
  </si>
  <si>
    <t>Christoph</t>
  </si>
  <si>
    <t>Für Lauf 2 in Oschersleben werden die Punkte halbiert, da weniger als die Hälfte der Distanz, aber mehr als 25% gefahren wurde.</t>
  </si>
  <si>
    <t>Swen</t>
  </si>
  <si>
    <t>Heisig</t>
  </si>
  <si>
    <t>Schug</t>
  </si>
  <si>
    <t>Rene</t>
  </si>
  <si>
    <t>Schwöd</t>
  </si>
  <si>
    <t>Tobias</t>
  </si>
  <si>
    <t>Steinmetz</t>
  </si>
  <si>
    <t>Phillip</t>
  </si>
  <si>
    <t>Bloch</t>
  </si>
  <si>
    <t>Janssen</t>
  </si>
  <si>
    <t>Marius</t>
  </si>
  <si>
    <t>01.-03.05.2015</t>
  </si>
  <si>
    <t>29.-31.05.2015</t>
  </si>
  <si>
    <t>13.-14.06.2015</t>
  </si>
  <si>
    <t>03.-05.07.2015</t>
  </si>
  <si>
    <t>30.-31.07.2015</t>
  </si>
  <si>
    <t>21.-23.08.2015</t>
  </si>
  <si>
    <t>Lauf 12</t>
  </si>
  <si>
    <t>MZ-Cup 2015</t>
  </si>
  <si>
    <t>Franz</t>
  </si>
  <si>
    <t>Matern</t>
  </si>
  <si>
    <t>Holger</t>
  </si>
  <si>
    <t>Sweekhorst</t>
  </si>
  <si>
    <t>Manfred</t>
  </si>
  <si>
    <t>Vogl</t>
  </si>
  <si>
    <t>Poßner</t>
  </si>
  <si>
    <t>Treuger</t>
  </si>
  <si>
    <t>Klementz</t>
  </si>
  <si>
    <t>Daniela</t>
  </si>
  <si>
    <t>von Heder</t>
  </si>
  <si>
    <t>Lauf  8*</t>
  </si>
  <si>
    <t>* Rennen 2 in Schleiz wurde aufgrund eines Unfalls abgesagt</t>
  </si>
  <si>
    <t>Platz ohne Gaststarter</t>
  </si>
  <si>
    <t>Anzahl Starts</t>
  </si>
  <si>
    <t>Braun</t>
  </si>
  <si>
    <t>Holtey</t>
  </si>
  <si>
    <t>Axel</t>
  </si>
  <si>
    <t>Cora</t>
  </si>
  <si>
    <t>Naumann</t>
  </si>
  <si>
    <t>Horst</t>
  </si>
  <si>
    <t>Mustermann</t>
  </si>
  <si>
    <t>Max</t>
  </si>
  <si>
    <t>MZ-Cup 2016</t>
  </si>
  <si>
    <t>Franciacorta</t>
  </si>
  <si>
    <t>26.-27.03.2016</t>
  </si>
  <si>
    <t>04.-05.06.2016</t>
  </si>
  <si>
    <t>02.-03.07.2016</t>
  </si>
  <si>
    <t>20.-21.08.2016</t>
  </si>
  <si>
    <t>25.-26.08.2016</t>
  </si>
  <si>
    <t>MZ-Cup 20xx</t>
  </si>
  <si>
    <t>29.-31.07.2016</t>
  </si>
  <si>
    <t>Leutenegger</t>
  </si>
  <si>
    <t>Ivo</t>
  </si>
  <si>
    <t>Schwerdtner</t>
  </si>
  <si>
    <t>Rüdiger</t>
  </si>
  <si>
    <t>Michael</t>
  </si>
  <si>
    <t>Withag</t>
  </si>
  <si>
    <t>Bob</t>
  </si>
  <si>
    <t>Markus</t>
  </si>
  <si>
    <t>Schröder</t>
  </si>
  <si>
    <t>Posner</t>
  </si>
  <si>
    <t>Korschinsky</t>
  </si>
  <si>
    <t>Julian</t>
  </si>
  <si>
    <t>Bassen</t>
  </si>
  <si>
    <t>Philipp</t>
  </si>
  <si>
    <t>Siegfried</t>
  </si>
  <si>
    <t>Engart</t>
  </si>
  <si>
    <t>Hans-Georg</t>
  </si>
  <si>
    <t>Wolfgang</t>
  </si>
  <si>
    <t>Mathias</t>
  </si>
  <si>
    <t>Rakowski</t>
  </si>
  <si>
    <t>Kaßburg</t>
  </si>
  <si>
    <t>Grüner</t>
  </si>
  <si>
    <t>Karl</t>
  </si>
  <si>
    <t>MZ-Cup 2017</t>
  </si>
  <si>
    <t>13.-16.04.2017</t>
  </si>
  <si>
    <t>12.-14.05.2017</t>
  </si>
  <si>
    <t>08.-09.07.2017</t>
  </si>
  <si>
    <t>28.-30.07.2017</t>
  </si>
  <si>
    <t>18.-20.08.2017</t>
  </si>
  <si>
    <t>24.-25.08.2017</t>
  </si>
  <si>
    <t>Startnr.</t>
  </si>
  <si>
    <t>Gast-
starter</t>
  </si>
  <si>
    <t>Schäfer</t>
  </si>
  <si>
    <t>Norbert</t>
  </si>
  <si>
    <t>Tom</t>
  </si>
  <si>
    <t>Schwindt</t>
  </si>
  <si>
    <t>Sziller</t>
  </si>
  <si>
    <t>Oliver</t>
  </si>
  <si>
    <t>Nicolai</t>
  </si>
  <si>
    <t>Ertl</t>
  </si>
  <si>
    <t>Marcel</t>
  </si>
  <si>
    <t>Marimon</t>
  </si>
  <si>
    <t>Gerald</t>
  </si>
  <si>
    <t>Dirk</t>
  </si>
  <si>
    <t>Scholz</t>
  </si>
  <si>
    <t>Leon</t>
  </si>
  <si>
    <t>Voisel</t>
  </si>
  <si>
    <t>Joost</t>
  </si>
  <si>
    <t>29.03.-01.04.2018</t>
  </si>
  <si>
    <t>25.-27.05.2018</t>
  </si>
  <si>
    <t>MZ-Cup 2018</t>
  </si>
  <si>
    <t>06.-08.07.2018</t>
  </si>
  <si>
    <t>27.-29.07.2018</t>
  </si>
  <si>
    <t>17.-19.08.2018</t>
  </si>
  <si>
    <t>Hockenheimring</t>
  </si>
  <si>
    <t>11.-13.05.2018</t>
  </si>
  <si>
    <t>Schleizer Dreieck</t>
  </si>
  <si>
    <t>TT-Cirquit Assen</t>
  </si>
  <si>
    <t>Motopark Oschersleben</t>
  </si>
  <si>
    <t>Autodrom Most</t>
  </si>
  <si>
    <t>Hörburger</t>
  </si>
  <si>
    <t>Henning</t>
  </si>
  <si>
    <t>Erich</t>
  </si>
  <si>
    <t>Brand</t>
  </si>
  <si>
    <t>Berners</t>
  </si>
  <si>
    <t>Centonze</t>
  </si>
  <si>
    <t>Antonio</t>
  </si>
  <si>
    <t>Severin</t>
  </si>
  <si>
    <t>Patrick</t>
  </si>
  <si>
    <t>Lauf 8</t>
  </si>
  <si>
    <t>Lauf  9</t>
  </si>
  <si>
    <t>Lauf 10</t>
  </si>
  <si>
    <t>Lauf 6 ausgefallen</t>
  </si>
  <si>
    <t>Heiberger</t>
  </si>
  <si>
    <t>Alwin</t>
  </si>
  <si>
    <t>Künkler</t>
  </si>
  <si>
    <t>Dürschmid</t>
  </si>
  <si>
    <t>Schwarz</t>
  </si>
  <si>
    <t>MZ-Cup 2019</t>
  </si>
  <si>
    <t>17.-19.05.2019</t>
  </si>
  <si>
    <t>31.05.-02.06.2019</t>
  </si>
  <si>
    <t>05.-07.07.2019</t>
  </si>
  <si>
    <t>26.-28.07.2019</t>
  </si>
  <si>
    <t>Lauf 6</t>
  </si>
  <si>
    <t>16.-18.08.2019</t>
  </si>
  <si>
    <t>22.-23.08.2019</t>
  </si>
  <si>
    <t>Teams:  RRT=Roßdörfer-Racing-Team, RP=Ruhrpott-Power</t>
  </si>
  <si>
    <t>Huckert</t>
  </si>
  <si>
    <t xml:space="preserve">Tobias </t>
  </si>
  <si>
    <t>Peterson</t>
  </si>
  <si>
    <t>Wünsche</t>
  </si>
  <si>
    <t>Ronny</t>
  </si>
  <si>
    <t>Senftleben</t>
  </si>
  <si>
    <t>Jan Ole</t>
  </si>
  <si>
    <t>Maik</t>
  </si>
  <si>
    <t>Hoffmann</t>
  </si>
  <si>
    <t>Bussinger</t>
  </si>
  <si>
    <t>Hans-Peter</t>
  </si>
  <si>
    <t>MZ-Cup 2020</t>
  </si>
  <si>
    <t>24.-26.07.2020</t>
  </si>
  <si>
    <t>07.-09.08.2020</t>
  </si>
  <si>
    <t>20.-21.08.2020</t>
  </si>
  <si>
    <t>Lauf 3</t>
  </si>
  <si>
    <t>Lauf 5</t>
  </si>
  <si>
    <t>Szell</t>
  </si>
  <si>
    <t>Josef</t>
  </si>
  <si>
    <t>Linder</t>
  </si>
  <si>
    <t>Rüger</t>
  </si>
  <si>
    <t>Riedl</t>
  </si>
  <si>
    <t>Mersch</t>
  </si>
  <si>
    <t>Saliwa</t>
  </si>
  <si>
    <t>MZ-Cup 2021</t>
  </si>
  <si>
    <t>Teams:  RRT=Roßdörfer-Racing-Team</t>
  </si>
  <si>
    <t>28.-30.05.2021</t>
  </si>
  <si>
    <t>Groß-Dölln</t>
  </si>
  <si>
    <t>02.-04.07.2021</t>
  </si>
  <si>
    <t>18.-19.07.2021</t>
  </si>
  <si>
    <t>13.-15.08.2021</t>
  </si>
  <si>
    <t>16.-17.08.2021</t>
  </si>
  <si>
    <t>Schliwa</t>
  </si>
  <si>
    <t>Altmann</t>
  </si>
  <si>
    <t>abgesagt</t>
  </si>
  <si>
    <t>TT-Circuit Assen</t>
  </si>
  <si>
    <t>Spring</t>
  </si>
  <si>
    <t>Wohlthat</t>
  </si>
  <si>
    <t>Leopold</t>
  </si>
  <si>
    <t>Strieder</t>
  </si>
  <si>
    <t>David</t>
  </si>
  <si>
    <t>27.-29.05.2022</t>
  </si>
  <si>
    <t>13.-14.06.2022</t>
  </si>
  <si>
    <t>01.-03.07.2022</t>
  </si>
  <si>
    <t>17.-19.07.2022</t>
  </si>
  <si>
    <t>11.-12.08.2022</t>
  </si>
  <si>
    <t>MZ-Cup 2022</t>
  </si>
  <si>
    <t>Baumann</t>
  </si>
  <si>
    <t>Rolf</t>
  </si>
  <si>
    <t>Kienzler</t>
  </si>
  <si>
    <t>Spielmann</t>
  </si>
  <si>
    <t>Winterholler</t>
  </si>
  <si>
    <t>Wimmer</t>
  </si>
  <si>
    <t>Pia</t>
  </si>
  <si>
    <t>Jahn-Ole</t>
  </si>
  <si>
    <t>Tepper</t>
  </si>
  <si>
    <t>MZ-Cup 2023</t>
  </si>
  <si>
    <t>09.-11.06.2023</t>
  </si>
  <si>
    <t>26.-27.07.2023</t>
  </si>
  <si>
    <t>07.-09.07.2023</t>
  </si>
  <si>
    <t>16.-18.07.2028</t>
  </si>
  <si>
    <t>24.-25.08.2023</t>
  </si>
  <si>
    <t>Moritz</t>
  </si>
  <si>
    <t>Herget</t>
  </si>
  <si>
    <t>Reich</t>
  </si>
  <si>
    <t>Niki-Valentino</t>
  </si>
  <si>
    <t>Kirschniok</t>
  </si>
  <si>
    <t>MC Tauperlitz</t>
  </si>
  <si>
    <t>Göttlicher</t>
  </si>
  <si>
    <t>Luca</t>
  </si>
  <si>
    <t>Justin-Valentino</t>
  </si>
  <si>
    <t>Palmen</t>
  </si>
  <si>
    <t>Gerstner</t>
  </si>
  <si>
    <t>Lauf  4 - nicht gestartet</t>
  </si>
  <si>
    <t>Dormann</t>
  </si>
  <si>
    <t>Helge</t>
  </si>
  <si>
    <t>Wolf</t>
  </si>
  <si>
    <t>Lukas</t>
  </si>
  <si>
    <t>Bell</t>
  </si>
  <si>
    <t>Maximilian</t>
  </si>
  <si>
    <t>Wahren</t>
  </si>
  <si>
    <t>Anzahl 
Starts</t>
  </si>
  <si>
    <t>MZ-Cup 2024</t>
  </si>
  <si>
    <t>Hockenheim</t>
  </si>
  <si>
    <t>17.-18.06.2024</t>
  </si>
  <si>
    <t>14.-16.07.2024</t>
  </si>
  <si>
    <t>22.-23.08.2024</t>
  </si>
  <si>
    <t>06.-08.09.2024</t>
  </si>
  <si>
    <t>27.-29.09.2024</t>
  </si>
  <si>
    <t>Baki</t>
  </si>
  <si>
    <t>Mate</t>
  </si>
  <si>
    <t>Strojny</t>
  </si>
  <si>
    <t>Marc</t>
  </si>
  <si>
    <t>Klinksiek</t>
  </si>
  <si>
    <t>Riechel</t>
  </si>
  <si>
    <t>Karsten</t>
  </si>
  <si>
    <t>Lumpe</t>
  </si>
  <si>
    <t>Jannik</t>
  </si>
  <si>
    <t>Wartig</t>
  </si>
  <si>
    <t>Dams</t>
  </si>
  <si>
    <t>Hinkel</t>
  </si>
  <si>
    <t>MZ-Cup 2025</t>
  </si>
  <si>
    <t>05.-06.07.2025</t>
  </si>
  <si>
    <t>26.-27.07.2025</t>
  </si>
  <si>
    <t>22.-24.08.2025</t>
  </si>
  <si>
    <t>Wertung OPEN</t>
  </si>
  <si>
    <t>Wertung CUP</t>
  </si>
  <si>
    <t>Heiko</t>
  </si>
  <si>
    <t>Gutheil</t>
  </si>
  <si>
    <t>Thielen</t>
  </si>
  <si>
    <t>Guido</t>
  </si>
  <si>
    <t>Hübner</t>
  </si>
  <si>
    <t>Schouren</t>
  </si>
  <si>
    <t>Dietze</t>
  </si>
  <si>
    <t>Hagen</t>
  </si>
  <si>
    <t>Team Waldhessen</t>
  </si>
  <si>
    <t>Platz ohne Gaststarter3</t>
  </si>
  <si>
    <t>Platz ohne Gaststarter6</t>
  </si>
  <si>
    <t>Platz ohne Gaststarter9</t>
  </si>
  <si>
    <t>Platz ohne Gaststarter12</t>
  </si>
  <si>
    <t>Platz ohne Gaststarter15</t>
  </si>
  <si>
    <t>Kuhn</t>
  </si>
  <si>
    <t>Johannes</t>
  </si>
  <si>
    <t xml:space="preserve">Pkt </t>
  </si>
  <si>
    <t xml:space="preserve">Pkt  </t>
  </si>
  <si>
    <t xml:space="preserve">Pkt   </t>
  </si>
  <si>
    <t xml:space="preserve">Pkt    </t>
  </si>
  <si>
    <t xml:space="preserve">Pkt     </t>
  </si>
  <si>
    <t xml:space="preserve">Platz </t>
  </si>
  <si>
    <t xml:space="preserve">Platz  </t>
  </si>
  <si>
    <t xml:space="preserve">Platz   </t>
  </si>
  <si>
    <t xml:space="preserve">Platz    </t>
  </si>
  <si>
    <t xml:space="preserve">Platz     </t>
  </si>
  <si>
    <t>Knechtel</t>
  </si>
  <si>
    <t>Hendrik</t>
  </si>
  <si>
    <t>Justian Eliano</t>
  </si>
  <si>
    <t>Kaletsch</t>
  </si>
  <si>
    <t>Carolin</t>
  </si>
  <si>
    <t>Haubt</t>
  </si>
  <si>
    <t>Leonhard</t>
  </si>
  <si>
    <t>Cherdron</t>
  </si>
  <si>
    <t>Mineur</t>
  </si>
  <si>
    <t>Sixten</t>
  </si>
  <si>
    <t>Kräutler</t>
  </si>
  <si>
    <t>Justin</t>
  </si>
  <si>
    <t>Bieleveld</t>
  </si>
  <si>
    <t>DNS= nicht gestartet, DNF= vorzeitig beendet, DQ= Disqualifiziert, ZN= Zu Nass ;-)    Alle Info's ohne Gewähr !</t>
  </si>
  <si>
    <t>MZ-Cup 2026</t>
  </si>
  <si>
    <t>Platz    2</t>
  </si>
  <si>
    <t>16.-17.05.2026</t>
  </si>
  <si>
    <t>13.-14.06.2026</t>
  </si>
  <si>
    <t>04.-05.07.2026</t>
  </si>
  <si>
    <t>22.-23.08.2026</t>
  </si>
  <si>
    <t>Grauwmans</t>
  </si>
  <si>
    <t>Angelo</t>
  </si>
  <si>
    <t>Gerber</t>
  </si>
  <si>
    <t>Zühlke</t>
  </si>
  <si>
    <t>Groh</t>
  </si>
  <si>
    <t>Steinbach</t>
  </si>
  <si>
    <t>Martin</t>
  </si>
  <si>
    <t>Hempel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</si>
</sst>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2"/>
      <color indexed="57"/>
      <name val="Arial"/>
      <family val="2"/>
    </font>
    <font>
      <b/>
      <i/>
      <sz val="12"/>
      <name val="Arial"/>
      <family val="2"/>
    </font>
    <font>
      <u/>
      <sz val="10"/>
      <color theme="10"/>
      <name val="Arial"/>
      <family val="2"/>
    </font>
    <font>
      <b/>
      <u/>
      <sz val="16"/>
      <color theme="10"/>
      <name val="Arial"/>
      <family val="2"/>
    </font>
    <font>
      <b/>
      <sz val="12"/>
      <color theme="1"/>
      <name val="Arial"/>
      <family val="2"/>
    </font>
    <font>
      <sz val="12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2"/>
      <color rgb="FFFF0000"/>
      <name val="Arial"/>
      <family val="2"/>
    </font>
    <font>
      <b/>
      <sz val="10"/>
      <color indexed="12"/>
      <name val="Arial"/>
      <family val="2"/>
    </font>
    <font>
      <sz val="12"/>
      <name val="Arial Narrow"/>
      <family val="2"/>
    </font>
    <font>
      <b/>
      <sz val="12"/>
      <color theme="0" tint="-0.499984740745262"/>
      <name val="Arial"/>
      <family val="2"/>
    </font>
    <font>
      <b/>
      <sz val="14"/>
      <color theme="1"/>
      <name val="Arial"/>
      <family val="2"/>
    </font>
    <font>
      <sz val="8"/>
      <name val="Arial"/>
      <family val="2"/>
    </font>
    <font>
      <b/>
      <sz val="12"/>
      <color indexed="12"/>
      <name val="Arial"/>
    </font>
    <font>
      <b/>
      <sz val="12"/>
      <color indexed="10"/>
      <name val="Arial"/>
    </font>
    <font>
      <b/>
      <sz val="12"/>
      <name val="Arial"/>
    </font>
    <font>
      <b/>
      <sz val="10"/>
      <color indexed="12"/>
      <name val="Arial"/>
    </font>
    <font>
      <sz val="12"/>
      <name val="Arial"/>
    </font>
    <font>
      <sz val="12"/>
      <color theme="0" tint="-0.499984740745262"/>
      <name val="Arial"/>
    </font>
    <font>
      <sz val="12"/>
      <color indexed="1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0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theme="4" tint="0.79998168889431442"/>
        <bgColor indexed="2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51"/>
      </patternFill>
    </fill>
    <fill>
      <patternFill patternType="solid">
        <fgColor theme="9" tint="0.7999816888943144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1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3" borderId="1" xfId="0" applyFont="1" applyFill="1" applyBorder="1" applyProtection="1"/>
    <xf numFmtId="0" fontId="4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4" fillId="0" borderId="1" xfId="0" applyFont="1" applyBorder="1" applyProtection="1"/>
    <xf numFmtId="0" fontId="3" fillId="0" borderId="1" xfId="0" applyFont="1" applyBorder="1" applyProtection="1">
      <protection locked="0"/>
    </xf>
    <xf numFmtId="0" fontId="5" fillId="4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3" fillId="0" borderId="1" xfId="0" applyFont="1" applyBorder="1"/>
    <xf numFmtId="0" fontId="4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4" fillId="4" borderId="1" xfId="0" applyFont="1" applyFill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Protection="1"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5" fillId="6" borderId="1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4" fontId="5" fillId="6" borderId="1" xfId="0" applyNumberFormat="1" applyFont="1" applyFill="1" applyBorder="1" applyAlignment="1" applyProtection="1">
      <alignment horizontal="center"/>
    </xf>
    <xf numFmtId="0" fontId="10" fillId="0" borderId="2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Border="1"/>
    <xf numFmtId="0" fontId="1" fillId="0" borderId="0" xfId="0" applyFont="1" applyBorder="1" applyAlignment="1" applyProtection="1">
      <alignment horizontal="center"/>
      <protection locked="0"/>
    </xf>
    <xf numFmtId="0" fontId="0" fillId="0" borderId="2" xfId="0" applyBorder="1"/>
    <xf numFmtId="0" fontId="4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5" fillId="6" borderId="5" xfId="0" applyFont="1" applyFill="1" applyBorder="1" applyAlignment="1" applyProtection="1">
      <alignment horizontal="center"/>
    </xf>
    <xf numFmtId="164" fontId="5" fillId="6" borderId="5" xfId="0" applyNumberFormat="1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" fontId="3" fillId="0" borderId="5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49" fontId="11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</xf>
    <xf numFmtId="0" fontId="14" fillId="8" borderId="1" xfId="0" applyFont="1" applyFill="1" applyBorder="1" applyProtection="1"/>
    <xf numFmtId="0" fontId="11" fillId="7" borderId="1" xfId="0" applyFont="1" applyFill="1" applyBorder="1" applyAlignment="1" applyProtection="1">
      <alignment horizontal="center"/>
      <protection locked="0"/>
    </xf>
    <xf numFmtId="0" fontId="5" fillId="9" borderId="1" xfId="0" applyFont="1" applyFill="1" applyBorder="1" applyAlignment="1" applyProtection="1">
      <alignment horizontal="center"/>
    </xf>
    <xf numFmtId="0" fontId="4" fillId="7" borderId="1" xfId="0" applyFont="1" applyFill="1" applyBorder="1" applyProtection="1"/>
    <xf numFmtId="0" fontId="4" fillId="2" borderId="2" xfId="0" applyFont="1" applyFill="1" applyBorder="1" applyAlignment="1" applyProtection="1">
      <protection locked="0"/>
    </xf>
    <xf numFmtId="0" fontId="4" fillId="2" borderId="3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</xf>
    <xf numFmtId="0" fontId="11" fillId="0" borderId="5" xfId="0" applyFont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center"/>
    </xf>
    <xf numFmtId="0" fontId="0" fillId="0" borderId="0" xfId="0" applyBorder="1"/>
    <xf numFmtId="0" fontId="1" fillId="0" borderId="6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3" fillId="0" borderId="0" xfId="0" applyFont="1" applyBorder="1"/>
    <xf numFmtId="0" fontId="12" fillId="0" borderId="0" xfId="0" applyFont="1" applyBorder="1"/>
    <xf numFmtId="0" fontId="15" fillId="8" borderId="1" xfId="0" applyFont="1" applyFill="1" applyBorder="1" applyProtection="1"/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9" borderId="5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3" fillId="0" borderId="6" xfId="0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5" fillId="6" borderId="6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</xf>
    <xf numFmtId="0" fontId="3" fillId="3" borderId="9" xfId="0" applyFont="1" applyFill="1" applyBorder="1" applyProtection="1"/>
    <xf numFmtId="0" fontId="11" fillId="0" borderId="9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4" fillId="2" borderId="10" xfId="0" applyFont="1" applyFill="1" applyBorder="1" applyAlignment="1" applyProtection="1">
      <protection locked="0"/>
    </xf>
    <xf numFmtId="0" fontId="4" fillId="0" borderId="9" xfId="0" applyFont="1" applyBorder="1" applyProtection="1"/>
    <xf numFmtId="0" fontId="7" fillId="0" borderId="1" xfId="0" applyFont="1" applyBorder="1" applyAlignment="1" applyProtection="1">
      <alignment horizontal="right" vertical="center"/>
      <protection locked="0"/>
    </xf>
    <xf numFmtId="0" fontId="1" fillId="0" borderId="5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1" fillId="10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11" xfId="0" applyFont="1" applyBorder="1" applyProtection="1">
      <protection locked="0"/>
    </xf>
    <xf numFmtId="1" fontId="3" fillId="0" borderId="11" xfId="0" applyNumberFormat="1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5" xfId="0" applyBorder="1"/>
    <xf numFmtId="0" fontId="4" fillId="0" borderId="1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17" fillId="0" borderId="9" xfId="0" applyFont="1" applyBorder="1" applyAlignment="1" applyProtection="1">
      <alignment horizontal="left"/>
    </xf>
    <xf numFmtId="0" fontId="17" fillId="0" borderId="6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17" fillId="0" borderId="2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17" fillId="0" borderId="5" xfId="0" applyFont="1" applyBorder="1" applyAlignment="1" applyProtection="1">
      <alignment horizontal="left"/>
      <protection locked="0"/>
    </xf>
    <xf numFmtId="0" fontId="0" fillId="0" borderId="11" xfId="0" applyFont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0" fillId="0" borderId="0" xfId="0" applyFont="1" applyBorder="1" applyAlignment="1">
      <alignment horizontal="left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Protection="1"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protection locked="0"/>
    </xf>
    <xf numFmtId="0" fontId="11" fillId="2" borderId="10" xfId="0" applyFont="1" applyFill="1" applyBorder="1" applyAlignment="1" applyProtection="1">
      <alignment wrapText="1"/>
      <protection locked="0"/>
    </xf>
    <xf numFmtId="0" fontId="11" fillId="0" borderId="5" xfId="0" applyFont="1" applyFill="1" applyBorder="1" applyAlignment="1" applyProtection="1">
      <alignment horizontal="center"/>
    </xf>
    <xf numFmtId="0" fontId="11" fillId="0" borderId="6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17" fillId="0" borderId="1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Protection="1">
      <protection locked="0"/>
    </xf>
    <xf numFmtId="0" fontId="5" fillId="6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  <protection locked="0"/>
    </xf>
    <xf numFmtId="0" fontId="17" fillId="0" borderId="12" xfId="0" applyFont="1" applyBorder="1" applyAlignment="1" applyProtection="1">
      <alignment horizontal="left"/>
      <protection locked="0"/>
    </xf>
    <xf numFmtId="0" fontId="3" fillId="0" borderId="12" xfId="0" applyFont="1" applyBorder="1" applyProtection="1"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5" fillId="6" borderId="12" xfId="0" applyFont="1" applyFill="1" applyBorder="1" applyAlignment="1" applyProtection="1">
      <alignment horizontal="center"/>
    </xf>
    <xf numFmtId="0" fontId="11" fillId="0" borderId="12" xfId="0" applyFont="1" applyFill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4" fillId="0" borderId="13" xfId="0" applyFont="1" applyBorder="1" applyProtection="1"/>
    <xf numFmtId="0" fontId="4" fillId="0" borderId="4" xfId="0" applyFont="1" applyBorder="1" applyProtection="1">
      <protection locked="0"/>
    </xf>
    <xf numFmtId="0" fontId="0" fillId="0" borderId="4" xfId="0" applyBorder="1"/>
    <xf numFmtId="0" fontId="11" fillId="2" borderId="17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11" borderId="15" xfId="0" applyFont="1" applyFill="1" applyBorder="1" applyAlignment="1" applyProtection="1">
      <alignment horizontal="center"/>
    </xf>
    <xf numFmtId="0" fontId="2" fillId="11" borderId="16" xfId="0" applyFont="1" applyFill="1" applyBorder="1" applyAlignment="1" applyProtection="1">
      <alignment horizontal="center"/>
      <protection locked="0"/>
    </xf>
    <xf numFmtId="0" fontId="3" fillId="11" borderId="16" xfId="0" applyFont="1" applyFill="1" applyBorder="1" applyAlignment="1" applyProtection="1">
      <alignment horizontal="center"/>
    </xf>
    <xf numFmtId="0" fontId="17" fillId="11" borderId="16" xfId="0" applyFont="1" applyFill="1" applyBorder="1" applyAlignment="1" applyProtection="1">
      <alignment horizontal="left"/>
    </xf>
    <xf numFmtId="0" fontId="3" fillId="12" borderId="16" xfId="0" applyFont="1" applyFill="1" applyBorder="1" applyProtection="1"/>
    <xf numFmtId="0" fontId="1" fillId="11" borderId="16" xfId="0" applyFont="1" applyFill="1" applyBorder="1" applyAlignment="1" applyProtection="1">
      <alignment horizontal="left" wrapText="1"/>
    </xf>
    <xf numFmtId="0" fontId="11" fillId="11" borderId="16" xfId="0" applyFont="1" applyFill="1" applyBorder="1" applyAlignment="1" applyProtection="1">
      <alignment horizontal="left"/>
    </xf>
    <xf numFmtId="0" fontId="5" fillId="11" borderId="16" xfId="0" applyFont="1" applyFill="1" applyBorder="1" applyAlignment="1" applyProtection="1">
      <alignment horizontal="center"/>
    </xf>
    <xf numFmtId="0" fontId="1" fillId="13" borderId="15" xfId="0" applyFont="1" applyFill="1" applyBorder="1" applyAlignment="1" applyProtection="1">
      <alignment horizontal="center"/>
    </xf>
    <xf numFmtId="0" fontId="2" fillId="13" borderId="16" xfId="0" applyFont="1" applyFill="1" applyBorder="1" applyAlignment="1" applyProtection="1">
      <alignment horizontal="center"/>
      <protection locked="0"/>
    </xf>
    <xf numFmtId="0" fontId="3" fillId="13" borderId="16" xfId="0" applyFont="1" applyFill="1" applyBorder="1" applyAlignment="1" applyProtection="1">
      <alignment horizontal="center"/>
    </xf>
    <xf numFmtId="0" fontId="17" fillId="13" borderId="16" xfId="0" applyFont="1" applyFill="1" applyBorder="1" applyAlignment="1" applyProtection="1">
      <alignment horizontal="left"/>
    </xf>
    <xf numFmtId="0" fontId="3" fillId="14" borderId="16" xfId="0" applyFont="1" applyFill="1" applyBorder="1" applyProtection="1"/>
    <xf numFmtId="0" fontId="1" fillId="13" borderId="16" xfId="0" applyFont="1" applyFill="1" applyBorder="1" applyAlignment="1" applyProtection="1">
      <alignment horizontal="left" wrapText="1"/>
    </xf>
    <xf numFmtId="0" fontId="11" fillId="13" borderId="16" xfId="0" applyFont="1" applyFill="1" applyBorder="1" applyAlignment="1" applyProtection="1">
      <alignment horizontal="left"/>
    </xf>
    <xf numFmtId="0" fontId="5" fillId="13" borderId="16" xfId="0" applyFont="1" applyFill="1" applyBorder="1" applyAlignment="1" applyProtection="1">
      <alignment horizontal="center"/>
    </xf>
    <xf numFmtId="0" fontId="2" fillId="11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 applyProtection="1">
      <alignment horizontal="center"/>
      <protection locked="0"/>
    </xf>
    <xf numFmtId="0" fontId="17" fillId="11" borderId="1" xfId="0" applyFont="1" applyFill="1" applyBorder="1" applyAlignment="1" applyProtection="1">
      <alignment horizontal="left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20" fillId="13" borderId="6" xfId="0" applyFont="1" applyFill="1" applyBorder="1" applyAlignment="1" applyProtection="1">
      <alignment horizontal="left"/>
      <protection locked="0"/>
    </xf>
    <xf numFmtId="0" fontId="2" fillId="13" borderId="0" xfId="0" applyFont="1" applyFill="1" applyBorder="1" applyAlignment="1" applyProtection="1">
      <alignment horizontal="center"/>
    </xf>
    <xf numFmtId="0" fontId="3" fillId="13" borderId="0" xfId="0" applyFont="1" applyFill="1" applyBorder="1" applyAlignment="1" applyProtection="1">
      <alignment horizontal="center"/>
      <protection locked="0"/>
    </xf>
    <xf numFmtId="0" fontId="17" fillId="13" borderId="0" xfId="0" applyFont="1" applyFill="1" applyBorder="1" applyAlignment="1" applyProtection="1">
      <alignment horizontal="left"/>
      <protection locked="0"/>
    </xf>
    <xf numFmtId="0" fontId="3" fillId="13" borderId="0" xfId="0" applyFont="1" applyFill="1" applyBorder="1" applyProtection="1">
      <protection locked="0"/>
    </xf>
    <xf numFmtId="0" fontId="20" fillId="11" borderId="1" xfId="0" applyFont="1" applyFill="1" applyBorder="1" applyAlignment="1" applyProtection="1">
      <alignment horizontal="left"/>
      <protection locked="0"/>
    </xf>
    <xf numFmtId="49" fontId="5" fillId="11" borderId="16" xfId="0" applyNumberFormat="1" applyFont="1" applyFill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2" fillId="0" borderId="14" xfId="0" applyNumberFormat="1" applyFont="1" applyBorder="1" applyAlignment="1" applyProtection="1">
      <alignment horizontal="center"/>
    </xf>
    <xf numFmtId="0" fontId="23" fillId="0" borderId="6" xfId="0" applyFont="1" applyBorder="1" applyAlignment="1" applyProtection="1">
      <alignment horizontal="center"/>
    </xf>
    <xf numFmtId="0" fontId="24" fillId="0" borderId="1" xfId="0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left"/>
      <protection locked="0"/>
    </xf>
    <xf numFmtId="0" fontId="24" fillId="0" borderId="1" xfId="0" applyFont="1" applyBorder="1" applyProtection="1"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28" fillId="6" borderId="1" xfId="0" applyFont="1" applyFill="1" applyBorder="1" applyAlignment="1" applyProtection="1">
      <alignment horizontal="center"/>
    </xf>
    <xf numFmtId="0" fontId="27" fillId="0" borderId="5" xfId="0" applyFont="1" applyFill="1" applyBorder="1" applyAlignment="1" applyProtection="1">
      <alignment horizontal="center"/>
    </xf>
    <xf numFmtId="0" fontId="23" fillId="0" borderId="7" xfId="0" applyFont="1" applyBorder="1" applyAlignment="1" applyProtection="1">
      <alignment horizontal="center"/>
    </xf>
    <xf numFmtId="0" fontId="24" fillId="0" borderId="5" xfId="0" applyFont="1" applyBorder="1" applyAlignment="1" applyProtection="1">
      <alignment horizontal="center"/>
      <protection locked="0"/>
    </xf>
    <xf numFmtId="0" fontId="25" fillId="0" borderId="5" xfId="0" applyFont="1" applyBorder="1" applyAlignment="1" applyProtection="1">
      <alignment horizontal="left"/>
      <protection locked="0"/>
    </xf>
    <xf numFmtId="0" fontId="24" fillId="0" borderId="5" xfId="0" applyFont="1" applyBorder="1" applyProtection="1">
      <protection locked="0"/>
    </xf>
    <xf numFmtId="0" fontId="26" fillId="0" borderId="5" xfId="0" applyFont="1" applyBorder="1" applyAlignment="1" applyProtection="1">
      <alignment horizontal="center"/>
      <protection locked="0"/>
    </xf>
    <xf numFmtId="0" fontId="27" fillId="0" borderId="5" xfId="0" applyFont="1" applyBorder="1" applyAlignment="1" applyProtection="1">
      <alignment horizontal="center"/>
      <protection locked="0"/>
    </xf>
    <xf numFmtId="0" fontId="28" fillId="6" borderId="5" xfId="0" applyFont="1" applyFill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5" fillId="0" borderId="2" xfId="0" applyFont="1" applyBorder="1" applyAlignment="1" applyProtection="1">
      <alignment horizontal="left"/>
      <protection locked="0"/>
    </xf>
    <xf numFmtId="0" fontId="10" fillId="0" borderId="5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22" fillId="0" borderId="18" xfId="0" applyNumberFormat="1" applyFont="1" applyBorder="1" applyAlignment="1" applyProtection="1">
      <alignment horizontal="center"/>
    </xf>
    <xf numFmtId="1" fontId="24" fillId="0" borderId="5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/>
    </xf>
    <xf numFmtId="1" fontId="3" fillId="0" borderId="6" xfId="0" applyNumberFormat="1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14" fontId="4" fillId="0" borderId="2" xfId="0" applyNumberFormat="1" applyFont="1" applyBorder="1" applyAlignment="1" applyProtection="1">
      <alignment horizontal="center"/>
      <protection locked="0"/>
    </xf>
    <xf numFmtId="14" fontId="4" fillId="0" borderId="3" xfId="0" applyNumberFormat="1" applyFont="1" applyBorder="1" applyAlignment="1" applyProtection="1">
      <alignment horizontal="center"/>
      <protection locked="0"/>
    </xf>
    <xf numFmtId="14" fontId="4" fillId="0" borderId="4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9" fillId="5" borderId="1" xfId="1" applyFont="1" applyFill="1" applyBorder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left"/>
      <protection locked="0"/>
    </xf>
    <xf numFmtId="14" fontId="16" fillId="0" borderId="1" xfId="0" applyNumberFormat="1" applyFont="1" applyBorder="1" applyAlignment="1" applyProtection="1">
      <alignment horizontal="center"/>
      <protection locked="0"/>
    </xf>
    <xf numFmtId="14" fontId="4" fillId="0" borderId="1" xfId="0" quotePrefix="1" applyNumberFormat="1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left"/>
      <protection locked="0"/>
    </xf>
  </cellXfs>
  <cellStyles count="2">
    <cellStyle name="Link" xfId="1" builtinId="8"/>
    <cellStyle name="Standard" xfId="0" builtinId="0"/>
  </cellStyles>
  <dxfs count="123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2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 style="thin">
          <color indexed="8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8"/>
        </right>
        <top/>
        <bottom style="thin">
          <color indexed="8"/>
        </bottom>
        <vertical/>
        <horizontal/>
      </border>
      <protection locked="1" hidden="0"/>
    </dxf>
    <dxf>
      <border outline="0">
        <left style="thin">
          <color indexed="8"/>
        </left>
        <top style="thin">
          <color indexed="8"/>
        </top>
      </border>
    </dxf>
    <dxf>
      <border outline="0">
        <bottom style="medium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2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 style="thin">
          <color indexed="8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8"/>
        </right>
        <top/>
        <bottom style="thin">
          <color indexed="8"/>
        </bottom>
        <vertical/>
        <horizontal/>
      </border>
      <protection locked="1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border outline="0"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2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 style="thin">
          <color indexed="8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8"/>
        </right>
        <top/>
        <bottom style="thin">
          <color indexed="8"/>
        </bottom>
        <vertical/>
        <horizontal/>
      </border>
      <protection locked="1" hidden="0"/>
    </dxf>
    <dxf>
      <border outline="0">
        <left style="thin">
          <color rgb="FF000000"/>
        </left>
        <top style="thin">
          <color rgb="FF000000"/>
        </top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23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2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 style="thin">
          <color indexed="8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8"/>
        </right>
        <top/>
        <bottom style="thin">
          <color indexed="8"/>
        </bottom>
        <vertical/>
        <horizontal/>
      </border>
      <protection locked="1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border outline="0">
        <bottom style="medium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0C38509-2015-445E-B322-A6091E97F91D}" name="Tabelle14" displayName="Tabelle14" ref="A4:Z25" totalsRowShown="0" headerRowBorderDxfId="122" tableBorderDxfId="121">
  <autoFilter ref="A4:Z25" xr:uid="{00000000-0009-0000-0100-000001000000}"/>
  <sortState xmlns:xlrd2="http://schemas.microsoft.com/office/spreadsheetml/2017/richdata2" ref="A5:Z25">
    <sortCondition ref="K4:K25"/>
  </sortState>
  <tableColumns count="26">
    <tableColumn id="1" xr3:uid="{EDF2F9CE-402D-4D39-A7C2-09FA4A34C96A}" name="Rang" dataDxfId="120">
      <calculatedColumnFormula>_xlfn.RANK.EQ(B5,$B$5:$B$26)</calculatedColumnFormula>
    </tableColumn>
    <tableColumn id="2" xr3:uid="{2B41651E-88B0-4FDA-9280-7A3F61B93D31}" name="Punkte" dataDxfId="119">
      <calculatedColumnFormula>SUM(IF(ISNUMBER(J5),J5)+IF(ISNUMBER(M5),M5)+IF(ISNUMBER(P5),P5)+IF(ISNUMBER(S5),S5)+IF(ISNUMBER(V5),V5)+IF(ISNUMBER(Y5),Y5)+IF(ISNUMBER(#REF!),#REF!)+IF(ISNUMBER(#REF!),#REF!)+IF(ISNUMBER(#REF!),#REF!)+IF(ISNUMBER(#REF!),#REF!)+IF(ISNUMBER(#REF!),#REF!)+IF(ISNUMBER(#REF!),#REF!)+IF(ISNUMBER(#REF!),#REF!))</calculatedColumnFormula>
    </tableColumn>
    <tableColumn id="3" xr3:uid="{E04748D9-9136-4672-AA00-FF3603DE5DC4}" name="Startnr." dataDxfId="118"/>
    <tableColumn id="4" xr3:uid="{AB0C9EAA-1975-4B8E-B7F2-48C4B91207A9}" name="Team" dataDxfId="117"/>
    <tableColumn id="5" xr3:uid="{CB7F1D34-075D-48D7-86FE-85A1BA33C2E4}" name="Name" dataDxfId="116"/>
    <tableColumn id="6" xr3:uid="{644F929B-669B-4E06-AFA1-0D8A64C96237}" name="Vorname" dataDxfId="115"/>
    <tableColumn id="7" xr3:uid="{FD62A160-000A-4AB1-9AA6-D94C237B176F}" name="Gast-_x000a_starter" dataDxfId="114"/>
    <tableColumn id="8" xr3:uid="{CE1B1FA4-AEB5-4417-BFBE-14DA47564BD6}" name="Platz" dataDxfId="113"/>
    <tableColumn id="9" xr3:uid="{8BB15B2B-433E-4C37-B975-E7CE58611984}" name="Platz ohne Gaststarter" dataDxfId="112">
      <calculatedColumnFormula>IF($G5="x",0,IF(H5&lt;50,H5-COUNTIFS($G$5:$G5,"x"),0))</calculatedColumnFormula>
    </tableColumn>
    <tableColumn id="10" xr3:uid="{6246485B-84DE-448A-B5A2-D007213FE68B}" name="Pkt" dataDxfId="111">
      <calculatedColumnFormula>IF(AND($G5="x",H5&gt;0),0,IF(ISERROR(LOOKUP(I5,Punkte!$D$1:$D$22,Punkte!$E$1:$E$22)),"",LOOKUP((I5),Punkte!$D$1:$D$22,Punkte!$E$1:$E$22)))</calculatedColumnFormula>
    </tableColumn>
    <tableColumn id="11" xr3:uid="{B27A6CAD-39CE-4A13-AC07-741CE0300534}" name="Platz " dataDxfId="110"/>
    <tableColumn id="12" xr3:uid="{06837B57-53AF-42DE-BB30-BD861A4D95BE}" name="Platz ohne Gaststarter3" dataDxfId="109">
      <calculatedColumnFormula>IF($G5="x",0,IF(K5&lt;50,K5-COUNTIFS($G$5:$G5,"x"),0))</calculatedColumnFormula>
    </tableColumn>
    <tableColumn id="13" xr3:uid="{F04D5457-7545-4938-837D-D52A9B4E12E6}" name="Pkt " dataDxfId="108">
      <calculatedColumnFormula>IF(AND($G5="x",K5&gt;0),0,IF(ISERROR(LOOKUP(L5,Punkte!$D$1:$D$22,Punkte!$E$1:$E$22)),"",LOOKUP((L5),Punkte!$D$1:$D$22,Punkte!$E$1:$E$22)))</calculatedColumnFormula>
    </tableColumn>
    <tableColumn id="14" xr3:uid="{8D9F95E1-21F7-446C-A5CF-FA81D5B63303}" name="Platz  " dataDxfId="107"/>
    <tableColumn id="15" xr3:uid="{019D7489-9F69-4A6E-AB5A-650788332A6C}" name="Platz ohne Gaststarter6" dataDxfId="106">
      <calculatedColumnFormula>IF($G5="x",0,IF(N5&lt;50,N5-COUNTIFS($G$5:$G5,"x"),0))</calculatedColumnFormula>
    </tableColumn>
    <tableColumn id="16" xr3:uid="{D8DEF46B-779B-4935-A847-CE2806471568}" name="Pkt  " dataDxfId="105">
      <calculatedColumnFormula>IF(AND($G5="x",N5&gt;0),0,IF(ISERROR(LOOKUP(O5,Punkte!$D$1:$D$22,Punkte!$E$1:$E$22)),"",LOOKUP((O5),Punkte!$D$1:$D$22,Punkte!$E$1:$E$22)))</calculatedColumnFormula>
    </tableColumn>
    <tableColumn id="17" xr3:uid="{EDF1A529-200D-4796-B0E0-138F0A65FCCE}" name="Platz   " dataDxfId="104"/>
    <tableColumn id="18" xr3:uid="{9AB7E798-EFB2-44E4-A2BB-261D442A0516}" name="Platz ohne Gaststarter9" dataDxfId="103">
      <calculatedColumnFormula>IF($G5="x",0,IF(Q5&lt;50,Q5-COUNTIFS($G$5:$G5,"x"),0))</calculatedColumnFormula>
    </tableColumn>
    <tableColumn id="19" xr3:uid="{6B6CAF55-43B7-44C3-AD73-A3D8C104B3C3}" name="Pkt   " dataDxfId="102">
      <calculatedColumnFormula>IF(AND($G5="x",Q5&gt;0),0,IF(ISERROR(LOOKUP(R5,Punkte!$D$1:$D$22,Punkte!$E$1:$E$22)),"",LOOKUP((R5),Punkte!$D$1:$D$22,Punkte!$E$1:$E$22)))</calculatedColumnFormula>
    </tableColumn>
    <tableColumn id="20" xr3:uid="{ECCDC129-BFE5-4A14-8BA3-FC2081ED06A3}" name="Platz    " dataDxfId="101"/>
    <tableColumn id="21" xr3:uid="{F96C54AF-207A-4FE3-913E-BD5E31114FCD}" name="Platz ohne Gaststarter12" dataDxfId="100">
      <calculatedColumnFormula>IF($G5="x",0,IF(T5&lt;50,T5-COUNTIFS($G$5:$G5,"x"),0))</calculatedColumnFormula>
    </tableColumn>
    <tableColumn id="22" xr3:uid="{6268F3E4-00E3-4AAE-9A8D-DE10BE85553B}" name="Pkt    " dataDxfId="99">
      <calculatedColumnFormula>IF(AND($G5="x",T5&gt;0),0,IF(ISERROR(LOOKUP(U5,Punkte!$D$1:$D$22,Punkte!$E$1:$E$22)),"",LOOKUP((U5),Punkte!$D$1:$D$22,Punkte!$E$1:$E$22)))</calculatedColumnFormula>
    </tableColumn>
    <tableColumn id="23" xr3:uid="{4B3A47B7-5E06-40A7-A32D-063F95333ED8}" name="Platz     " dataDxfId="98"/>
    <tableColumn id="24" xr3:uid="{4020270C-05AA-4F33-AB82-908CBDB2928B}" name="Platz ohne Gaststarter15" dataDxfId="97">
      <calculatedColumnFormula>IF($G5="x",0,IF(W5&lt;50,W5-COUNTIFS($G$5:$G5,"x"),0))</calculatedColumnFormula>
    </tableColumn>
    <tableColumn id="25" xr3:uid="{0CA6F155-0F17-4D1F-965B-42DAC64C9C37}" name="Pkt     " dataDxfId="96">
      <calculatedColumnFormula>IF(AND($G5="x",W5&gt;0),0,IF(ISERROR(LOOKUP(X5,Punkte!$D$1:$D$22,Punkte!$E$1:$E$22)),"",LOOKUP((X5),Punkte!$D$1:$D$22,Punkte!$E$1:$E$22)))</calculatedColumnFormula>
    </tableColumn>
    <tableColumn id="26" xr3:uid="{95106714-58A4-4529-8B65-D0DEDDCCA279}" name="Platz    2" dataDxfId="95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2044BC1-6D4B-4F65-A63F-D2737ABB32C8}" name="Tabelle25" displayName="Tabelle25" ref="A28:Z56" totalsRowShown="0" headerRowBorderDxfId="94" tableBorderDxfId="93">
  <autoFilter ref="A28:Z56" xr:uid="{00000000-0009-0000-0100-000002000000}"/>
  <sortState xmlns:xlrd2="http://schemas.microsoft.com/office/spreadsheetml/2017/richdata2" ref="A29:Z56">
    <sortCondition ref="K28:K56"/>
  </sortState>
  <tableColumns count="26">
    <tableColumn id="1" xr3:uid="{0138D854-08B0-4731-8D76-68086602BAC2}" name="Rang" dataDxfId="92">
      <calculatedColumnFormula>_xlfn.RANK.EQ(B29,$B$29:$B$56)</calculatedColumnFormula>
    </tableColumn>
    <tableColumn id="2" xr3:uid="{718F58B5-5F19-46A2-B507-DCFE1ABC009D}" name="Punkte" dataDxfId="91">
      <calculatedColumnFormula>SUM(IF(ISNUMBER(J29),J29)+IF(ISNUMBER(M29),M29)+IF(ISNUMBER(P29),P29)+IF(ISNUMBER(S29),S29)+IF(ISNUMBER(V29),V29)+IF(ISNUMBER(Y29),Y29)+IF(ISNUMBER(#REF!),#REF!)+IF(ISNUMBER(#REF!),#REF!)+IF(ISNUMBER(#REF!),#REF!)+IF(ISNUMBER(#REF!),#REF!)+IF(ISNUMBER(#REF!),#REF!)+IF(ISNUMBER(#REF!),#REF!)+IF(ISNUMBER(#REF!),#REF!))</calculatedColumnFormula>
    </tableColumn>
    <tableColumn id="3" xr3:uid="{2B3A73A5-6191-4FCC-A27D-D782F0A3117C}" name="Startnr." dataDxfId="90"/>
    <tableColumn id="4" xr3:uid="{2BDCB64E-464C-4DBE-B076-3916BF6AC14D}" name="Team" dataDxfId="89"/>
    <tableColumn id="5" xr3:uid="{3D21726E-82FC-47A8-BCC7-E6C1C4EA98B1}" name="Name" dataDxfId="88"/>
    <tableColumn id="6" xr3:uid="{EB778382-46A1-4BB1-A9C9-8CD93DD31F2C}" name="Vorname" dataDxfId="87"/>
    <tableColumn id="7" xr3:uid="{D759DCA8-08E6-4336-A696-345A4B42B2A2}" name="Gast-_x000a_starter" dataDxfId="86"/>
    <tableColumn id="8" xr3:uid="{664B4C4B-84A5-49B6-A035-84876830DC89}" name="Platz" dataDxfId="85"/>
    <tableColumn id="9" xr3:uid="{35F162DF-9F51-4D53-93E9-BFE09D8A9998}" name="Platz ohne Gaststarter" dataDxfId="84">
      <calculatedColumnFormula>IF($G29="x",0,IF(H29&lt;50,H29-COUNTIFS($G$5:$G29,"x"),0))</calculatedColumnFormula>
    </tableColumn>
    <tableColumn id="10" xr3:uid="{60FB991B-360F-4E21-87B3-64F3268BF516}" name="Pkt" dataDxfId="83">
      <calculatedColumnFormula>IF(AND($G29="x",H29&gt;0),0,IF(ISERROR(LOOKUP(I29,Punkte!$D$1:$D$22,Punkte!$E$1:$E$22)),"",LOOKUP((I29),Punkte!$D$1:$D$22,Punkte!$E$1:$E$22)))</calculatedColumnFormula>
    </tableColumn>
    <tableColumn id="11" xr3:uid="{FFE97EEB-98C6-4B75-A72A-CAA60EB74B6B}" name="Platz " dataDxfId="82"/>
    <tableColumn id="12" xr3:uid="{29E8601F-2DEB-4737-8085-2AC07692FC35}" name="Platz ohne Gaststarter3" dataDxfId="81">
      <calculatedColumnFormula>IF($G29="x",0,IF(K29&lt;50,K29-COUNTIFS($G$5:$G29,"x"),0))</calculatedColumnFormula>
    </tableColumn>
    <tableColumn id="13" xr3:uid="{AAFC7FE8-D252-4FE9-B21B-D4439435D37C}" name="Pkt " dataDxfId="80">
      <calculatedColumnFormula>IF(AND($G29="x",K29&gt;0),0,IF(ISERROR(LOOKUP(L29,Punkte!$D$1:$D$22,Punkte!$E$1:$E$22)),"",LOOKUP((L29),Punkte!$D$1:$D$22,Punkte!$E$1:$E$22)))</calculatedColumnFormula>
    </tableColumn>
    <tableColumn id="14" xr3:uid="{67C248B2-512B-4F03-A989-28E2B7E4A87F}" name="Platz  " dataDxfId="79"/>
    <tableColumn id="15" xr3:uid="{3817C03C-1AA1-4B62-A863-FB6644BA1634}" name="Platz ohne Gaststarter6" dataDxfId="78">
      <calculatedColumnFormula>IF($G29="x",0,IF(N29&lt;50,N29-COUNTIFS($G$5:$G29,"x"),0))</calculatedColumnFormula>
    </tableColumn>
    <tableColumn id="16" xr3:uid="{50FE3DCE-253B-4DB6-823D-034B3F79D825}" name="Pkt  " dataDxfId="77">
      <calculatedColumnFormula>IF(AND($G29="x",N29&gt;0),0,IF(ISERROR(LOOKUP(O29,Punkte!$D$1:$D$22,Punkte!$E$1:$E$22)),"",LOOKUP((O29),Punkte!$D$1:$D$22,Punkte!$E$1:$E$22)))</calculatedColumnFormula>
    </tableColumn>
    <tableColumn id="17" xr3:uid="{6CFC1B36-A09A-4D01-BF1D-E4874DE7B270}" name="Platz   " dataDxfId="76"/>
    <tableColumn id="18" xr3:uid="{5CA05AD1-082E-4906-B676-6CC9E35E76A0}" name="Platz ohne Gaststarter9" dataDxfId="75">
      <calculatedColumnFormula>IF($G29="x",0,IF(Q29&lt;50,Q29-COUNTIFS($G$5:$G29,"x"),0))</calculatedColumnFormula>
    </tableColumn>
    <tableColumn id="19" xr3:uid="{9B21F67C-E3C6-42EC-8CBB-42501BEE9E14}" name="Pkt   " dataDxfId="74">
      <calculatedColumnFormula>IF(AND($G29="x",Q29&gt;0),0,IF(ISERROR(LOOKUP(R29,Punkte!$D$1:$D$22,Punkte!$E$1:$E$22)),"",LOOKUP((R29),Punkte!$D$1:$D$22,Punkte!$E$1:$E$22)))</calculatedColumnFormula>
    </tableColumn>
    <tableColumn id="20" xr3:uid="{E6FFDDD8-9070-438D-BE9C-291A396597C5}" name="Platz    " dataDxfId="73"/>
    <tableColumn id="21" xr3:uid="{53D4E07C-C5F3-42D8-BBCD-D239BBEAF25A}" name="Platz ohne Gaststarter12" dataDxfId="72">
      <calculatedColumnFormula>IF($G29="x",0,IF(T29&lt;50,T29-COUNTIFS($G$5:$G29,"x"),0))</calculatedColumnFormula>
    </tableColumn>
    <tableColumn id="22" xr3:uid="{9A04B98C-FCC9-47C6-B1C6-A112A597985B}" name="Pkt    " dataDxfId="71">
      <calculatedColumnFormula>IF(AND($G29="x",T29&gt;0),0,IF(ISERROR(LOOKUP(U29,Punkte!$D$1:$D$22,Punkte!$E$1:$E$22)),"",LOOKUP((U29),Punkte!$D$1:$D$22,Punkte!$E$1:$E$22)))</calculatedColumnFormula>
    </tableColumn>
    <tableColumn id="23" xr3:uid="{5B308406-43B5-4858-BA4E-03B7030B951D}" name="Platz     " dataDxfId="70"/>
    <tableColumn id="24" xr3:uid="{4F263B62-1602-46D3-A94E-DDC91AF52CD2}" name="Platz ohne Gaststarter15" dataDxfId="69">
      <calculatedColumnFormula>IF($G29="x",0,IF(W29&lt;50,W29-COUNTIFS($G$5:$G29,"x"),0))</calculatedColumnFormula>
    </tableColumn>
    <tableColumn id="25" xr3:uid="{6702727A-9109-450A-9A29-D424D8DF84BB}" name="Pkt     " dataDxfId="68">
      <calculatedColumnFormula>IF(AND($G29="x",W29&gt;0),0,IF(ISERROR(LOOKUP(X29,Punkte!$D$1:$D$22,Punkte!$E$1:$E$22)),"",LOOKUP((X29),Punkte!$D$1:$D$22,Punkte!$E$1:$E$22)))</calculatedColumnFormula>
    </tableColumn>
    <tableColumn id="26" xr3:uid="{D75F671C-0BE8-4C5C-864C-39C5A4EDA551}" name="Platz    2" dataDxfId="67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4:Z25" totalsRowShown="0" headerRowBorderDxfId="66" tableBorderDxfId="65">
  <autoFilter ref="A4:Z25" xr:uid="{00000000-0009-0000-0100-000001000000}"/>
  <sortState xmlns:xlrd2="http://schemas.microsoft.com/office/spreadsheetml/2017/richdata2" ref="A5:Z25">
    <sortCondition ref="A4:A25"/>
  </sortState>
  <tableColumns count="26">
    <tableColumn id="1" xr3:uid="{00000000-0010-0000-0000-000001000000}" name="Rang" dataDxfId="64">
      <calculatedColumnFormula>_xlfn.RANK.EQ(B5,$B$5:$B$26)</calculatedColumnFormula>
    </tableColumn>
    <tableColumn id="2" xr3:uid="{00000000-0010-0000-0000-000002000000}" name="Punkte" dataDxfId="63">
      <calculatedColumnFormula>SUM(IF(ISNUMBER(J5),J5)+IF(ISNUMBER(M5),M5)+IF(ISNUMBER(P5),P5)+IF(ISNUMBER(S5),S5)+IF(ISNUMBER(V5),V5)+IF(ISNUMBER(Y5),Y5)+IF(ISNUMBER(#REF!),#REF!)+IF(ISNUMBER(#REF!),#REF!)+IF(ISNUMBER(#REF!),#REF!)+IF(ISNUMBER(#REF!),#REF!)+IF(ISNUMBER(#REF!),#REF!)+IF(ISNUMBER(#REF!),#REF!)+IF(ISNUMBER(#REF!),#REF!))</calculatedColumnFormula>
    </tableColumn>
    <tableColumn id="3" xr3:uid="{00000000-0010-0000-0000-000003000000}" name="Startnr." dataDxfId="62"/>
    <tableColumn id="4" xr3:uid="{00000000-0010-0000-0000-000004000000}" name="Team" dataDxfId="61"/>
    <tableColumn id="5" xr3:uid="{00000000-0010-0000-0000-000005000000}" name="Name" dataDxfId="60"/>
    <tableColumn id="6" xr3:uid="{00000000-0010-0000-0000-000006000000}" name="Vorname" dataDxfId="59"/>
    <tableColumn id="7" xr3:uid="{00000000-0010-0000-0000-000007000000}" name="Gast-_x000a_starter" dataDxfId="58"/>
    <tableColumn id="8" xr3:uid="{00000000-0010-0000-0000-000008000000}" name="Platz" dataDxfId="57"/>
    <tableColumn id="9" xr3:uid="{00000000-0010-0000-0000-000009000000}" name="Platz ohne Gaststarter" dataDxfId="56">
      <calculatedColumnFormula>IF($G5="x",0,IF(H5&lt;50,H5-COUNTIFS($G$5:$G5,"x"),0))</calculatedColumnFormula>
    </tableColumn>
    <tableColumn id="10" xr3:uid="{00000000-0010-0000-0000-00000A000000}" name="Pkt" dataDxfId="55">
      <calculatedColumnFormula>IF(AND($G5="x",H5&gt;0),0,IF(ISERROR(LOOKUP(I5,Punkte!$D$1:$D$22,Punkte!$E$1:$E$22)),"",LOOKUP((I5),Punkte!$D$1:$D$22,Punkte!$E$1:$E$22)))</calculatedColumnFormula>
    </tableColumn>
    <tableColumn id="11" xr3:uid="{00000000-0010-0000-0000-00000B000000}" name="Platz " dataDxfId="54"/>
    <tableColumn id="12" xr3:uid="{00000000-0010-0000-0000-00000C000000}" name="Platz ohne Gaststarter3" dataDxfId="53">
      <calculatedColumnFormula>IF($G5="x",0,IF(K5&lt;50,K5-COUNTIFS($G$5:$G5,"x"),0))</calculatedColumnFormula>
    </tableColumn>
    <tableColumn id="13" xr3:uid="{00000000-0010-0000-0000-00000D000000}" name="Pkt " dataDxfId="52">
      <calculatedColumnFormula>IF(AND($G5="x",K5&gt;0),0,IF(ISERROR(LOOKUP(L5,Punkte!$D$1:$D$22,Punkte!$E$1:$E$22)),"",LOOKUP((L5),Punkte!$D$1:$D$22,Punkte!$E$1:$E$22)))</calculatedColumnFormula>
    </tableColumn>
    <tableColumn id="14" xr3:uid="{00000000-0010-0000-0000-00000E000000}" name="Platz  " dataDxfId="51"/>
    <tableColumn id="15" xr3:uid="{00000000-0010-0000-0000-00000F000000}" name="Platz ohne Gaststarter6" dataDxfId="50">
      <calculatedColumnFormula>IF($G5="x",0,IF(N5&lt;50,N5-COUNTIFS($G$5:$G5,"x"),0))</calculatedColumnFormula>
    </tableColumn>
    <tableColumn id="16" xr3:uid="{00000000-0010-0000-0000-000010000000}" name="Pkt  " dataDxfId="49">
      <calculatedColumnFormula>IF(AND($G5="x",N5&gt;0),0,IF(ISERROR(LOOKUP(O5,Punkte!$D$1:$D$22,Punkte!$E$1:$E$22)),"",LOOKUP((O5),Punkte!$D$1:$D$22,Punkte!$E$1:$E$22)))</calculatedColumnFormula>
    </tableColumn>
    <tableColumn id="17" xr3:uid="{00000000-0010-0000-0000-000011000000}" name="Platz   " dataDxfId="48"/>
    <tableColumn id="18" xr3:uid="{00000000-0010-0000-0000-000012000000}" name="Platz ohne Gaststarter9" dataDxfId="47">
      <calculatedColumnFormula>IF($G5="x",0,IF(Q5&lt;50,Q5-COUNTIFS($G$5:$G5,"x"),0))</calculatedColumnFormula>
    </tableColumn>
    <tableColumn id="19" xr3:uid="{00000000-0010-0000-0000-000013000000}" name="Pkt   " dataDxfId="46">
      <calculatedColumnFormula>IF(AND($G5="x",Q5&gt;0),0,IF(ISERROR(LOOKUP(R5,Punkte!$D$1:$D$22,Punkte!$E$1:$E$22)),"",LOOKUP((R5),Punkte!$D$1:$D$22,Punkte!$E$1:$E$22)))</calculatedColumnFormula>
    </tableColumn>
    <tableColumn id="20" xr3:uid="{00000000-0010-0000-0000-000014000000}" name="Platz    " dataDxfId="45"/>
    <tableColumn id="21" xr3:uid="{00000000-0010-0000-0000-000015000000}" name="Platz ohne Gaststarter12" dataDxfId="44">
      <calculatedColumnFormula>IF($G5="x",0,IF(T5&lt;50,T5-COUNTIFS($G$5:$G5,"x"),0))</calculatedColumnFormula>
    </tableColumn>
    <tableColumn id="22" xr3:uid="{00000000-0010-0000-0000-000016000000}" name="Pkt    " dataDxfId="43">
      <calculatedColumnFormula>IF(AND($G5="x",T5&gt;0),0,IF(ISERROR(LOOKUP(U5,Punkte!$D$1:$D$22,Punkte!$E$1:$E$22)),"",LOOKUP((U5),Punkte!$D$1:$D$22,Punkte!$E$1:$E$22)))</calculatedColumnFormula>
    </tableColumn>
    <tableColumn id="23" xr3:uid="{00000000-0010-0000-0000-000017000000}" name="Platz     " dataDxfId="42"/>
    <tableColumn id="24" xr3:uid="{00000000-0010-0000-0000-000018000000}" name="Platz ohne Gaststarter15" dataDxfId="41">
      <calculatedColumnFormula>IF($G5="x",0,IF(W5&lt;50,W5-COUNTIFS($G$5:$G5,"x"),0))</calculatedColumnFormula>
    </tableColumn>
    <tableColumn id="25" xr3:uid="{00000000-0010-0000-0000-000019000000}" name="Pkt     " dataDxfId="40">
      <calculatedColumnFormula>IF(AND($G5="x",W5&gt;0),0,IF(ISERROR(LOOKUP(X5,Punkte!$D$1:$D$22,Punkte!$E$1:$E$22)),"",LOOKUP((X5),Punkte!$D$1:$D$22,Punkte!$E$1:$E$22)))</calculatedColumnFormula>
    </tableColumn>
    <tableColumn id="26" xr3:uid="{00000000-0010-0000-0000-00001A000000}" name="Anzahl _x000a_Starts" dataDxfId="39">
      <calculatedColumnFormula>COUNTA(H5,K5,N5,Q5,T5,W5)</calculatedColumnFormula>
    </tableColumn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2" displayName="Tabelle2" ref="A28:Z56" totalsRowShown="0" headerRowBorderDxfId="38" tableBorderDxfId="37">
  <autoFilter ref="A28:Z56" xr:uid="{00000000-0009-0000-0100-000002000000}"/>
  <sortState xmlns:xlrd2="http://schemas.microsoft.com/office/spreadsheetml/2017/richdata2" ref="A29:Z56">
    <sortCondition ref="A28:A56"/>
  </sortState>
  <tableColumns count="26">
    <tableColumn id="1" xr3:uid="{00000000-0010-0000-0100-000001000000}" name="Rang" dataDxfId="36">
      <calculatedColumnFormula>_xlfn.RANK.EQ(B29,$B$29:$B$56)</calculatedColumnFormula>
    </tableColumn>
    <tableColumn id="2" xr3:uid="{00000000-0010-0000-0100-000002000000}" name="Punkte" dataDxfId="35">
      <calculatedColumnFormula>SUM(IF(ISNUMBER(J29),J29)+IF(ISNUMBER(M29),M29)+IF(ISNUMBER(P29),P29)+IF(ISNUMBER(S29),S29)+IF(ISNUMBER(V29),V29)+IF(ISNUMBER(Y29),Y29)+IF(ISNUMBER(#REF!),#REF!)+IF(ISNUMBER(#REF!),#REF!)+IF(ISNUMBER(#REF!),#REF!)+IF(ISNUMBER(#REF!),#REF!)+IF(ISNUMBER(#REF!),#REF!)+IF(ISNUMBER(#REF!),#REF!)+IF(ISNUMBER(#REF!),#REF!))</calculatedColumnFormula>
    </tableColumn>
    <tableColumn id="3" xr3:uid="{00000000-0010-0000-0100-000003000000}" name="Startnr." dataDxfId="34"/>
    <tableColumn id="4" xr3:uid="{00000000-0010-0000-0100-000004000000}" name="Team" dataDxfId="33"/>
    <tableColumn id="5" xr3:uid="{00000000-0010-0000-0100-000005000000}" name="Name" dataDxfId="32"/>
    <tableColumn id="6" xr3:uid="{00000000-0010-0000-0100-000006000000}" name="Vorname" dataDxfId="31"/>
    <tableColumn id="7" xr3:uid="{00000000-0010-0000-0100-000007000000}" name="Gast-_x000a_starter" dataDxfId="30"/>
    <tableColumn id="8" xr3:uid="{00000000-0010-0000-0100-000008000000}" name="Platz" dataDxfId="29"/>
    <tableColumn id="9" xr3:uid="{00000000-0010-0000-0100-000009000000}" name="Platz ohne Gaststarter" dataDxfId="28">
      <calculatedColumnFormula>IF($G29="x",0,IF(H29&lt;50,H29-COUNTIFS($G$5:$G29,"x"),0))</calculatedColumnFormula>
    </tableColumn>
    <tableColumn id="10" xr3:uid="{00000000-0010-0000-0100-00000A000000}" name="Pkt" dataDxfId="27">
      <calculatedColumnFormula>IF(AND($G29="x",H29&gt;0),0,IF(ISERROR(LOOKUP(I29,Punkte!$D$1:$D$22,Punkte!$E$1:$E$22)),"",LOOKUP((I29),Punkte!$D$1:$D$22,Punkte!$E$1:$E$22)))</calculatedColumnFormula>
    </tableColumn>
    <tableColumn id="11" xr3:uid="{00000000-0010-0000-0100-00000B000000}" name="Platz " dataDxfId="26"/>
    <tableColumn id="12" xr3:uid="{00000000-0010-0000-0100-00000C000000}" name="Platz ohne Gaststarter3" dataDxfId="25">
      <calculatedColumnFormula>IF($G29="x",0,IF(K29&lt;50,K29-COUNTIFS($G$5:$G29,"x"),0))</calculatedColumnFormula>
    </tableColumn>
    <tableColumn id="13" xr3:uid="{00000000-0010-0000-0100-00000D000000}" name="Pkt " dataDxfId="24">
      <calculatedColumnFormula>IF(AND($G29="x",K29&gt;0),0,IF(ISERROR(LOOKUP(L29,Punkte!$D$1:$D$22,Punkte!$E$1:$E$22)),"",LOOKUP((L29),Punkte!$D$1:$D$22,Punkte!$E$1:$E$22)))</calculatedColumnFormula>
    </tableColumn>
    <tableColumn id="14" xr3:uid="{00000000-0010-0000-0100-00000E000000}" name="Platz  " dataDxfId="23"/>
    <tableColumn id="15" xr3:uid="{00000000-0010-0000-0100-00000F000000}" name="Platz ohne Gaststarter6" dataDxfId="22">
      <calculatedColumnFormula>IF($G29="x",0,IF(N29&lt;50,N29-COUNTIFS($G$5:$G29,"x"),0))</calculatedColumnFormula>
    </tableColumn>
    <tableColumn id="16" xr3:uid="{00000000-0010-0000-0100-000010000000}" name="Pkt  " dataDxfId="21">
      <calculatedColumnFormula>IF(AND($G29="x",N29&gt;0),0,IF(ISERROR(LOOKUP(O29,Punkte!$D$1:$D$22,Punkte!$E$1:$E$22)),"",LOOKUP((O29),Punkte!$D$1:$D$22,Punkte!$E$1:$E$22)))</calculatedColumnFormula>
    </tableColumn>
    <tableColumn id="17" xr3:uid="{00000000-0010-0000-0100-000011000000}" name="Platz   " dataDxfId="20"/>
    <tableColumn id="18" xr3:uid="{00000000-0010-0000-0100-000012000000}" name="Platz ohne Gaststarter9" dataDxfId="19">
      <calculatedColumnFormula>IF($G29="x",0,IF(Q29&lt;50,Q29-COUNTIFS($G$5:$G29,"x"),0))</calculatedColumnFormula>
    </tableColumn>
    <tableColumn id="19" xr3:uid="{00000000-0010-0000-0100-000013000000}" name="Pkt   " dataDxfId="18">
      <calculatedColumnFormula>IF(AND($G29="x",Q29&gt;0),0,IF(ISERROR(LOOKUP(R29,Punkte!$D$1:$D$22,Punkte!$E$1:$E$22)),"",LOOKUP((R29),Punkte!$D$1:$D$22,Punkte!$E$1:$E$22)))</calculatedColumnFormula>
    </tableColumn>
    <tableColumn id="20" xr3:uid="{00000000-0010-0000-0100-000014000000}" name="Platz    " dataDxfId="17"/>
    <tableColumn id="21" xr3:uid="{00000000-0010-0000-0100-000015000000}" name="Platz ohne Gaststarter12" dataDxfId="16">
      <calculatedColumnFormula>IF($G29="x",0,IF(T29&lt;50,T29-COUNTIFS($G$5:$G29,"x"),0))</calculatedColumnFormula>
    </tableColumn>
    <tableColumn id="22" xr3:uid="{00000000-0010-0000-0100-000016000000}" name="Pkt    " dataDxfId="15">
      <calculatedColumnFormula>IF(AND($G29="x",T29&gt;0),0,IF(ISERROR(LOOKUP(U29,Punkte!$D$1:$D$22,Punkte!$E$1:$E$22)),"",LOOKUP((U29),Punkte!$D$1:$D$22,Punkte!$E$1:$E$22)))</calculatedColumnFormula>
    </tableColumn>
    <tableColumn id="23" xr3:uid="{00000000-0010-0000-0100-000017000000}" name="Platz     " dataDxfId="14"/>
    <tableColumn id="24" xr3:uid="{00000000-0010-0000-0100-000018000000}" name="Platz ohne Gaststarter15" dataDxfId="13">
      <calculatedColumnFormula>IF($G29="x",0,IF(W29&lt;50,W29-COUNTIFS($G$5:$G29,"x"),0))</calculatedColumnFormula>
    </tableColumn>
    <tableColumn id="25" xr3:uid="{00000000-0010-0000-0100-000019000000}" name="Pkt     " dataDxfId="12">
      <calculatedColumnFormula>IF(AND($G29="x",W29&gt;0),0,IF(ISERROR(LOOKUP(X29,Punkte!$D$1:$D$22,Punkte!$E$1:$E$22)),"",LOOKUP((X29),Punkte!$D$1:$D$22,Punkte!$E$1:$E$22)))</calculatedColumnFormula>
    </tableColumn>
    <tableColumn id="26" xr3:uid="{00000000-0010-0000-0100-00001A000000}" name="Anzahl _x000a_Starts" dataDxfId="11">
      <calculatedColumnFormula>COUNTA(H29,K29,N29,Q29,T29,W29)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zcup.de/" TargetMode="External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mzcup.d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mzcup.d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mzcup.d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mzcup.de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mzcup.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zcup.de/" TargetMode="Externa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mzcup.d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mzcup.d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mzcup.d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mzcup.d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mzcup.d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mzcup.d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mzcup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C9D4F-092A-4018-A598-35C7B40CD9C2}">
  <sheetPr>
    <tabColor theme="3" tint="0.59999389629810485"/>
    <pageSetUpPr fitToPage="1"/>
  </sheetPr>
  <dimension ref="A1:IQ104"/>
  <sheetViews>
    <sheetView tabSelected="1" zoomScaleNormal="100" workbookViewId="0">
      <selection activeCell="G29" sqref="G29"/>
    </sheetView>
  </sheetViews>
  <sheetFormatPr baseColWidth="10" defaultColWidth="11.5" defaultRowHeight="15.05" outlineLevelCol="1" x14ac:dyDescent="0.25"/>
  <cols>
    <col min="1" max="1" width="8" style="1" customWidth="1"/>
    <col min="2" max="2" width="15.125" style="2" customWidth="1"/>
    <col min="3" max="3" width="10.875" style="3" customWidth="1"/>
    <col min="4" max="4" width="16.25" style="203" customWidth="1"/>
    <col min="5" max="5" width="18.875" style="4" customWidth="1"/>
    <col min="6" max="6" width="19.125" style="4" bestFit="1" customWidth="1"/>
    <col min="7" max="7" width="12.125" style="4" hidden="1" customWidth="1" outlineLevel="1"/>
    <col min="8" max="8" width="8.75" style="3" customWidth="1" collapsed="1"/>
    <col min="9" max="9" width="8.75" style="99" hidden="1" customWidth="1" outlineLevel="1"/>
    <col min="10" max="10" width="8.75" style="6" customWidth="1" collapsed="1"/>
    <col min="11" max="11" width="8.75" style="3" customWidth="1"/>
    <col min="12" max="12" width="8.75" style="99" hidden="1" customWidth="1" outlineLevel="1"/>
    <col min="13" max="13" width="8.75" style="6" customWidth="1" collapsed="1"/>
    <col min="14" max="14" width="8.75" style="3" customWidth="1"/>
    <col min="15" max="15" width="8.75" style="99" hidden="1" customWidth="1" outlineLevel="1"/>
    <col min="16" max="16" width="8.75" style="6" customWidth="1" collapsed="1"/>
    <col min="17" max="17" width="8.75" style="3" customWidth="1"/>
    <col min="18" max="18" width="8.75" style="99" hidden="1" customWidth="1" outlineLevel="1"/>
    <col min="19" max="19" width="8.75" style="6" customWidth="1" collapsed="1"/>
    <col min="20" max="20" width="8.75" style="3" customWidth="1"/>
    <col min="21" max="21" width="8.75" style="99" hidden="1" customWidth="1" outlineLevel="1"/>
    <col min="22" max="22" width="8.75" style="6" customWidth="1" collapsed="1"/>
    <col min="23" max="23" width="8.75" style="3" customWidth="1"/>
    <col min="24" max="24" width="8.75" style="99" hidden="1" customWidth="1" outlineLevel="1"/>
    <col min="25" max="25" width="8.75" style="6" customWidth="1" collapsed="1"/>
    <col min="26" max="26" width="8.75" style="3" customWidth="1"/>
    <col min="27" max="27" width="8.75" style="99" hidden="1" customWidth="1" outlineLevel="1"/>
    <col min="28" max="28" width="8.75" style="6" customWidth="1" collapsed="1"/>
    <col min="29" max="29" width="8.75" style="3" customWidth="1"/>
    <col min="30" max="30" width="8.75" style="99" hidden="1" customWidth="1" outlineLevel="1"/>
    <col min="31" max="31" width="8.75" style="6" customWidth="1" collapsed="1"/>
    <col min="32" max="141" width="11.5" style="4"/>
    <col min="142" max="142" width="11.5" style="4" hidden="1" customWidth="1"/>
    <col min="143" max="16384" width="11.5" style="4"/>
  </cols>
  <sheetData>
    <row r="1" spans="1:251" ht="20.3" x14ac:dyDescent="0.35">
      <c r="A1" s="320" t="s">
        <v>459</v>
      </c>
      <c r="B1" s="320"/>
      <c r="G1" s="159" t="s">
        <v>150</v>
      </c>
      <c r="H1" s="319" t="s">
        <v>153</v>
      </c>
      <c r="I1" s="319"/>
      <c r="J1" s="319"/>
      <c r="K1" s="319"/>
      <c r="L1" s="319"/>
      <c r="M1" s="319"/>
      <c r="N1" s="314" t="s">
        <v>281</v>
      </c>
      <c r="O1" s="315"/>
      <c r="P1" s="315"/>
      <c r="Q1" s="315"/>
      <c r="R1" s="315"/>
      <c r="S1" s="315"/>
      <c r="T1" s="314" t="s">
        <v>6</v>
      </c>
      <c r="U1" s="315"/>
      <c r="V1" s="315"/>
      <c r="W1" s="315"/>
      <c r="X1" s="315"/>
      <c r="Y1" s="315"/>
      <c r="Z1" s="314" t="s">
        <v>1</v>
      </c>
      <c r="AA1" s="315"/>
      <c r="AB1" s="315"/>
      <c r="AC1" s="315"/>
      <c r="AD1" s="315"/>
      <c r="AE1" s="315"/>
    </row>
    <row r="2" spans="1:251" x14ac:dyDescent="0.25">
      <c r="A2" s="7"/>
      <c r="B2" s="7"/>
      <c r="G2" s="159" t="s">
        <v>151</v>
      </c>
      <c r="H2" s="321" t="s">
        <v>461</v>
      </c>
      <c r="I2" s="321"/>
      <c r="J2" s="321"/>
      <c r="K2" s="321"/>
      <c r="L2" s="321"/>
      <c r="M2" s="321"/>
      <c r="N2" s="316" t="s">
        <v>462</v>
      </c>
      <c r="O2" s="317"/>
      <c r="P2" s="317"/>
      <c r="Q2" s="317"/>
      <c r="R2" s="317"/>
      <c r="S2" s="318"/>
      <c r="T2" s="316" t="s">
        <v>463</v>
      </c>
      <c r="U2" s="317"/>
      <c r="V2" s="317"/>
      <c r="W2" s="317"/>
      <c r="X2" s="317"/>
      <c r="Y2" s="318"/>
      <c r="Z2" s="316" t="s">
        <v>464</v>
      </c>
      <c r="AA2" s="317"/>
      <c r="AB2" s="317"/>
      <c r="AC2" s="317"/>
      <c r="AD2" s="317"/>
      <c r="AE2" s="318"/>
    </row>
    <row r="3" spans="1:251" ht="16.2" customHeight="1" x14ac:dyDescent="0.3">
      <c r="A3" s="280" t="s">
        <v>417</v>
      </c>
      <c r="B3" s="271"/>
      <c r="C3" s="272"/>
      <c r="D3" s="273"/>
      <c r="E3" s="274"/>
      <c r="F3" s="274"/>
      <c r="H3" s="319" t="s">
        <v>12</v>
      </c>
      <c r="I3" s="319"/>
      <c r="J3" s="319"/>
      <c r="K3" s="319" t="s">
        <v>13</v>
      </c>
      <c r="L3" s="319"/>
      <c r="M3" s="319"/>
      <c r="N3" s="319" t="s">
        <v>14</v>
      </c>
      <c r="O3" s="319"/>
      <c r="P3" s="319"/>
      <c r="Q3" s="319" t="s">
        <v>15</v>
      </c>
      <c r="R3" s="319"/>
      <c r="S3" s="319"/>
      <c r="T3" s="319" t="s">
        <v>16</v>
      </c>
      <c r="U3" s="319"/>
      <c r="V3" s="319"/>
      <c r="W3" s="319" t="s">
        <v>308</v>
      </c>
      <c r="X3" s="319"/>
      <c r="Y3" s="319"/>
      <c r="Z3" s="319" t="s">
        <v>18</v>
      </c>
      <c r="AA3" s="319"/>
      <c r="AB3" s="319"/>
      <c r="AC3" s="319" t="s">
        <v>294</v>
      </c>
      <c r="AD3" s="319"/>
      <c r="AE3" s="319"/>
    </row>
    <row r="4" spans="1:251" s="158" customFormat="1" ht="29.45" customHeight="1" thickBot="1" x14ac:dyDescent="0.3">
      <c r="A4" s="255" t="s">
        <v>24</v>
      </c>
      <c r="B4" s="256" t="s">
        <v>25</v>
      </c>
      <c r="C4" s="257" t="s">
        <v>255</v>
      </c>
      <c r="D4" s="258" t="s">
        <v>27</v>
      </c>
      <c r="E4" s="259" t="s">
        <v>28</v>
      </c>
      <c r="F4" s="259" t="s">
        <v>29</v>
      </c>
      <c r="G4" s="260" t="s">
        <v>256</v>
      </c>
      <c r="H4" s="257" t="s">
        <v>30</v>
      </c>
      <c r="I4" s="261" t="s">
        <v>206</v>
      </c>
      <c r="J4" s="262" t="s">
        <v>31</v>
      </c>
      <c r="K4" s="257" t="s">
        <v>440</v>
      </c>
      <c r="L4" s="261" t="s">
        <v>428</v>
      </c>
      <c r="M4" s="281" t="s">
        <v>435</v>
      </c>
      <c r="N4" s="257" t="s">
        <v>441</v>
      </c>
      <c r="O4" s="261" t="s">
        <v>429</v>
      </c>
      <c r="P4" s="262" t="s">
        <v>436</v>
      </c>
      <c r="Q4" s="257" t="s">
        <v>442</v>
      </c>
      <c r="R4" s="261" t="s">
        <v>430</v>
      </c>
      <c r="S4" s="262" t="s">
        <v>437</v>
      </c>
      <c r="T4" s="257" t="s">
        <v>443</v>
      </c>
      <c r="U4" s="261" t="s">
        <v>431</v>
      </c>
      <c r="V4" s="262" t="s">
        <v>438</v>
      </c>
      <c r="W4" s="257" t="s">
        <v>444</v>
      </c>
      <c r="X4" s="261" t="s">
        <v>432</v>
      </c>
      <c r="Y4" s="262" t="s">
        <v>439</v>
      </c>
      <c r="Z4" s="257" t="s">
        <v>460</v>
      </c>
      <c r="AA4" s="261" t="s">
        <v>431</v>
      </c>
      <c r="AB4" s="262" t="s">
        <v>438</v>
      </c>
      <c r="AC4" s="257" t="s">
        <v>444</v>
      </c>
      <c r="AD4" s="261" t="s">
        <v>432</v>
      </c>
      <c r="AE4" s="262" t="s">
        <v>439</v>
      </c>
    </row>
    <row r="5" spans="1:251" x14ac:dyDescent="0.25">
      <c r="A5" s="249">
        <f>_xlfn.RANK.EQ(B5,$B$5:$B$26)</f>
        <v>1</v>
      </c>
      <c r="B5" s="146">
        <f>SUM(IF(ISNUMBER(J5),J5)+IF(ISNUMBER(M5),M5)+IF(ISNUMBER(P5),P5)+IF(ISNUMBER(S5),S5)+IF(ISNUMBER(V5),V5)+IF(ISNUMBER(Y5),Y5)+IF(ISNUMBER(#REF!),#REF!)+IF(ISNUMBER(#REF!),#REF!)+IF(ISNUMBER(#REF!),#REF!)+IF(ISNUMBER(#REF!),#REF!)+IF(ISNUMBER(#REF!),#REF!)+IF(ISNUMBER(#REF!),#REF!)+IF(ISNUMBER(#REF!),#REF!))</f>
        <v>50</v>
      </c>
      <c r="C5" s="3">
        <v>22</v>
      </c>
      <c r="E5" s="15" t="s">
        <v>285</v>
      </c>
      <c r="F5" s="15" t="s">
        <v>43</v>
      </c>
      <c r="G5" s="310"/>
      <c r="H5" s="3">
        <v>1</v>
      </c>
      <c r="I5" s="99">
        <v>1</v>
      </c>
      <c r="J5" s="39">
        <f>IF(AND($G5="x",H5&gt;0),0,IF(ISERROR(LOOKUP(I5,Punkte!$D$1:$D$22,Punkte!$E$1:$E$22)),"",LOOKUP((I5),Punkte!$D$1:$D$22,Punkte!$E$1:$E$22)))</f>
        <v>25</v>
      </c>
      <c r="K5" s="3">
        <v>1</v>
      </c>
      <c r="L5" s="99">
        <v>1</v>
      </c>
      <c r="M5" s="39">
        <f>IF(AND($G5="x",K5&gt;0),0,IF(ISERROR(LOOKUP(L5,Punkte!$D$1:$D$22,Punkte!$E$1:$E$22)),"",LOOKUP((L5),Punkte!$D$1:$D$22,Punkte!$E$1:$E$22)))</f>
        <v>25</v>
      </c>
      <c r="O5" s="99">
        <f>IF($G5="x",0,IF(N5&lt;50,N5-COUNTIFS($G$5:$G5,"x"),0))</f>
        <v>0</v>
      </c>
      <c r="P5" s="39" t="str">
        <f>IF(AND($G5="x",N5&gt;0),0,IF(ISERROR(LOOKUP(O5,Punkte!$D$1:$D$22,Punkte!$E$1:$E$22)),"",LOOKUP((O5),Punkte!$D$1:$D$22,Punkte!$E$1:$E$22)))</f>
        <v/>
      </c>
      <c r="R5" s="99">
        <f>IF($G5="x",0,IF(Q5&lt;50,Q5-COUNTIFS($G$5:$G5,"x"),0))</f>
        <v>0</v>
      </c>
      <c r="S5" s="39" t="str">
        <f>IF(AND($G5="x",Q5&gt;0),0,IF(ISERROR(LOOKUP(R5,Punkte!$D$1:$D$22,Punkte!$E$1:$E$22)),"",LOOKUP((R5),Punkte!$D$1:$D$22,Punkte!$E$1:$E$22)))</f>
        <v/>
      </c>
      <c r="U5" s="99">
        <f>IF($G5="x",0,IF(T5&lt;50,T5-COUNTIFS($G$5:$G5,"x"),0))</f>
        <v>0</v>
      </c>
      <c r="V5" s="39" t="str">
        <f>IF(AND($G5="x",T5&gt;0),0,IF(ISERROR(LOOKUP(U5,Punkte!$D$1:$D$22,Punkte!$E$1:$E$22)),"",LOOKUP((U5),Punkte!$D$1:$D$22,Punkte!$E$1:$E$22)))</f>
        <v/>
      </c>
      <c r="X5" s="99">
        <f>IF($G5="x",0,IF(W5&lt;50,W5-COUNTIFS($G$5:$G5,"x"),0))</f>
        <v>0</v>
      </c>
      <c r="Y5" s="39" t="str">
        <f>IF(AND($G5="x",W5&gt;0),0,IF(ISERROR(LOOKUP(X5,Punkte!$D$1:$D$22,Punkte!$E$1:$E$22)),"",LOOKUP((X5),Punkte!$D$1:$D$22,Punkte!$E$1:$E$22)))</f>
        <v/>
      </c>
      <c r="AA5" s="99">
        <f>IF($G5="x",0,IF(Z5&lt;50,Z5-COUNTIFS($G$5:$G5,"x"),0))</f>
        <v>0</v>
      </c>
      <c r="AB5" s="39" t="str">
        <f>IF(AND($G5="x",Z5&gt;0),0,IF(ISERROR(LOOKUP(AA5,Punkte!$D$1:$D$22,Punkte!$E$1:$E$22)),"",LOOKUP((AA5),Punkte!$D$1:$D$22,Punkte!$E$1:$E$22)))</f>
        <v/>
      </c>
      <c r="AD5" s="99">
        <f>IF($G5="x",0,IF(AC5&lt;50,AC5-COUNTIFS($G$5:$G5,"x"),0))</f>
        <v>0</v>
      </c>
      <c r="AE5" s="39" t="str">
        <f>IF(AND($G5="x",AC5&gt;0),0,IF(ISERROR(LOOKUP(AD5,Punkte!$D$1:$D$22,Punkte!$E$1:$E$22)),"",LOOKUP((AD5),Punkte!$D$1:$D$22,Punkte!$E$1:$E$22)))</f>
        <v/>
      </c>
    </row>
    <row r="6" spans="1:251" s="128" customFormat="1" x14ac:dyDescent="0.25">
      <c r="A6" s="249">
        <f>_xlfn.RANK.EQ(B6,$B$5:$B$26)</f>
        <v>2</v>
      </c>
      <c r="B6" s="146">
        <f>SUM(IF(ISNUMBER(J6),J6)+IF(ISNUMBER(M6),M6)+IF(ISNUMBER(P6),P6)+IF(ISNUMBER(S6),S6)+IF(ISNUMBER(V6),V6)+IF(ISNUMBER(Y6),Y6)+IF(ISNUMBER(#REF!),#REF!)+IF(ISNUMBER(#REF!),#REF!)+IF(ISNUMBER(#REF!),#REF!)+IF(ISNUMBER(#REF!),#REF!)+IF(ISNUMBER(#REF!),#REF!)+IF(ISNUMBER(#REF!),#REF!)+IF(ISNUMBER(#REF!),#REF!))</f>
        <v>36</v>
      </c>
      <c r="C6" s="3">
        <v>59</v>
      </c>
      <c r="D6" s="207"/>
      <c r="E6" s="15" t="s">
        <v>465</v>
      </c>
      <c r="F6" s="15" t="s">
        <v>466</v>
      </c>
      <c r="G6" s="310"/>
      <c r="H6" s="3">
        <v>3</v>
      </c>
      <c r="I6" s="282">
        <v>3</v>
      </c>
      <c r="J6" s="39">
        <f>IF(AND($G6="x",H6&gt;0),0,IF(ISERROR(LOOKUP(I6,Punkte!$D$1:$D$22,Punkte!$E$1:$E$22)),"",LOOKUP((I6),Punkte!$D$1:$D$22,Punkte!$E$1:$E$22)))</f>
        <v>16</v>
      </c>
      <c r="K6" s="3">
        <v>2</v>
      </c>
      <c r="L6" s="282">
        <v>2</v>
      </c>
      <c r="M6" s="39">
        <f>IF(AND($G6="x",K6&gt;0),0,IF(ISERROR(LOOKUP(L6,Punkte!$D$1:$D$22,Punkte!$E$1:$E$22)),"",LOOKUP((L6),Punkte!$D$1:$D$22,Punkte!$E$1:$E$22)))</f>
        <v>20</v>
      </c>
      <c r="N6" s="3"/>
      <c r="O6" s="282">
        <f>IF($G6="x",0,IF(N6&lt;50,N6-COUNTIFS($G$5:$G10,"x"),0))</f>
        <v>0</v>
      </c>
      <c r="P6" s="39" t="str">
        <f>IF(AND($G6="x",N6&gt;0),0,IF(ISERROR(LOOKUP(O6,Punkte!$D$1:$D$22,Punkte!$E$1:$E$22)),"",LOOKUP((O6),Punkte!$D$1:$D$22,Punkte!$E$1:$E$22)))</f>
        <v/>
      </c>
      <c r="Q6" s="3"/>
      <c r="R6" s="282">
        <f>IF($G6="x",0,IF(Q6&lt;50,Q6-COUNTIFS($G$5:$G10,"x"),0))</f>
        <v>0</v>
      </c>
      <c r="S6" s="39" t="str">
        <f>IF(AND($G6="x",Q6&gt;0),0,IF(ISERROR(LOOKUP(R6,Punkte!$D$1:$D$22,Punkte!$E$1:$E$22)),"",LOOKUP((R6),Punkte!$D$1:$D$22,Punkte!$E$1:$E$22)))</f>
        <v/>
      </c>
      <c r="T6" s="3"/>
      <c r="U6" s="282">
        <f>IF($G6="x",0,IF(T6&lt;50,T6-COUNTIFS($G$5:$G10,"x"),0))</f>
        <v>0</v>
      </c>
      <c r="V6" s="39" t="str">
        <f>IF(AND($G6="x",T6&gt;0),0,IF(ISERROR(LOOKUP(U6,Punkte!$D$1:$D$22,Punkte!$E$1:$E$22)),"",LOOKUP((U6),Punkte!$D$1:$D$22,Punkte!$E$1:$E$22)))</f>
        <v/>
      </c>
      <c r="W6" s="3"/>
      <c r="X6" s="282">
        <f>IF($G6="x",0,IF(W6&lt;50,W6-COUNTIFS($G$5:$G10,"x"),0))</f>
        <v>0</v>
      </c>
      <c r="Y6" s="39" t="str">
        <f>IF(AND($G6="x",W6&gt;0),0,IF(ISERROR(LOOKUP(X6,Punkte!$D$1:$D$22,Punkte!$E$1:$E$22)),"",LOOKUP((X6),Punkte!$D$1:$D$22,Punkte!$E$1:$E$22)))</f>
        <v/>
      </c>
      <c r="Z6" s="3"/>
      <c r="AA6" s="99">
        <f>IF($G6="x",0,IF(Z6&lt;50,Z6-COUNTIFS($G$5:$G6,"x"),0))</f>
        <v>0</v>
      </c>
      <c r="AB6" s="39" t="str">
        <f>IF(AND($G6="x",Z6&gt;0),0,IF(ISERROR(LOOKUP(AA6,Punkte!$D$1:$D$22,Punkte!$E$1:$E$22)),"",LOOKUP((AA6),Punkte!$D$1:$D$22,Punkte!$E$1:$E$22)))</f>
        <v/>
      </c>
      <c r="AC6" s="3"/>
      <c r="AD6" s="99">
        <f>IF($G6="x",0,IF(AC6&lt;50,AC6-COUNTIFS($G$5:$G6,"x"),0))</f>
        <v>0</v>
      </c>
      <c r="AE6" s="39" t="str">
        <f>IF(AND($G6="x",AC6&gt;0),0,IF(ISERROR(LOOKUP(AD6,Punkte!$D$1:$D$22,Punkte!$E$1:$E$22)),"",LOOKUP((AD6),Punkte!$D$1:$D$22,Punkte!$E$1:$E$22)))</f>
        <v/>
      </c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</row>
    <row r="7" spans="1:251" x14ac:dyDescent="0.25">
      <c r="A7" s="249">
        <f>_xlfn.RANK.EQ(B7,$B$5:$B$26)</f>
        <v>2</v>
      </c>
      <c r="B7" s="146">
        <f>SUM(IF(ISNUMBER(J7),J7)+IF(ISNUMBER(M7),M7)+IF(ISNUMBER(P7),P7)+IF(ISNUMBER(S7),S7)+IF(ISNUMBER(V7),V7)+IF(ISNUMBER(Y7),Y7)+IF(ISNUMBER(#REF!),#REF!)+IF(ISNUMBER(#REF!),#REF!)+IF(ISNUMBER(#REF!),#REF!)+IF(ISNUMBER(#REF!),#REF!)+IF(ISNUMBER(#REF!),#REF!)+IF(ISNUMBER(#REF!),#REF!)+IF(ISNUMBER(#REF!),#REF!))</f>
        <v>36</v>
      </c>
      <c r="C7" s="3">
        <v>169</v>
      </c>
      <c r="E7" s="15" t="s">
        <v>424</v>
      </c>
      <c r="F7" s="15" t="s">
        <v>66</v>
      </c>
      <c r="G7" s="310"/>
      <c r="H7" s="3">
        <v>2</v>
      </c>
      <c r="I7" s="282">
        <v>2</v>
      </c>
      <c r="J7" s="39">
        <f>IF(AND($G7="x",H7&gt;0),0,IF(ISERROR(LOOKUP(I7,Punkte!$D$1:$D$22,Punkte!$E$1:$E$22)),"",LOOKUP((I7),Punkte!$D$1:$D$22,Punkte!$E$1:$E$22)))</f>
        <v>20</v>
      </c>
      <c r="K7" s="3">
        <v>3</v>
      </c>
      <c r="L7" s="282">
        <v>3</v>
      </c>
      <c r="M7" s="39">
        <f>IF(AND($G7="x",K7&gt;0),0,IF(ISERROR(LOOKUP(L7,Punkte!$D$1:$D$22,Punkte!$E$1:$E$22)),"",LOOKUP((L7),Punkte!$D$1:$D$22,Punkte!$E$1:$E$22)))</f>
        <v>16</v>
      </c>
      <c r="O7" s="99">
        <f>IF($G7="x",0,IF(N7&lt;50,N7-COUNTIFS($G$5:$G7,"x"),0))</f>
        <v>0</v>
      </c>
      <c r="P7" s="39" t="str">
        <f>IF(AND($G7="x",N7&gt;0),0,IF(ISERROR(LOOKUP(O7,Punkte!$D$1:$D$22,Punkte!$E$1:$E$22)),"",LOOKUP((O7),Punkte!$D$1:$D$22,Punkte!$E$1:$E$22)))</f>
        <v/>
      </c>
      <c r="R7" s="282">
        <f>IF($G7="x",0,IF(Q7&lt;50,Q7-COUNTIFS($G$5:$G8,"x"),0))</f>
        <v>0</v>
      </c>
      <c r="S7" s="39" t="str">
        <f>IF(AND($G7="x",Q7&gt;0),0,IF(ISERROR(LOOKUP(R7,Punkte!$D$1:$D$22,Punkte!$E$1:$E$22)),"",LOOKUP((R7),Punkte!$D$1:$D$22,Punkte!$E$1:$E$22)))</f>
        <v/>
      </c>
      <c r="U7" s="282">
        <f>IF($G7="x",0,IF(T7&lt;50,T7-COUNTIFS($G$5:$G8,"x"),0))</f>
        <v>0</v>
      </c>
      <c r="V7" s="39" t="str">
        <f>IF(AND($G7="x",T7&gt;0),0,IF(ISERROR(LOOKUP(U7,Punkte!$D$1:$D$22,Punkte!$E$1:$E$22)),"",LOOKUP((U7),Punkte!$D$1:$D$22,Punkte!$E$1:$E$22)))</f>
        <v/>
      </c>
      <c r="X7" s="282">
        <f>IF($G7="x",0,IF(W7&lt;50,W7-COUNTIFS($G$5:$G8,"x"),0))</f>
        <v>0</v>
      </c>
      <c r="Y7" s="39" t="str">
        <f>IF(AND($G7="x",W7&gt;0),0,IF(ISERROR(LOOKUP(X7,Punkte!$D$1:$D$22,Punkte!$E$1:$E$22)),"",LOOKUP((X7),Punkte!$D$1:$D$22,Punkte!$E$1:$E$22)))</f>
        <v/>
      </c>
      <c r="AA7" s="99">
        <f>IF($G7="x",0,IF(Z7&lt;50,Z7-COUNTIFS($G$5:$G7,"x"),0))</f>
        <v>0</v>
      </c>
      <c r="AB7" s="39" t="str">
        <f>IF(AND($G7="x",Z7&gt;0),0,IF(ISERROR(LOOKUP(AA7,Punkte!$D$1:$D$22,Punkte!$E$1:$E$22)),"",LOOKUP((AA7),Punkte!$D$1:$D$22,Punkte!$E$1:$E$22)))</f>
        <v/>
      </c>
      <c r="AD7" s="99">
        <f>IF($G7="x",0,IF(AC7&lt;50,AC7-COUNTIFS($G$5:$G7,"x"),0))</f>
        <v>0</v>
      </c>
      <c r="AE7" s="39" t="str">
        <f>IF(AND($G7="x",AC7&gt;0),0,IF(ISERROR(LOOKUP(AD7,Punkte!$D$1:$D$22,Punkte!$E$1:$E$22)),"",LOOKUP((AD7),Punkte!$D$1:$D$22,Punkte!$E$1:$E$22)))</f>
        <v/>
      </c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</row>
    <row r="8" spans="1:251" x14ac:dyDescent="0.25">
      <c r="A8" s="249">
        <f>_xlfn.RANK.EQ(B8,$B$5:$B$26)</f>
        <v>4</v>
      </c>
      <c r="B8" s="146">
        <f>SUM(IF(ISNUMBER(J8),J8)+IF(ISNUMBER(M8),M8)+IF(ISNUMBER(P8),P8)+IF(ISNUMBER(S8),S8)+IF(ISNUMBER(V8),V8)+IF(ISNUMBER(Y8),Y8)+IF(ISNUMBER(#REF!),#REF!)+IF(ISNUMBER(#REF!),#REF!)+IF(ISNUMBER(#REF!),#REF!)+IF(ISNUMBER(#REF!),#REF!)+IF(ISNUMBER(#REF!),#REF!)+IF(ISNUMBER(#REF!),#REF!)+IF(ISNUMBER(#REF!),#REF!))</f>
        <v>26</v>
      </c>
      <c r="C8" s="3">
        <v>32</v>
      </c>
      <c r="E8" s="15" t="s">
        <v>467</v>
      </c>
      <c r="F8" s="15" t="s">
        <v>84</v>
      </c>
      <c r="G8" s="310"/>
      <c r="H8" s="3">
        <v>4</v>
      </c>
      <c r="I8" s="282">
        <v>4</v>
      </c>
      <c r="J8" s="39">
        <f>IF(AND($G8="x",H8&gt;0),0,IF(ISERROR(LOOKUP(I8,Punkte!$D$1:$D$22,Punkte!$E$1:$E$22)),"",LOOKUP((I8),Punkte!$D$1:$D$22,Punkte!$E$1:$E$22)))</f>
        <v>13</v>
      </c>
      <c r="K8" s="3">
        <v>4</v>
      </c>
      <c r="L8" s="282">
        <v>4</v>
      </c>
      <c r="M8" s="39">
        <f>IF(AND($G8="x",K8&gt;0),0,IF(ISERROR(LOOKUP(L8,Punkte!$D$1:$D$22,Punkte!$E$1:$E$22)),"",LOOKUP((L8),Punkte!$D$1:$D$22,Punkte!$E$1:$E$22)))</f>
        <v>13</v>
      </c>
      <c r="N8" s="311"/>
      <c r="O8" s="99">
        <f>IF($G8="x",0,IF(N8&lt;50,N8-COUNTIFS($G$5:$G8,"x"),0))</f>
        <v>0</v>
      </c>
      <c r="P8" s="39"/>
      <c r="R8" s="282">
        <f>IF($G8="x",0,IF(Q8&lt;50,Q8-COUNTIFS($G$5:$G26,"x"),0))</f>
        <v>0</v>
      </c>
      <c r="S8" s="39" t="str">
        <f>IF(AND($G8="x",Q8&gt;0),0,IF(ISERROR(LOOKUP(R8,Punkte!$D$1:$D$22,Punkte!$E$1:$E$22)),"",LOOKUP((R8),Punkte!$D$1:$D$22,Punkte!$E$1:$E$22)))</f>
        <v/>
      </c>
      <c r="U8" s="282">
        <f>IF($G8="x",0,IF(T8&lt;50,T8-COUNTIFS($G$5:$G26,"x"),0))</f>
        <v>0</v>
      </c>
      <c r="V8" s="39" t="str">
        <f>IF(AND($G8="x",T8&gt;0),0,IF(ISERROR(LOOKUP(U8,Punkte!$D$1:$D$22,Punkte!$E$1:$E$22)),"",LOOKUP((U8),Punkte!$D$1:$D$22,Punkte!$E$1:$E$22)))</f>
        <v/>
      </c>
      <c r="X8" s="282">
        <f>IF($G8="x",0,IF(W8&lt;50,W8-COUNTIFS($G$5:$G26,"x"),0))</f>
        <v>0</v>
      </c>
      <c r="Y8" s="39" t="str">
        <f>IF(AND($G8="x",W8&gt;0),0,IF(ISERROR(LOOKUP(X8,Punkte!$D$1:$D$22,Punkte!$E$1:$E$22)),"",LOOKUP((X8),Punkte!$D$1:$D$22,Punkte!$E$1:$E$22)))</f>
        <v/>
      </c>
      <c r="AA8" s="99">
        <f>IF($G8="x",0,IF(Z8&lt;50,Z8-COUNTIFS($G$5:$G8,"x"),0))</f>
        <v>0</v>
      </c>
      <c r="AB8" s="39" t="str">
        <f>IF(AND($G8="x",Z8&gt;0),0,IF(ISERROR(LOOKUP(AA8,Punkte!$D$1:$D$22,Punkte!$E$1:$E$22)),"",LOOKUP((AA8),Punkte!$D$1:$D$22,Punkte!$E$1:$E$22)))</f>
        <v/>
      </c>
      <c r="AD8" s="99">
        <f>IF($G8="x",0,IF(AC8&lt;50,AC8-COUNTIFS($G$5:$G8,"x"),0))</f>
        <v>0</v>
      </c>
      <c r="AE8" s="39" t="str">
        <f>IF(AND($G8="x",AC8&gt;0),0,IF(ISERROR(LOOKUP(AD8,Punkte!$D$1:$D$22,Punkte!$E$1:$E$22)),"",LOOKUP((AD8),Punkte!$D$1:$D$22,Punkte!$E$1:$E$22)))</f>
        <v/>
      </c>
    </row>
    <row r="9" spans="1:251" x14ac:dyDescent="0.25">
      <c r="A9" s="249">
        <f>_xlfn.RANK.EQ(B9,$B$5:$B$26)</f>
        <v>5</v>
      </c>
      <c r="B9" s="146">
        <f>SUM(IF(ISNUMBER(J9),J9)+IF(ISNUMBER(M9),M9)+IF(ISNUMBER(P9),P9)+IF(ISNUMBER(S9),S9)+IF(ISNUMBER(V9),V9)+IF(ISNUMBER(Y9),Y9)+IF(ISNUMBER(#REF!),#REF!)+IF(ISNUMBER(#REF!),#REF!)+IF(ISNUMBER(#REF!),#REF!)+IF(ISNUMBER(#REF!),#REF!)+IF(ISNUMBER(#REF!),#REF!)+IF(ISNUMBER(#REF!),#REF!)+IF(ISNUMBER(#REF!),#REF!))</f>
        <v>22</v>
      </c>
      <c r="C9" s="3">
        <v>75</v>
      </c>
      <c r="E9" s="15" t="s">
        <v>378</v>
      </c>
      <c r="F9" s="15" t="s">
        <v>382</v>
      </c>
      <c r="G9" s="310"/>
      <c r="H9" s="3">
        <v>5</v>
      </c>
      <c r="I9" s="99">
        <v>5</v>
      </c>
      <c r="J9" s="39">
        <f>IF(AND($G9="x",H9&gt;0),0,IF(ISERROR(LOOKUP(I9,Punkte!$D$1:$D$22,Punkte!$E$1:$E$22)),"",LOOKUP((I9),Punkte!$D$1:$D$22,Punkte!$E$1:$E$22)))</f>
        <v>11</v>
      </c>
      <c r="K9" s="3">
        <v>5</v>
      </c>
      <c r="L9" s="99">
        <v>5</v>
      </c>
      <c r="M9" s="39">
        <f>IF(AND($G9="x",K9&gt;0),0,IF(ISERROR(LOOKUP(L9,Punkte!$D$1:$D$22,Punkte!$E$1:$E$22)),"",LOOKUP((L9),Punkte!$D$1:$D$22,Punkte!$E$1:$E$22)))</f>
        <v>11</v>
      </c>
      <c r="O9" s="99">
        <f>IF($G9="x",0,IF(N9&lt;50,N9-COUNTIFS($G$5:$G22,"x"),0))</f>
        <v>0</v>
      </c>
      <c r="P9" s="39" t="str">
        <f>IF(AND($G9="x",N9&gt;0),0,IF(ISERROR(LOOKUP(O9,Punkte!$D$1:$D$22,Punkte!$E$1:$E$22)),"",LOOKUP((O9),Punkte!$D$1:$D$22,Punkte!$E$1:$E$22)))</f>
        <v/>
      </c>
      <c r="R9" s="99">
        <f>IF($G9="x",0,IF(Q9&lt;50,Q9-COUNTIFS($G$5:$G22,"x"),0))</f>
        <v>0</v>
      </c>
      <c r="S9" s="39" t="str">
        <f>IF(AND($G9="x",Q9&gt;0),0,IF(ISERROR(LOOKUP(R9,Punkte!$D$1:$D$22,Punkte!$E$1:$E$22)),"",LOOKUP((R9),Punkte!$D$1:$D$22,Punkte!$E$1:$E$22)))</f>
        <v/>
      </c>
      <c r="U9" s="99">
        <f>IF($G9="x",0,IF(T9&lt;50,T9-COUNTIFS($G$5:$G22,"x"),0))</f>
        <v>0</v>
      </c>
      <c r="V9" s="39" t="str">
        <f>IF(AND($G9="x",T9&gt;0),0,IF(ISERROR(LOOKUP(U9,Punkte!$D$1:$D$22,Punkte!$E$1:$E$22)),"",LOOKUP((U9),Punkte!$D$1:$D$22,Punkte!$E$1:$E$22)))</f>
        <v/>
      </c>
      <c r="X9" s="99">
        <f>IF($G9="x",0,IF(W9&lt;50,W9-COUNTIFS($G$5:$G22,"x"),0))</f>
        <v>0</v>
      </c>
      <c r="Y9" s="39" t="str">
        <f>IF(AND($G9="x",W9&gt;0),0,IF(ISERROR(LOOKUP(X9,Punkte!$D$1:$D$22,Punkte!$E$1:$E$22)),"",LOOKUP((X9),Punkte!$D$1:$D$22,Punkte!$E$1:$E$22)))</f>
        <v/>
      </c>
      <c r="AA9" s="99">
        <f>IF($G9="x",0,IF(Z9&lt;50,Z9-COUNTIFS($G$5:$G9,"x"),0))</f>
        <v>0</v>
      </c>
      <c r="AB9" s="39" t="str">
        <f>IF(AND($G9="x",Z9&gt;0),0,IF(ISERROR(LOOKUP(AA9,Punkte!$D$1:$D$22,Punkte!$E$1:$E$22)),"",LOOKUP((AA9),Punkte!$D$1:$D$22,Punkte!$E$1:$E$22)))</f>
        <v/>
      </c>
      <c r="AD9" s="99">
        <f>IF($G9="x",0,IF(AC9&lt;50,AC9-COUNTIFS($G$5:$G9,"x"),0))</f>
        <v>0</v>
      </c>
      <c r="AE9" s="39" t="str">
        <f>IF(AND($G9="x",AC9&gt;0),0,IF(ISERROR(LOOKUP(AD9,Punkte!$D$1:$D$22,Punkte!$E$1:$E$22)),"",LOOKUP((AD9),Punkte!$D$1:$D$22,Punkte!$E$1:$E$22)))</f>
        <v/>
      </c>
    </row>
    <row r="10" spans="1:251" x14ac:dyDescent="0.25">
      <c r="A10" s="249">
        <f>_xlfn.RANK.EQ(B10,$B$5:$B$26)</f>
        <v>6</v>
      </c>
      <c r="B10" s="146">
        <f>SUM(IF(ISNUMBER(J10),J10)+IF(ISNUMBER(M10),M10)+IF(ISNUMBER(P10),P10)+IF(ISNUMBER(S10),S10)+IF(ISNUMBER(V10),V10)+IF(ISNUMBER(Y10),Y10)+IF(ISNUMBER(#REF!),#REF!)+IF(ISNUMBER(#REF!),#REF!)+IF(ISNUMBER(#REF!),#REF!)+IF(ISNUMBER(#REF!),#REF!)+IF(ISNUMBER(#REF!),#REF!)+IF(ISNUMBER(#REF!),#REF!)+IF(ISNUMBER(#REF!),#REF!))</f>
        <v>20</v>
      </c>
      <c r="C10" s="3">
        <v>203</v>
      </c>
      <c r="D10" s="207"/>
      <c r="E10" s="15" t="s">
        <v>421</v>
      </c>
      <c r="F10" s="15" t="s">
        <v>422</v>
      </c>
      <c r="G10" s="307"/>
      <c r="H10" s="3">
        <v>6</v>
      </c>
      <c r="I10" s="282">
        <v>6</v>
      </c>
      <c r="J10" s="39">
        <f>IF(AND($G10="x",H10&gt;0),0,IF(ISERROR(LOOKUP(I10,Punkte!$D$1:$D$22,Punkte!$E$1:$E$22)),"",LOOKUP((I10),Punkte!$D$1:$D$22,Punkte!$E$1:$E$22)))</f>
        <v>10</v>
      </c>
      <c r="K10" s="3">
        <v>6</v>
      </c>
      <c r="L10" s="282">
        <v>6</v>
      </c>
      <c r="M10" s="39">
        <f>IF(AND($G10="x",K10&gt;0),0,IF(ISERROR(LOOKUP(L10,Punkte!$D$1:$D$22,Punkte!$E$1:$E$22)),"",LOOKUP((L10),Punkte!$D$1:$D$22,Punkte!$E$1:$E$22)))</f>
        <v>10</v>
      </c>
      <c r="O10" s="282">
        <f>IF($G10="x",0,IF(N10&lt;50,N10-COUNTIFS($G$5:$G10,"x"),0))</f>
        <v>0</v>
      </c>
      <c r="P10" s="39" t="str">
        <f>IF(AND($G10="x",N10&gt;0),0,IF(ISERROR(LOOKUP(O10,Punkte!$D$1:$D$22,Punkte!$E$1:$E$22)),"",LOOKUP((O10),Punkte!$D$1:$D$22,Punkte!$E$1:$E$22)))</f>
        <v/>
      </c>
      <c r="R10" s="282">
        <f>IF($G10="x",0,IF(Q10&lt;50,Q10-COUNTIFS($G$5:$G19,"x"),0))</f>
        <v>0</v>
      </c>
      <c r="S10" s="39" t="str">
        <f>IF(AND($G10="x",Q10&gt;0),0,IF(ISERROR(LOOKUP(R10,Punkte!$D$1:$D$22,Punkte!$E$1:$E$22)),"",LOOKUP((R10),Punkte!$D$1:$D$22,Punkte!$E$1:$E$22)))</f>
        <v/>
      </c>
      <c r="U10" s="282">
        <f>IF($G10="x",0,IF(T10&lt;50,T10-COUNTIFS($G$5:$G19,"x"),0))</f>
        <v>0</v>
      </c>
      <c r="V10" s="39" t="str">
        <f>IF(AND($G10="x",T10&gt;0),0,IF(ISERROR(LOOKUP(U10,Punkte!$D$1:$D$22,Punkte!$E$1:$E$22)),"",LOOKUP((U10),Punkte!$D$1:$D$22,Punkte!$E$1:$E$22)))</f>
        <v/>
      </c>
      <c r="X10" s="282">
        <f>IF($G10="x",0,IF(W10&lt;50,W10-COUNTIFS($G$5:$G19,"x"),0))</f>
        <v>0</v>
      </c>
      <c r="Y10" s="39" t="str">
        <f>IF(AND($G10="x",W10&gt;0),0,IF(ISERROR(LOOKUP(X10,Punkte!$D$1:$D$22,Punkte!$E$1:$E$22)),"",LOOKUP((X10),Punkte!$D$1:$D$22,Punkte!$E$1:$E$22)))</f>
        <v/>
      </c>
      <c r="AA10" s="292">
        <f>IF($G10="x",0,IF(Z10&lt;50,Z10-COUNTIFS($G$5:$G10,"x"),0))</f>
        <v>0</v>
      </c>
      <c r="AB10" s="293" t="str">
        <f>IF(AND($G10="x",Z10&gt;0),0,IF(ISERROR(LOOKUP(AA10,Punkte!$D$1:$D$22,Punkte!$E$1:$E$22)),"",LOOKUP((AA10),Punkte!$D$1:$D$22,Punkte!$E$1:$E$22)))</f>
        <v/>
      </c>
      <c r="AC10" s="288"/>
      <c r="AD10" s="292">
        <f>IF($G10="x",0,IF(AC10&lt;50,AC10-COUNTIFS($G$5:$G10,"x"),0))</f>
        <v>0</v>
      </c>
      <c r="AE10" s="293" t="str">
        <f>IF(AND($G10="x",AC10&gt;0),0,IF(ISERROR(LOOKUP(AD10,Punkte!$D$1:$D$22,Punkte!$E$1:$E$22)),"",LOOKUP((AD10),Punkte!$D$1:$D$22,Punkte!$E$1:$E$22)))</f>
        <v/>
      </c>
    </row>
    <row r="11" spans="1:251" x14ac:dyDescent="0.25">
      <c r="A11" s="249">
        <f>_xlfn.RANK.EQ(B11,$B$5:$B$26)</f>
        <v>7</v>
      </c>
      <c r="B11" s="146">
        <f>SUM(IF(ISNUMBER(J11),J11)+IF(ISNUMBER(M11),M11)+IF(ISNUMBER(P11),P11)+IF(ISNUMBER(S11),S11)+IF(ISNUMBER(V11),V11)+IF(ISNUMBER(Y11),Y11)+IF(ISNUMBER(#REF!),#REF!)+IF(ISNUMBER(#REF!),#REF!)+IF(ISNUMBER(#REF!),#REF!)+IF(ISNUMBER(#REF!),#REF!)+IF(ISNUMBER(#REF!),#REF!)+IF(ISNUMBER(#REF!),#REF!)+IF(ISNUMBER(#REF!),#REF!))</f>
        <v>0</v>
      </c>
      <c r="C11" s="18">
        <v>403</v>
      </c>
      <c r="D11" s="208"/>
      <c r="E11" s="15" t="s">
        <v>68</v>
      </c>
      <c r="F11" s="15" t="s">
        <v>419</v>
      </c>
      <c r="G11" s="310"/>
      <c r="H11" s="3" t="s">
        <v>47</v>
      </c>
      <c r="I11" s="99">
        <v>0</v>
      </c>
      <c r="J11" s="39" t="str">
        <f>IF(AND($G11="x",H11&gt;0),0,IF(ISERROR(LOOKUP(I11,Punkte!$D$1:$D$22,Punkte!$E$1:$E$22)),"",LOOKUP((I11),Punkte!$D$1:$D$22,Punkte!$E$1:$E$22)))</f>
        <v/>
      </c>
      <c r="K11" s="3" t="s">
        <v>39</v>
      </c>
      <c r="L11" s="99">
        <v>0</v>
      </c>
      <c r="M11" s="39" t="str">
        <f>IF(AND($G11="x",K11&gt;0),0,IF(ISERROR(LOOKUP(L11,Punkte!$D$1:$D$22,Punkte!$E$1:$E$22)),"",LOOKUP((L11),Punkte!$D$1:$D$22,Punkte!$E$1:$E$22)))</f>
        <v/>
      </c>
      <c r="O11" s="99">
        <f>IF($G11="x",0,IF(N11&lt;50,N11-COUNTIFS($G$5:$G11,"x"),0))</f>
        <v>0</v>
      </c>
      <c r="P11" s="39" t="str">
        <f>IF(AND($G11="x",N11&gt;0),0,IF(ISERROR(LOOKUP(O11,Punkte!$D$1:$D$22,Punkte!$E$1:$E$22)),"",LOOKUP((O11),Punkte!$D$1:$D$22,Punkte!$E$1:$E$22)))</f>
        <v/>
      </c>
      <c r="R11" s="99">
        <f>IF($G11="x",0,IF(Q11&lt;50,Q11-COUNTIFS($G$5:$G11,"x"),0))</f>
        <v>0</v>
      </c>
      <c r="S11" s="39" t="str">
        <f>IF(AND($G11="x",Q11&gt;0),0,IF(ISERROR(LOOKUP(R11,Punkte!$D$1:$D$22,Punkte!$E$1:$E$22)),"",LOOKUP((R11),Punkte!$D$1:$D$22,Punkte!$E$1:$E$22)))</f>
        <v/>
      </c>
      <c r="U11" s="99">
        <f>IF($G11="x",0,IF(T11&lt;50,T11-COUNTIFS($G$5:$G11,"x"),0))</f>
        <v>0</v>
      </c>
      <c r="V11" s="39" t="str">
        <f>IF(AND($G11="x",T11&gt;0),0,IF(ISERROR(LOOKUP(U11,Punkte!$D$1:$D$22,Punkte!$E$1:$E$22)),"",LOOKUP((U11),Punkte!$D$1:$D$22,Punkte!$E$1:$E$22)))</f>
        <v/>
      </c>
      <c r="X11" s="99">
        <f>IF($G11="x",0,IF(W11&lt;50,W11-COUNTIFS($G$5:$G11,"x"),0))</f>
        <v>0</v>
      </c>
      <c r="Y11" s="39" t="str">
        <f>IF(AND($G11="x",W11&gt;0),0,IF(ISERROR(LOOKUP(X11,Punkte!$D$1:$D$22,Punkte!$E$1:$E$22)),"",LOOKUP((X11),Punkte!$D$1:$D$22,Punkte!$E$1:$E$22)))</f>
        <v/>
      </c>
      <c r="AA11" s="282">
        <f>IF($G11="x",0,IF(Z11&lt;50,Z11-COUNTIFS($G$5:$G12,"x"),0))</f>
        <v>0</v>
      </c>
      <c r="AB11" s="39" t="str">
        <f>IF(AND($G11="x",Z11&gt;0),0,IF(ISERROR(LOOKUP(AA11,Punkte!$D$1:$D$22,Punkte!$E$1:$E$22)),"",LOOKUP((AA11),Punkte!$D$1:$D$22,Punkte!$E$1:$E$22)))</f>
        <v/>
      </c>
      <c r="AD11" s="282">
        <f>IF($G11="x",0,IF(AC11&lt;50,AC11-COUNTIFS($G$5:$G12,"x"),0))</f>
        <v>0</v>
      </c>
      <c r="AE11" s="39" t="str">
        <f>IF(AND($G11="x",AC11&gt;0),0,IF(ISERROR(LOOKUP(AD11,Punkte!$D$1:$D$22,Punkte!$E$1:$E$22)),"",LOOKUP((AD11),Punkte!$D$1:$D$22,Punkte!$E$1:$E$22)))</f>
        <v/>
      </c>
    </row>
    <row r="12" spans="1:251" x14ac:dyDescent="0.25">
      <c r="A12" s="249">
        <f>_xlfn.RANK.EQ(B12,$B$5:$B$26)</f>
        <v>7</v>
      </c>
      <c r="B12" s="146">
        <f>SUM(IF(ISNUMBER(J12),J12)+IF(ISNUMBER(M12),M12)+IF(ISNUMBER(P12),P12)+IF(ISNUMBER(S12),S12)+IF(ISNUMBER(V12),V12)+IF(ISNUMBER(Y12),Y12)+IF(ISNUMBER(#REF!),#REF!)+IF(ISNUMBER(#REF!),#REF!)+IF(ISNUMBER(#REF!),#REF!)+IF(ISNUMBER(#REF!),#REF!)+IF(ISNUMBER(#REF!),#REF!)+IF(ISNUMBER(#REF!),#REF!)+IF(ISNUMBER(#REF!),#REF!))</f>
        <v>0</v>
      </c>
      <c r="C12" s="18">
        <v>50</v>
      </c>
      <c r="D12" s="208"/>
      <c r="E12" s="15" t="s">
        <v>420</v>
      </c>
      <c r="F12" s="15" t="s">
        <v>232</v>
      </c>
      <c r="G12" s="307"/>
      <c r="I12" s="99">
        <f>IF($G12="x",0,IF(H12&lt;50,H12-COUNTIFS($G$5:$G12,"x"),0))</f>
        <v>0</v>
      </c>
      <c r="J12" s="39" t="str">
        <f>IF(AND($G12="x",H12&gt;0),0,IF(ISERROR(LOOKUP(I12,Punkte!$D$1:$D$22,Punkte!$E$1:$E$22)),"",LOOKUP((I12),Punkte!$D$1:$D$22,Punkte!$E$1:$E$22)))</f>
        <v/>
      </c>
      <c r="L12" s="99">
        <f>IF($G12="x",0,IF(K12&lt;50,K12-COUNTIFS($G$5:$G12,"x"),0))</f>
        <v>0</v>
      </c>
      <c r="M12" s="39" t="str">
        <f>IF(AND($G12="x",K12&gt;0),0,IF(ISERROR(LOOKUP(L12,Punkte!$D$1:$D$22,Punkte!$E$1:$E$22)),"",LOOKUP((L12),Punkte!$D$1:$D$22,Punkte!$E$1:$E$22)))</f>
        <v/>
      </c>
      <c r="O12" s="99">
        <f>IF($G12="x",0,IF(N12&lt;50,N12-COUNTIFS($G$5:$G12,"x"),0))</f>
        <v>0</v>
      </c>
      <c r="P12" s="39" t="str">
        <f>IF(AND($G12="x",N12&gt;0),0,IF(ISERROR(LOOKUP(O12,Punkte!$D$1:$D$22,Punkte!$E$1:$E$22)),"",LOOKUP((O12),Punkte!$D$1:$D$22,Punkte!$E$1:$E$22)))</f>
        <v/>
      </c>
      <c r="R12" s="99">
        <f>IF($G12="x",0,IF(Q12&lt;50,Q12-COUNTIFS($G$5:$G12,"x"),0))</f>
        <v>0</v>
      </c>
      <c r="S12" s="39" t="str">
        <f>IF(AND($G12="x",Q12&gt;0),0,IF(ISERROR(LOOKUP(R12,Punkte!$D$1:$D$22,Punkte!$E$1:$E$22)),"",LOOKUP((R12),Punkte!$D$1:$D$22,Punkte!$E$1:$E$22)))</f>
        <v/>
      </c>
      <c r="U12" s="99">
        <f>IF($G12="x",0,IF(T12&lt;50,T12-COUNTIFS($G$5:$G12,"x"),0))</f>
        <v>0</v>
      </c>
      <c r="V12" s="39" t="str">
        <f>IF(AND($G12="x",T12&gt;0),0,IF(ISERROR(LOOKUP(U12,Punkte!$D$1:$D$22,Punkte!$E$1:$E$22)),"",LOOKUP((U12),Punkte!$D$1:$D$22,Punkte!$E$1:$E$22)))</f>
        <v/>
      </c>
      <c r="X12" s="99">
        <f>IF($G12="x",0,IF(W12&lt;50,W12-COUNTIFS($G$5:$G12,"x"),0))</f>
        <v>0</v>
      </c>
      <c r="Y12" s="39" t="str">
        <f>IF(AND($G12="x",W12&gt;0),0,IF(ISERROR(LOOKUP(X12,Punkte!$D$1:$D$22,Punkte!$E$1:$E$22)),"",LOOKUP((X12),Punkte!$D$1:$D$22,Punkte!$E$1:$E$22)))</f>
        <v/>
      </c>
      <c r="AA12" s="99">
        <f>IF($G12="x",0,IF(Z12&lt;50,Z12-COUNTIFS($G$5:$G12,"x"),0))</f>
        <v>0</v>
      </c>
      <c r="AB12" s="39" t="str">
        <f>IF(AND($G12="x",Z12&gt;0),0,IF(ISERROR(LOOKUP(AA12,Punkte!$D$1:$D$22,Punkte!$E$1:$E$22)),"",LOOKUP((AA12),Punkte!$D$1:$D$22,Punkte!$E$1:$E$22)))</f>
        <v/>
      </c>
      <c r="AD12" s="99">
        <f>IF($G12="x",0,IF(AC12&lt;50,AC12-COUNTIFS($G$5:$G12,"x"),0))</f>
        <v>0</v>
      </c>
      <c r="AE12" s="39" t="str">
        <f>IF(AND($G12="x",AC12&gt;0),0,IF(ISERROR(LOOKUP(AD12,Punkte!$D$1:$D$22,Punkte!$E$1:$E$22)),"",LOOKUP((AD12),Punkte!$D$1:$D$22,Punkte!$E$1:$E$22)))</f>
        <v/>
      </c>
    </row>
    <row r="13" spans="1:251" x14ac:dyDescent="0.25">
      <c r="A13" s="249">
        <f>_xlfn.RANK.EQ(B13,$B$5:$B$26)</f>
        <v>7</v>
      </c>
      <c r="B13" s="146">
        <f>SUM(IF(ISNUMBER(J13),J13)+IF(ISNUMBER(M13),M13)+IF(ISNUMBER(P13),P13)+IF(ISNUMBER(S13),S13)+IF(ISNUMBER(V13),V13)+IF(ISNUMBER(Y13),Y13)+IF(ISNUMBER(#REF!),#REF!)+IF(ISNUMBER(#REF!),#REF!)+IF(ISNUMBER(#REF!),#REF!)+IF(ISNUMBER(#REF!),#REF!)+IF(ISNUMBER(#REF!),#REF!)+IF(ISNUMBER(#REF!),#REF!)+IF(ISNUMBER(#REF!),#REF!))</f>
        <v>0</v>
      </c>
      <c r="C13" s="18">
        <v>917</v>
      </c>
      <c r="D13" s="206"/>
      <c r="E13" s="15" t="s">
        <v>320</v>
      </c>
      <c r="F13" s="15" t="s">
        <v>174</v>
      </c>
      <c r="G13" s="307"/>
      <c r="I13" s="99">
        <f>IF($G13="x",0,IF(H13&lt;50,H13-COUNTIFS($G$5:$G13,"x"),0))</f>
        <v>0</v>
      </c>
      <c r="J13" s="39" t="str">
        <f>IF(AND($G13="x",H13&gt;0),0,IF(ISERROR(LOOKUP(I13,Punkte!$D$1:$D$22,Punkte!$E$1:$E$22)),"",LOOKUP((I13),Punkte!$D$1:$D$22,Punkte!$E$1:$E$22)))</f>
        <v/>
      </c>
      <c r="L13" s="99">
        <f>IF($G13="x",0,IF(K13&lt;50,K13-COUNTIFS($G$5:$G13,"x"),0))</f>
        <v>0</v>
      </c>
      <c r="M13" s="39" t="str">
        <f>IF(AND($G13="x",K13&gt;0),0,IF(ISERROR(LOOKUP(L13,Punkte!$D$1:$D$22,Punkte!$E$1:$E$22)),"",LOOKUP((L13),Punkte!$D$1:$D$22,Punkte!$E$1:$E$22)))</f>
        <v/>
      </c>
      <c r="O13" s="99">
        <f>IF($G13="x",0,IF(N13&lt;50,N13-COUNTIFS($G$5:$G13,"x"),0))</f>
        <v>0</v>
      </c>
      <c r="P13" s="39" t="str">
        <f>IF(AND($G13="x",N13&gt;0),0,IF(ISERROR(LOOKUP(O13,Punkte!$D$1:$D$22,Punkte!$E$1:$E$22)),"",LOOKUP((O13),Punkte!$D$1:$D$22,Punkte!$E$1:$E$22)))</f>
        <v/>
      </c>
      <c r="R13" s="99">
        <f>IF($G13="x",0,IF(Q13&lt;50,Q13-COUNTIFS($G$5:$G13,"x"),0))</f>
        <v>0</v>
      </c>
      <c r="S13" s="39" t="str">
        <f>IF(AND($G13="x",Q13&gt;0),0,IF(ISERROR(LOOKUP(R13,Punkte!$D$1:$D$22,Punkte!$E$1:$E$22)),"",LOOKUP((R13),Punkte!$D$1:$D$22,Punkte!$E$1:$E$22)))</f>
        <v/>
      </c>
      <c r="U13" s="99">
        <f>IF($G13="x",0,IF(T13&lt;50,T13-COUNTIFS($G$5:$G13,"x"),0))</f>
        <v>0</v>
      </c>
      <c r="V13" s="39" t="str">
        <f>IF(AND($G13="x",T13&gt;0),0,IF(ISERROR(LOOKUP(U13,Punkte!$D$1:$D$22,Punkte!$E$1:$E$22)),"",LOOKUP((U13),Punkte!$D$1:$D$22,Punkte!$E$1:$E$22)))</f>
        <v/>
      </c>
      <c r="X13" s="99">
        <f>IF($G13="x",0,IF(W13&lt;50,W13-COUNTIFS($G$5:$G13,"x"),0))</f>
        <v>0</v>
      </c>
      <c r="Y13" s="39" t="str">
        <f>IF(AND($G13="x",W13&gt;0),0,IF(ISERROR(LOOKUP(X13,Punkte!$D$1:$D$22,Punkte!$E$1:$E$22)),"",LOOKUP((X13),Punkte!$D$1:$D$22,Punkte!$E$1:$E$22)))</f>
        <v/>
      </c>
      <c r="AA13" s="292">
        <f>IF($G13="x",0,IF(Z13&lt;50,Z13-COUNTIFS($G$5:$G13,"x"),0))</f>
        <v>0</v>
      </c>
      <c r="AB13" s="293" t="str">
        <f>IF(AND($G13="x",Z13&gt;0),0,IF(ISERROR(LOOKUP(AA13,Punkte!$D$1:$D$22,Punkte!$E$1:$E$22)),"",LOOKUP((AA13),Punkte!$D$1:$D$22,Punkte!$E$1:$E$22)))</f>
        <v/>
      </c>
      <c r="AC13" s="288"/>
      <c r="AD13" s="292">
        <f>IF($G13="x",0,IF(AC13&lt;50,AC13-COUNTIFS($G$5:$G13,"x"),0))</f>
        <v>0</v>
      </c>
      <c r="AE13" s="293" t="str">
        <f>IF(AND($G13="x",AC13&gt;0),0,IF(ISERROR(LOOKUP(AD13,Punkte!$D$1:$D$22,Punkte!$E$1:$E$22)),"",LOOKUP((AD13),Punkte!$D$1:$D$22,Punkte!$E$1:$E$22)))</f>
        <v/>
      </c>
    </row>
    <row r="14" spans="1:251" x14ac:dyDescent="0.25">
      <c r="A14" s="249">
        <f>_xlfn.RANK.EQ(B14,$B$5:$B$26)</f>
        <v>7</v>
      </c>
      <c r="B14" s="146">
        <f>SUM(IF(ISNUMBER(J14),J14)+IF(ISNUMBER(M14),M14)+IF(ISNUMBER(P14),P14)+IF(ISNUMBER(S14),S14)+IF(ISNUMBER(V14),V14)+IF(ISNUMBER(Y14),Y14)+IF(ISNUMBER(#REF!),#REF!)+IF(ISNUMBER(#REF!),#REF!)+IF(ISNUMBER(#REF!),#REF!)+IF(ISNUMBER(#REF!),#REF!)+IF(ISNUMBER(#REF!),#REF!)+IF(ISNUMBER(#REF!),#REF!)+IF(ISNUMBER(#REF!),#REF!))</f>
        <v>0</v>
      </c>
      <c r="C14" s="3">
        <v>104</v>
      </c>
      <c r="E14" s="15" t="s">
        <v>433</v>
      </c>
      <c r="F14" s="15" t="s">
        <v>434</v>
      </c>
      <c r="G14" s="310"/>
      <c r="I14" s="99">
        <f>IF($G14="x",0,IF(H14&lt;50,H14-COUNTIFS($G$5:$G14,"x"),0))</f>
        <v>0</v>
      </c>
      <c r="J14" s="39" t="str">
        <f>IF(AND($G14="x",H14&gt;0),0,IF(ISERROR(LOOKUP(I14,Punkte!$D$1:$D$22,Punkte!$E$1:$E$22)),"",LOOKUP((I14),Punkte!$D$1:$D$22,Punkte!$E$1:$E$22)))</f>
        <v/>
      </c>
      <c r="L14" s="99">
        <f>IF($G14="x",0,IF(K14&lt;50,K14-COUNTIFS($G$5:$G14,"x"),0))</f>
        <v>0</v>
      </c>
      <c r="M14" s="39" t="str">
        <f>IF(AND($G14="x",K14&gt;0),0,IF(ISERROR(LOOKUP(L14,Punkte!$D$1:$D$22,Punkte!$E$1:$E$22)),"",LOOKUP((L14),Punkte!$D$1:$D$22,Punkte!$E$1:$E$22)))</f>
        <v/>
      </c>
      <c r="O14" s="99">
        <f>IF($G14="x",0,IF(N14&lt;50,N14-COUNTIFS($G$5:$G14,"x"),0))</f>
        <v>0</v>
      </c>
      <c r="P14" s="39" t="str">
        <f>IF(AND($G14="x",N14&gt;0),0,IF(ISERROR(LOOKUP(O14,Punkte!$D$1:$D$22,Punkte!$E$1:$E$22)),"",LOOKUP((O14),Punkte!$D$1:$D$22,Punkte!$E$1:$E$22)))</f>
        <v/>
      </c>
      <c r="R14" s="99">
        <f>IF($G14="x",0,IF(Q14&lt;50,Q14-COUNTIFS($G$5:$G14,"x"),0))</f>
        <v>0</v>
      </c>
      <c r="S14" s="39" t="str">
        <f>IF(AND($G14="x",Q14&gt;0),0,IF(ISERROR(LOOKUP(R14,Punkte!$D$1:$D$22,Punkte!$E$1:$E$22)),"",LOOKUP((R14),Punkte!$D$1:$D$22,Punkte!$E$1:$E$22)))</f>
        <v/>
      </c>
      <c r="U14" s="99">
        <f>IF($G14="x",0,IF(T14&lt;50,T14-COUNTIFS($G$5:$G14,"x"),0))</f>
        <v>0</v>
      </c>
      <c r="V14" s="39" t="str">
        <f>IF(AND($G14="x",T14&gt;0),0,IF(ISERROR(LOOKUP(U14,Punkte!$D$1:$D$22,Punkte!$E$1:$E$22)),"",LOOKUP((U14),Punkte!$D$1:$D$22,Punkte!$E$1:$E$22)))</f>
        <v/>
      </c>
      <c r="X14" s="99">
        <f>IF($G14="x",0,IF(W14&lt;50,W14-COUNTIFS($G$5:$G14,"x"),0))</f>
        <v>0</v>
      </c>
      <c r="Y14" s="39" t="str">
        <f>IF(AND($G14="x",W14&gt;0),0,IF(ISERROR(LOOKUP(X14,Punkte!$D$1:$D$22,Punkte!$E$1:$E$22)),"",LOOKUP((X14),Punkte!$D$1:$D$22,Punkte!$E$1:$E$22)))</f>
        <v/>
      </c>
      <c r="AA14" s="99">
        <f>IF($G14="x",0,IF(Z14&lt;50,Z14-COUNTIFS($G$5:$G14,"x"),0))</f>
        <v>0</v>
      </c>
      <c r="AB14" s="39" t="str">
        <f>IF(AND($G14="x",Z14&gt;0),0,IF(ISERROR(LOOKUP(AA14,Punkte!$D$1:$D$22,Punkte!$E$1:$E$22)),"",LOOKUP((AA14),Punkte!$D$1:$D$22,Punkte!$E$1:$E$22)))</f>
        <v/>
      </c>
      <c r="AD14" s="99">
        <f>IF($G14="x",0,IF(AC14&lt;50,AC14-COUNTIFS($G$5:$G14,"x"),0))</f>
        <v>0</v>
      </c>
      <c r="AE14" s="39" t="str">
        <f>IF(AND($G14="x",AC14&gt;0),0,IF(ISERROR(LOOKUP(AD14,Punkte!$D$1:$D$22,Punkte!$E$1:$E$22)),"",LOOKUP((AD14),Punkte!$D$1:$D$22,Punkte!$E$1:$E$22)))</f>
        <v/>
      </c>
    </row>
    <row r="15" spans="1:251" x14ac:dyDescent="0.25">
      <c r="A15" s="286">
        <f>_xlfn.RANK.EQ(B15,$B$5:$B$26)</f>
        <v>7</v>
      </c>
      <c r="B15" s="287">
        <f>SUM(IF(ISNUMBER(J15),J15)+IF(ISNUMBER(M15),M15)+IF(ISNUMBER(P15),P15)+IF(ISNUMBER(S15),S15)+IF(ISNUMBER(V15),V15)+IF(ISNUMBER(Y15),Y15)+IF(ISNUMBER(#REF!),#REF!)+IF(ISNUMBER(#REF!),#REF!)+IF(ISNUMBER(#REF!),#REF!)+IF(ISNUMBER(#REF!),#REF!)+IF(ISNUMBER(#REF!),#REF!)+IF(ISNUMBER(#REF!),#REF!)+IF(ISNUMBER(#REF!),#REF!))</f>
        <v>0</v>
      </c>
      <c r="C15" s="288">
        <v>96</v>
      </c>
      <c r="D15" s="305"/>
      <c r="E15" s="290" t="s">
        <v>455</v>
      </c>
      <c r="F15" s="290" t="s">
        <v>456</v>
      </c>
      <c r="G15" s="291"/>
      <c r="H15" s="288"/>
      <c r="I15" s="282">
        <f>IF($G15="x",0,IF(H15&lt;50,H15-COUNTIFS($G$5:$G17,"x"),0))</f>
        <v>0</v>
      </c>
      <c r="J15" s="293" t="str">
        <f>IF(AND($G15="x",H15&gt;0),0,IF(ISERROR(LOOKUP(I15,Punkte!$D$1:$D$22,Punkte!$E$1:$E$22)),"",LOOKUP((I15),Punkte!$D$1:$D$22,Punkte!$E$1:$E$22)))</f>
        <v/>
      </c>
      <c r="K15" s="288"/>
      <c r="L15" s="282">
        <f>IF($G15="x",0,IF(K15&lt;50,K15-COUNTIFS($G$5:$G16,"x"),0))</f>
        <v>0</v>
      </c>
      <c r="M15" s="293" t="str">
        <f>IF(AND($G15="x",K15&gt;0),0,IF(ISERROR(LOOKUP(L15,Punkte!$D$1:$D$22,Punkte!$E$1:$E$22)),"",LOOKUP((L15),Punkte!$D$1:$D$22,Punkte!$E$1:$E$22)))</f>
        <v/>
      </c>
      <c r="N15" s="288"/>
      <c r="O15" s="282">
        <f>IF($G15="x",0,IF(N15&lt;50,N15-COUNTIFS($G$5:$G16,"x"),0))</f>
        <v>0</v>
      </c>
      <c r="P15" s="293" t="str">
        <f>IF(AND($G15="x",N15&gt;0),0,IF(ISERROR(LOOKUP(O15,Punkte!$D$1:$D$22,Punkte!$E$1:$E$22)),"",LOOKUP((O15),Punkte!$D$1:$D$22,Punkte!$E$1:$E$22)))</f>
        <v/>
      </c>
      <c r="Q15" s="288"/>
      <c r="R15" s="292">
        <f>IF($G15="x",0,IF(Q15&lt;50,Q15-COUNTIFS($G$5:$G15,"x"),0))</f>
        <v>0</v>
      </c>
      <c r="S15" s="293" t="str">
        <f>IF(AND($G15="x",Q15&gt;0),0,IF(ISERROR(LOOKUP(R15,Punkte!$D$1:$D$22,Punkte!$E$1:$E$22)),"",LOOKUP((R15),Punkte!$D$1:$D$22,Punkte!$E$1:$E$22)))</f>
        <v/>
      </c>
      <c r="T15" s="288"/>
      <c r="U15" s="292">
        <f>IF($G15="x",0,IF(T15&lt;50,T15-COUNTIFS($G$5:$G15,"x"),0))</f>
        <v>0</v>
      </c>
      <c r="V15" s="293" t="str">
        <f>IF(AND($G15="x",T15&gt;0),0,IF(ISERROR(LOOKUP(U15,Punkte!$D$1:$D$22,Punkte!$E$1:$E$22)),"",LOOKUP((U15),Punkte!$D$1:$D$22,Punkte!$E$1:$E$22)))</f>
        <v/>
      </c>
      <c r="W15" s="288"/>
      <c r="X15" s="292">
        <f>IF($G15="x",0,IF(W15&lt;50,W15-COUNTIFS($G$5:$G15,"x"),0))</f>
        <v>0</v>
      </c>
      <c r="Y15" s="293" t="str">
        <f>IF(AND($G15="x",W15&gt;0),0,IF(ISERROR(LOOKUP(X15,Punkte!$D$1:$D$22,Punkte!$E$1:$E$22)),"",LOOKUP((X15),Punkte!$D$1:$D$22,Punkte!$E$1:$E$22)))</f>
        <v/>
      </c>
      <c r="Z15" s="288"/>
      <c r="AA15" s="282">
        <f>IF($G15="x",0,IF(Z15&lt;50,Z15-COUNTIFS($G$5:$G16,"x"),0))</f>
        <v>0</v>
      </c>
      <c r="AB15" s="39" t="str">
        <f>IF(AND($G15="x",Z15&gt;0),0,IF(ISERROR(LOOKUP(AA15,Punkte!$D$1:$D$22,Punkte!$E$1:$E$22)),"",LOOKUP((AA15),Punkte!$D$1:$D$22,Punkte!$E$1:$E$22)))</f>
        <v/>
      </c>
      <c r="AD15" s="282">
        <f>IF($G15="x",0,IF(AC15&lt;50,AC15-COUNTIFS($G$5:$G16,"x"),0))</f>
        <v>0</v>
      </c>
      <c r="AE15" s="39" t="str">
        <f>IF(AND($G15="x",AC15&gt;0),0,IF(ISERROR(LOOKUP(AD15,Punkte!$D$1:$D$22,Punkte!$E$1:$E$22)),"",LOOKUP((AD15),Punkte!$D$1:$D$22,Punkte!$E$1:$E$22)))</f>
        <v/>
      </c>
    </row>
    <row r="16" spans="1:251" x14ac:dyDescent="0.25">
      <c r="A16" s="249">
        <f>_xlfn.RANK.EQ(B16,$B$5:$B$26)</f>
        <v>7</v>
      </c>
      <c r="B16" s="146">
        <f>SUM(IF(ISNUMBER(J16),J16)+IF(ISNUMBER(M16),M16)+IF(ISNUMBER(P16),P16)+IF(ISNUMBER(S16),S16)+IF(ISNUMBER(V16),V16)+IF(ISNUMBER(Y16),Y16)+IF(ISNUMBER(#REF!),#REF!)+IF(ISNUMBER(#REF!),#REF!)+IF(ISNUMBER(#REF!),#REF!)+IF(ISNUMBER(#REF!),#REF!)+IF(ISNUMBER(#REF!),#REF!)+IF(ISNUMBER(#REF!),#REF!)+IF(ISNUMBER(#REF!),#REF!))</f>
        <v>0</v>
      </c>
      <c r="C16" s="3">
        <v>151</v>
      </c>
      <c r="E16" s="15" t="s">
        <v>448</v>
      </c>
      <c r="F16" s="15" t="s">
        <v>268</v>
      </c>
      <c r="G16" s="310"/>
      <c r="I16" s="99">
        <f>IF($G16="x",0,IF(H16&lt;50,H16-COUNTIFS($G$5:$G16,"x"),0))</f>
        <v>0</v>
      </c>
      <c r="J16" s="39" t="str">
        <f>IF(AND($G16="x",H16&gt;0),0,IF(ISERROR(LOOKUP(I16,Punkte!$D$1:$D$22,Punkte!$E$1:$E$22)),"",LOOKUP((I16),Punkte!$D$1:$D$22,Punkte!$E$1:$E$22)))</f>
        <v/>
      </c>
      <c r="L16" s="99">
        <f>IF($G16="x",0,IF(K16&lt;50,K16-COUNTIFS($G$5:$G16,"x"),0))</f>
        <v>0</v>
      </c>
      <c r="M16" s="39" t="str">
        <f>IF(AND($G16="x",K16&gt;0),0,IF(ISERROR(LOOKUP(L16,Punkte!$D$1:$D$22,Punkte!$E$1:$E$22)),"",LOOKUP((L16),Punkte!$D$1:$D$22,Punkte!$E$1:$E$22)))</f>
        <v/>
      </c>
      <c r="O16" s="99">
        <f>IF($G16="x",0,IF(N16&lt;50,N16-COUNTIFS($G$5:$G16,"x"),0))</f>
        <v>0</v>
      </c>
      <c r="P16" s="39" t="str">
        <f>IF(AND($G16="x",N16&gt;0),0,IF(ISERROR(LOOKUP(O16,Punkte!$D$1:$D$22,Punkte!$E$1:$E$22)),"",LOOKUP((O16),Punkte!$D$1:$D$22,Punkte!$E$1:$E$22)))</f>
        <v/>
      </c>
      <c r="R16" s="99">
        <f>IF($G16="x",0,IF(Q16&lt;50,Q16-COUNTIFS($G$5:$G16,"x"),0))</f>
        <v>0</v>
      </c>
      <c r="S16" s="39" t="str">
        <f>IF(AND($G16="x",Q16&gt;0),0,IF(ISERROR(LOOKUP(R16,Punkte!$D$1:$D$22,Punkte!$E$1:$E$22)),"",LOOKUP((R16),Punkte!$D$1:$D$22,Punkte!$E$1:$E$22)))</f>
        <v/>
      </c>
      <c r="U16" s="99">
        <f>IF($G16="x",0,IF(T16&lt;50,T16-COUNTIFS($G$5:$G16,"x"),0))</f>
        <v>0</v>
      </c>
      <c r="V16" s="39" t="str">
        <f>IF(AND($G16="x",T16&gt;0),0,IF(ISERROR(LOOKUP(U16,Punkte!$D$1:$D$22,Punkte!$E$1:$E$22)),"",LOOKUP((U16),Punkte!$D$1:$D$22,Punkte!$E$1:$E$22)))</f>
        <v/>
      </c>
      <c r="X16" s="99">
        <f>IF($G16="x",0,IF(W16&lt;50,W16-COUNTIFS($G$5:$G16,"x"),0))</f>
        <v>0</v>
      </c>
      <c r="Y16" s="39" t="str">
        <f>IF(AND($G16="x",W16&gt;0),0,IF(ISERROR(LOOKUP(X16,Punkte!$D$1:$D$22,Punkte!$E$1:$E$22)),"",LOOKUP((X16),Punkte!$D$1:$D$22,Punkte!$E$1:$E$22)))</f>
        <v/>
      </c>
      <c r="AA16" s="292">
        <f>IF($G16="x",0,IF(Z16&lt;50,Z16-COUNTIFS($G$5:$G16,"x"),0))</f>
        <v>0</v>
      </c>
      <c r="AB16" s="293" t="str">
        <f>IF(AND($G16="x",Z16&gt;0),0,IF(ISERROR(LOOKUP(AA16,Punkte!$D$1:$D$22,Punkte!$E$1:$E$22)),"",LOOKUP((AA16),Punkte!$D$1:$D$22,Punkte!$E$1:$E$22)))</f>
        <v/>
      </c>
      <c r="AC16" s="288"/>
      <c r="AD16" s="292">
        <f>IF($G16="x",0,IF(AC16&lt;50,AC16-COUNTIFS($G$5:$G16,"x"),0))</f>
        <v>0</v>
      </c>
      <c r="AE16" s="293" t="str">
        <f>IF(AND($G16="x",AC16&gt;0),0,IF(ISERROR(LOOKUP(AD16,Punkte!$D$1:$D$22,Punkte!$E$1:$E$22)),"",LOOKUP((AD16),Punkte!$D$1:$D$22,Punkte!$E$1:$E$22)))</f>
        <v/>
      </c>
    </row>
    <row r="17" spans="1:251" x14ac:dyDescent="0.25">
      <c r="A17" s="286">
        <f>_xlfn.RANK.EQ(B17,$B$5:$B$26)</f>
        <v>7</v>
      </c>
      <c r="B17" s="287">
        <f>SUM(IF(ISNUMBER(J17),J17)+IF(ISNUMBER(M17),M17)+IF(ISNUMBER(P17),P17)+IF(ISNUMBER(S17),S17)+IF(ISNUMBER(V17),V17)+IF(ISNUMBER(Y17),Y17)+IF(ISNUMBER(#REF!),#REF!)+IF(ISNUMBER(#REF!),#REF!)+IF(ISNUMBER(#REF!),#REF!)+IF(ISNUMBER(#REF!),#REF!)+IF(ISNUMBER(#REF!),#REF!)+IF(ISNUMBER(#REF!),#REF!)+IF(ISNUMBER(#REF!),#REF!))</f>
        <v>0</v>
      </c>
      <c r="C17" s="288">
        <v>60</v>
      </c>
      <c r="D17" s="305"/>
      <c r="E17" s="290" t="s">
        <v>457</v>
      </c>
      <c r="F17" s="290" t="s">
        <v>360</v>
      </c>
      <c r="G17" s="291"/>
      <c r="H17" s="288"/>
      <c r="I17" s="292">
        <f>IF($G17="x",0,IF(H17&lt;50,H17-COUNTIFS($G$5:$G17,"x"),0))</f>
        <v>0</v>
      </c>
      <c r="J17" s="293" t="str">
        <f>IF(AND($G17="x",H17&gt;0),0,IF(ISERROR(LOOKUP(I17,Punkte!$D$1:$D$22,Punkte!$E$1:$E$22)),"",LOOKUP((I17),Punkte!$D$1:$D$22,Punkte!$E$1:$E$22)))</f>
        <v/>
      </c>
      <c r="K17" s="288"/>
      <c r="L17" s="292">
        <f>IF($G17="x",0,IF(K17&lt;50,K17-COUNTIFS($G$5:$G17,"x"),0))</f>
        <v>0</v>
      </c>
      <c r="M17" s="293" t="str">
        <f>IF(AND($G17="x",K17&gt;0),0,IF(ISERROR(LOOKUP(L17,Punkte!$D$1:$D$22,Punkte!$E$1:$E$22)),"",LOOKUP((L17),Punkte!$D$1:$D$22,Punkte!$E$1:$E$22)))</f>
        <v/>
      </c>
      <c r="N17" s="288"/>
      <c r="O17" s="292">
        <f>IF($G17="x",0,IF(N17&lt;50,N17-COUNTIFS($G$5:$G17,"x"),0))</f>
        <v>0</v>
      </c>
      <c r="P17" s="293" t="str">
        <f>IF(AND($G17="x",N17&gt;0),0,IF(ISERROR(LOOKUP(O17,Punkte!$D$1:$D$22,Punkte!$E$1:$E$22)),"",LOOKUP((O17),Punkte!$D$1:$D$22,Punkte!$E$1:$E$22)))</f>
        <v/>
      </c>
      <c r="Q17" s="288"/>
      <c r="R17" s="292">
        <f>IF($G17="x",0,IF(Q17&lt;50,Q17-COUNTIFS($G$5:$G17,"x"),0))</f>
        <v>0</v>
      </c>
      <c r="S17" s="293" t="str">
        <f>IF(AND($G17="x",Q17&gt;0),0,IF(ISERROR(LOOKUP(R17,Punkte!$D$1:$D$22,Punkte!$E$1:$E$22)),"",LOOKUP((R17),Punkte!$D$1:$D$22,Punkte!$E$1:$E$22)))</f>
        <v/>
      </c>
      <c r="T17" s="288"/>
      <c r="U17" s="292">
        <f>IF($G17="x",0,IF(T17&lt;50,T17-COUNTIFS($G$5:$G17,"x"),0))</f>
        <v>0</v>
      </c>
      <c r="V17" s="293" t="str">
        <f>IF(AND($G17="x",T17&gt;0),0,IF(ISERROR(LOOKUP(U17,Punkte!$D$1:$D$22,Punkte!$E$1:$E$22)),"",LOOKUP((U17),Punkte!$D$1:$D$22,Punkte!$E$1:$E$22)))</f>
        <v/>
      </c>
      <c r="W17" s="288"/>
      <c r="X17" s="292">
        <f>IF($G17="x",0,IF(W17&lt;50,W17-COUNTIFS($G$5:$G17,"x"),0))</f>
        <v>0</v>
      </c>
      <c r="Y17" s="293" t="str">
        <f>IF(AND($G17="x",W17&gt;0),0,IF(ISERROR(LOOKUP(X17,Punkte!$D$1:$D$22,Punkte!$E$1:$E$22)),"",LOOKUP((X17),Punkte!$D$1:$D$22,Punkte!$E$1:$E$22)))</f>
        <v/>
      </c>
      <c r="Z17" s="288"/>
      <c r="AA17" s="282">
        <f>IF($G17="x",0,IF(Z17&lt;50,Z17-COUNTIFS($G$5:$G26,"x"),0))</f>
        <v>0</v>
      </c>
      <c r="AB17" s="39" t="str">
        <f>IF(AND($G17="x",Z17&gt;0),0,IF(ISERROR(LOOKUP(AA17,Punkte!$D$1:$D$22,Punkte!$E$1:$E$22)),"",LOOKUP((AA17),Punkte!$D$1:$D$22,Punkte!$E$1:$E$22)))</f>
        <v/>
      </c>
      <c r="AD17" s="282">
        <f>IF($G17="x",0,IF(AC17&lt;50,AC17-COUNTIFS($G$5:$G26,"x"),0))</f>
        <v>0</v>
      </c>
      <c r="AE17" s="39" t="str">
        <f>IF(AND($G17="x",AC17&gt;0),0,IF(ISERROR(LOOKUP(AD17,Punkte!$D$1:$D$22,Punkte!$E$1:$E$22)),"",LOOKUP((AD17),Punkte!$D$1:$D$22,Punkte!$E$1:$E$22)))</f>
        <v/>
      </c>
    </row>
    <row r="18" spans="1:251" s="128" customFormat="1" x14ac:dyDescent="0.25">
      <c r="A18" s="249">
        <f>_xlfn.RANK.EQ(B18,$B$5:$B$26)</f>
        <v>7</v>
      </c>
      <c r="B18" s="146">
        <f>SUM(IF(ISNUMBER(J18),J18)+IF(ISNUMBER(M18),M18)+IF(ISNUMBER(P18),P18)+IF(ISNUMBER(S18),S18)+IF(ISNUMBER(V18),V18)+IF(ISNUMBER(Y18),Y18)+IF(ISNUMBER(#REF!),#REF!)+IF(ISNUMBER(#REF!),#REF!)+IF(ISNUMBER(#REF!),#REF!)+IF(ISNUMBER(#REF!),#REF!)+IF(ISNUMBER(#REF!),#REF!)+IF(ISNUMBER(#REF!),#REF!)+IF(ISNUMBER(#REF!),#REF!))</f>
        <v>0</v>
      </c>
      <c r="C18" s="3">
        <v>47</v>
      </c>
      <c r="D18" s="207"/>
      <c r="E18" s="15" t="s">
        <v>167</v>
      </c>
      <c r="F18" s="15" t="s">
        <v>72</v>
      </c>
      <c r="G18" s="310"/>
      <c r="H18" s="3"/>
      <c r="I18" s="99">
        <f>IF($G18="x",0,IF(H18&lt;50,H18-COUNTIFS($G$5:$G18,"x"),0))</f>
        <v>0</v>
      </c>
      <c r="J18" s="39" t="str">
        <f>IF(AND($G18="x",H18&gt;0),0,IF(ISERROR(LOOKUP(I18,Punkte!$D$1:$D$22,Punkte!$E$1:$E$22)),"",LOOKUP((I18),Punkte!$D$1:$D$22,Punkte!$E$1:$E$22)))</f>
        <v/>
      </c>
      <c r="K18" s="3"/>
      <c r="L18" s="99">
        <f>IF($G18="x",0,IF(K18&lt;50,K18-COUNTIFS($G$5:$G18,"x"),0))</f>
        <v>0</v>
      </c>
      <c r="M18" s="39" t="str">
        <f>IF(AND($G18="x",K18&gt;0),0,IF(ISERROR(LOOKUP(L18,Punkte!$D$1:$D$22,Punkte!$E$1:$E$22)),"",LOOKUP((L18),Punkte!$D$1:$D$22,Punkte!$E$1:$E$22)))</f>
        <v/>
      </c>
      <c r="N18" s="3"/>
      <c r="O18" s="99">
        <f>IF($G18="x",0,IF(N18&lt;50,N18-COUNTIFS($G$5:$G18,"x"),0))</f>
        <v>0</v>
      </c>
      <c r="P18" s="39" t="str">
        <f>IF(AND($G18="x",N18&gt;0),0,IF(ISERROR(LOOKUP(O18,Punkte!$D$1:$D$22,Punkte!$E$1:$E$22)),"",LOOKUP((O18),Punkte!$D$1:$D$22,Punkte!$E$1:$E$22)))</f>
        <v/>
      </c>
      <c r="Q18" s="3"/>
      <c r="R18" s="99">
        <f>IF($G18="x",0,IF(Q18&lt;50,Q18-COUNTIFS($G$5:$G18,"x"),0))</f>
        <v>0</v>
      </c>
      <c r="S18" s="39" t="str">
        <f>IF(AND($G18="x",Q18&gt;0),0,IF(ISERROR(LOOKUP(R18,Punkte!$D$1:$D$22,Punkte!$E$1:$E$22)),"",LOOKUP((R18),Punkte!$D$1:$D$22,Punkte!$E$1:$E$22)))</f>
        <v/>
      </c>
      <c r="T18" s="3"/>
      <c r="U18" s="99">
        <f>IF($G18="x",0,IF(T18&lt;50,T18-COUNTIFS($G$5:$G18,"x"),0))</f>
        <v>0</v>
      </c>
      <c r="V18" s="39" t="str">
        <f>IF(AND($G18="x",T18&gt;0),0,IF(ISERROR(LOOKUP(U18,Punkte!$D$1:$D$22,Punkte!$E$1:$E$22)),"",LOOKUP((U18),Punkte!$D$1:$D$22,Punkte!$E$1:$E$22)))</f>
        <v/>
      </c>
      <c r="W18" s="3"/>
      <c r="X18" s="99">
        <f>IF($G18="x",0,IF(W18&lt;50,W18-COUNTIFS($G$5:$G18,"x"),0))</f>
        <v>0</v>
      </c>
      <c r="Y18" s="39" t="str">
        <f>IF(AND($G18="x",W18&gt;0),0,IF(ISERROR(LOOKUP(X18,Punkte!$D$1:$D$22,Punkte!$E$1:$E$22)),"",LOOKUP((X18),Punkte!$D$1:$D$22,Punkte!$E$1:$E$22)))</f>
        <v/>
      </c>
      <c r="Z18" s="3"/>
      <c r="AA18" s="99">
        <f>IF($G18="x",0,IF(Z18&lt;50,Z18-COUNTIFS($G$5:$G18,"x"),0))</f>
        <v>0</v>
      </c>
      <c r="AB18" s="39" t="str">
        <f>IF(AND($G18="x",Z18&gt;0),0,IF(ISERROR(LOOKUP(AA18,Punkte!$D$1:$D$22,Punkte!$E$1:$E$22)),"",LOOKUP((AA18),Punkte!$D$1:$D$22,Punkte!$E$1:$E$22)))</f>
        <v/>
      </c>
      <c r="AC18" s="3"/>
      <c r="AD18" s="99">
        <f>IF($G18="x",0,IF(AC18&lt;50,AC18-COUNTIFS($G$5:$G18,"x"),0))</f>
        <v>0</v>
      </c>
      <c r="AE18" s="39" t="str">
        <f>IF(AND($G18="x",AC18&gt;0),0,IF(ISERROR(LOOKUP(AD18,Punkte!$D$1:$D$22,Punkte!$E$1:$E$22)),"",LOOKUP((AD18),Punkte!$D$1:$D$22,Punkte!$E$1:$E$22)))</f>
        <v/>
      </c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1"/>
      <c r="IP18" s="121"/>
      <c r="IQ18" s="121"/>
    </row>
    <row r="19" spans="1:251" s="128" customFormat="1" x14ac:dyDescent="0.25">
      <c r="A19" s="249">
        <f>_xlfn.RANK.EQ(B19,$B$5:$B$26)</f>
        <v>7</v>
      </c>
      <c r="B19" s="146">
        <f>SUM(IF(ISNUMBER(J19),J19)+IF(ISNUMBER(M19),M19)+IF(ISNUMBER(P19),P19)+IF(ISNUMBER(S19),S19)+IF(ISNUMBER(V19),V19)+IF(ISNUMBER(Y19),Y19)+IF(ISNUMBER(#REF!),#REF!)+IF(ISNUMBER(#REF!),#REF!)+IF(ISNUMBER(#REF!),#REF!)+IF(ISNUMBER(#REF!),#REF!)+IF(ISNUMBER(#REF!),#REF!)+IF(ISNUMBER(#REF!),#REF!)+IF(ISNUMBER(#REF!),#REF!))</f>
        <v>0</v>
      </c>
      <c r="C19" s="3">
        <v>572</v>
      </c>
      <c r="D19" s="207"/>
      <c r="E19" s="15" t="s">
        <v>445</v>
      </c>
      <c r="F19" s="15" t="s">
        <v>446</v>
      </c>
      <c r="G19" s="310"/>
      <c r="H19" s="3"/>
      <c r="I19" s="282">
        <f>IF($G19="x",0,IF(H19&lt;50,H19-COUNTIFS($G$5:$G20,"x"),0))</f>
        <v>0</v>
      </c>
      <c r="J19" s="39" t="str">
        <f>IF(AND($G19="x",H19&gt;0),0,IF(ISERROR(LOOKUP(I19,Punkte!$D$1:$D$22,Punkte!$E$1:$E$22)),"",LOOKUP((I19),Punkte!$D$1:$D$22,Punkte!$E$1:$E$22)))</f>
        <v/>
      </c>
      <c r="K19" s="3"/>
      <c r="L19" s="282">
        <f>IF($G19="x",0,IF(K19&lt;50,K19-COUNTIFS($G$5:$G20,"x"),0))</f>
        <v>0</v>
      </c>
      <c r="M19" s="39" t="str">
        <f>IF(AND($G19="x",K19&gt;0),0,IF(ISERROR(LOOKUP(L19,Punkte!$D$1:$D$22,Punkte!$E$1:$E$22)),"",LOOKUP((L19),Punkte!$D$1:$D$22,Punkte!$E$1:$E$22)))</f>
        <v/>
      </c>
      <c r="N19" s="3"/>
      <c r="O19" s="99">
        <f>IF($G19="x",0,IF(N19&lt;50,N19-COUNTIFS($G$5:$G19,"x"),0))</f>
        <v>0</v>
      </c>
      <c r="P19" s="39" t="str">
        <f>IF(AND($G19="x",N19&gt;0),0,IF(ISERROR(LOOKUP(O19,Punkte!$D$1:$D$22,Punkte!$E$1:$E$22)),"",LOOKUP((O19),Punkte!$D$1:$D$22,Punkte!$E$1:$E$22)))</f>
        <v/>
      </c>
      <c r="Q19" s="3"/>
      <c r="R19" s="282">
        <f>IF($G19="x",0,IF(Q19&lt;50,Q19-COUNTIFS($G$5:$G20,"x"),0))</f>
        <v>0</v>
      </c>
      <c r="S19" s="39" t="str">
        <f>IF(AND($G19="x",Q19&gt;0),0,IF(ISERROR(LOOKUP(R19,Punkte!$D$1:$D$22,Punkte!$E$1:$E$22)),"",LOOKUP((R19),Punkte!$D$1:$D$22,Punkte!$E$1:$E$22)))</f>
        <v/>
      </c>
      <c r="T19" s="3"/>
      <c r="U19" s="282">
        <f>IF($G19="x",0,IF(T19&lt;50,T19-COUNTIFS($G$5:$G20,"x"),0))</f>
        <v>0</v>
      </c>
      <c r="V19" s="39" t="str">
        <f>IF(AND($G19="x",T19&gt;0),0,IF(ISERROR(LOOKUP(U19,Punkte!$D$1:$D$22,Punkte!$E$1:$E$22)),"",LOOKUP((U19),Punkte!$D$1:$D$22,Punkte!$E$1:$E$22)))</f>
        <v/>
      </c>
      <c r="W19" s="3"/>
      <c r="X19" s="282">
        <f>IF($G19="x",0,IF(W19&lt;50,W19-COUNTIFS($G$5:$G20,"x"),0))</f>
        <v>0</v>
      </c>
      <c r="Y19" s="39" t="str">
        <f>IF(AND($G19="x",W19&gt;0),0,IF(ISERROR(LOOKUP(X19,Punkte!$D$1:$D$22,Punkte!$E$1:$E$22)),"",LOOKUP((X19),Punkte!$D$1:$D$22,Punkte!$E$1:$E$22)))</f>
        <v/>
      </c>
      <c r="Z19" s="3"/>
      <c r="AA19" s="99">
        <f>IF($G19="x",0,IF(Z19&lt;50,Z19-COUNTIFS($G$5:$G19,"x"),0))</f>
        <v>0</v>
      </c>
      <c r="AB19" s="39" t="str">
        <f>IF(AND($G19="x",Z19&gt;0),0,IF(ISERROR(LOOKUP(AA19,Punkte!$D$1:$D$22,Punkte!$E$1:$E$22)),"",LOOKUP((AA19),Punkte!$D$1:$D$22,Punkte!$E$1:$E$22)))</f>
        <v/>
      </c>
      <c r="AC19" s="3"/>
      <c r="AD19" s="99">
        <f>IF($G19="x",0,IF(AC19&lt;50,AC19-COUNTIFS($G$5:$G19,"x"),0))</f>
        <v>0</v>
      </c>
      <c r="AE19" s="39" t="str">
        <f>IF(AND($G19="x",AC19&gt;0),0,IF(ISERROR(LOOKUP(AD19,Punkte!$D$1:$D$22,Punkte!$E$1:$E$22)),"",LOOKUP((AD19),Punkte!$D$1:$D$22,Punkte!$E$1:$E$22)))</f>
        <v/>
      </c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</row>
    <row r="20" spans="1:251" s="128" customFormat="1" x14ac:dyDescent="0.25">
      <c r="A20" s="249">
        <f>_xlfn.RANK.EQ(B20,$B$5:$B$26)</f>
        <v>7</v>
      </c>
      <c r="B20" s="287">
        <f>SUM(IF(ISNUMBER(J20),J20)+IF(ISNUMBER(M20),M20)+IF(ISNUMBER(P20),P20)+IF(ISNUMBER(S20),S20)+IF(ISNUMBER(V20),V20)+IF(ISNUMBER(Y20),Y20)+IF(ISNUMBER(#REF!),#REF!)+IF(ISNUMBER(#REF!),#REF!)+IF(ISNUMBER(#REF!),#REF!)+IF(ISNUMBER(#REF!),#REF!)+IF(ISNUMBER(#REF!),#REF!)+IF(ISNUMBER(#REF!),#REF!)+IF(ISNUMBER(#REF!),#REF!))</f>
        <v>0</v>
      </c>
      <c r="C20" s="288">
        <v>3</v>
      </c>
      <c r="D20" s="305"/>
      <c r="E20" s="290" t="s">
        <v>35</v>
      </c>
      <c r="F20" s="290" t="s">
        <v>36</v>
      </c>
      <c r="G20" s="291"/>
      <c r="H20" s="288"/>
      <c r="I20" s="292">
        <f>IF($G20="x",0,IF(H20&lt;50,H20-COUNTIFS($G$5:$G20,"x"),0))</f>
        <v>0</v>
      </c>
      <c r="J20" s="293" t="str">
        <f>IF(AND($G20="x",H20&gt;0),0,IF(ISERROR(LOOKUP(I20,Punkte!$D$1:$D$22,Punkte!$E$1:$E$22)),"",LOOKUP((I20),Punkte!$D$1:$D$22,Punkte!$E$1:$E$22)))</f>
        <v/>
      </c>
      <c r="K20" s="288"/>
      <c r="L20" s="292">
        <f>IF($G20="x",0,IF(K20&lt;50,K20-COUNTIFS($G$5:$G20,"x"),0))</f>
        <v>0</v>
      </c>
      <c r="M20" s="293" t="str">
        <f>IF(AND($G20="x",K20&gt;0),0,IF(ISERROR(LOOKUP(L20,Punkte!$D$1:$D$22,Punkte!$E$1:$E$22)),"",LOOKUP((L20),Punkte!$D$1:$D$22,Punkte!$E$1:$E$22)))</f>
        <v/>
      </c>
      <c r="N20" s="296"/>
      <c r="O20" s="292">
        <f>IF($G20="x",0,IF(N20&lt;50,N20-COUNTIFS($G$5:$G20,"x"),0))</f>
        <v>0</v>
      </c>
      <c r="P20" s="293" t="str">
        <f>IF(AND($G20="x",N20&gt;0),0,IF(ISERROR(LOOKUP(O20,Punkte!$D$1:$D$22,Punkte!$E$1:$E$22)),"",LOOKUP((O20),Punkte!$D$1:$D$22,Punkte!$E$1:$E$22)))</f>
        <v/>
      </c>
      <c r="Q20" s="288"/>
      <c r="R20" s="292">
        <f>IF($G20="x",0,IF(Q20&lt;50,Q20-COUNTIFS($G$5:$G20,"x"),0))</f>
        <v>0</v>
      </c>
      <c r="S20" s="293" t="str">
        <f>IF(AND($G20="x",Q20&gt;0),0,IF(ISERROR(LOOKUP(R20,Punkte!$D$1:$D$22,Punkte!$E$1:$E$22)),"",LOOKUP((R20),Punkte!$D$1:$D$22,Punkte!$E$1:$E$22)))</f>
        <v/>
      </c>
      <c r="T20" s="288"/>
      <c r="U20" s="292">
        <f>IF($G20="x",0,IF(T20&lt;50,T20-COUNTIFS($G$5:$G20,"x"),0))</f>
        <v>0</v>
      </c>
      <c r="V20" s="293" t="str">
        <f>IF(AND($G20="x",T20&gt;0),0,IF(ISERROR(LOOKUP(U20,Punkte!$D$1:$D$22,Punkte!$E$1:$E$22)),"",LOOKUP((U20),Punkte!$D$1:$D$22,Punkte!$E$1:$E$22)))</f>
        <v/>
      </c>
      <c r="W20" s="288"/>
      <c r="X20" s="292">
        <f>IF($G20="x",0,IF(W20&lt;50,W20-COUNTIFS($G$5:$G20,"x"),0))</f>
        <v>0</v>
      </c>
      <c r="Y20" s="293" t="str">
        <f>IF(AND($G20="x",W20&gt;0),0,IF(ISERROR(LOOKUP(X20,Punkte!$D$1:$D$22,Punkte!$E$1:$E$22)),"",LOOKUP((X20),Punkte!$D$1:$D$22,Punkte!$E$1:$E$22)))</f>
        <v/>
      </c>
      <c r="Z20" s="288"/>
      <c r="AA20" s="282">
        <f>IF($G20="x",0,IF(Z20&lt;50,Z20-COUNTIFS($G$5:$G39,"x"),0))</f>
        <v>0</v>
      </c>
      <c r="AB20" s="39" t="str">
        <f>IF(AND($G20="x",Z20&gt;0),0,IF(ISERROR(LOOKUP(AA20,Punkte!$D$1:$D$22,Punkte!$E$1:$E$22)),"",LOOKUP((AA20),Punkte!$D$1:$D$22,Punkte!$E$1:$E$22)))</f>
        <v/>
      </c>
      <c r="AC20" s="3"/>
      <c r="AD20" s="282">
        <f>IF($G20="x",0,IF(AC20&lt;50,AC20-COUNTIFS($G$5:$G39,"x"),0))</f>
        <v>0</v>
      </c>
      <c r="AE20" s="39" t="str">
        <f>IF(AND($G20="x",AC20&gt;0),0,IF(ISERROR(LOOKUP(AD20,Punkte!$D$1:$D$22,Punkte!$E$1:$E$22)),"",LOOKUP((AD20),Punkte!$D$1:$D$22,Punkte!$E$1:$E$22)))</f>
        <v/>
      </c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</row>
    <row r="21" spans="1:251" s="128" customFormat="1" x14ac:dyDescent="0.25">
      <c r="A21" s="303">
        <f>_xlfn.RANK.EQ(B21,$B$5:$B$26)</f>
        <v>7</v>
      </c>
      <c r="B21" s="304">
        <f>SUM(IF(ISNUMBER(J21),J21)+IF(ISNUMBER(M21),M21)+IF(ISNUMBER(P21),P21)+IF(ISNUMBER(S21),S21)+IF(ISNUMBER(V21),V21)+IF(ISNUMBER(Y21),Y21)+IF(ISNUMBER(#REF!),#REF!)+IF(ISNUMBER(#REF!),#REF!)+IF(ISNUMBER(#REF!),#REF!)+IF(ISNUMBER(#REF!),#REF!)+IF(ISNUMBER(#REF!),#REF!)+IF(ISNUMBER(#REF!),#REF!)+IF(ISNUMBER(#REF!),#REF!))</f>
        <v>0</v>
      </c>
      <c r="C21" s="63">
        <v>816</v>
      </c>
      <c r="D21" s="210"/>
      <c r="E21" s="15" t="s">
        <v>37</v>
      </c>
      <c r="F21" s="15" t="s">
        <v>447</v>
      </c>
      <c r="G21" s="66"/>
      <c r="H21" s="63"/>
      <c r="I21" s="119">
        <f>IF($G21="x",0,IF(H21&lt;50,H21-COUNTIFS($G$5:$G21,"x"),0))</f>
        <v>0</v>
      </c>
      <c r="J21" s="67" t="str">
        <f>IF(AND($G21="x",H21&gt;0),0,IF(ISERROR(LOOKUP(I21,Punkte!$D$1:$D$22,Punkte!$E$1:$E$22)),"",LOOKUP((I21),Punkte!$D$1:$D$22,Punkte!$E$1:$E$22)))</f>
        <v/>
      </c>
      <c r="K21" s="63"/>
      <c r="L21" s="119">
        <f>IF($G21="x",0,IF(K21&lt;50,K21-COUNTIFS($G$5:$G21,"x"),0))</f>
        <v>0</v>
      </c>
      <c r="M21" s="67" t="str">
        <f>IF(AND($G21="x",K21&gt;0),0,IF(ISERROR(LOOKUP(L21,Punkte!$D$1:$D$22,Punkte!$E$1:$E$22)),"",LOOKUP((L21),Punkte!$D$1:$D$22,Punkte!$E$1:$E$22)))</f>
        <v/>
      </c>
      <c r="N21" s="63"/>
      <c r="O21" s="119">
        <f>IF($G21="x",0,IF(N21&lt;50,N21-COUNTIFS($G$5:$G21,"x"),0))</f>
        <v>0</v>
      </c>
      <c r="P21" s="67" t="str">
        <f>IF(AND($G21="x",N21&gt;0),0,IF(ISERROR(LOOKUP(O21,Punkte!$D$1:$D$22,Punkte!$E$1:$E$22)),"",LOOKUP((O21),Punkte!$D$1:$D$22,Punkte!$E$1:$E$22)))</f>
        <v/>
      </c>
      <c r="Q21" s="63"/>
      <c r="R21" s="119">
        <f>IF($G21="x",0,IF(Q21&lt;50,Q21-COUNTIFS($G$5:$G21,"x"),0))</f>
        <v>0</v>
      </c>
      <c r="S21" s="67" t="str">
        <f>IF(AND($G21="x",Q21&gt;0),0,IF(ISERROR(LOOKUP(R21,Punkte!$D$1:$D$22,Punkte!$E$1:$E$22)),"",LOOKUP((R21),Punkte!$D$1:$D$22,Punkte!$E$1:$E$22)))</f>
        <v/>
      </c>
      <c r="T21" s="63"/>
      <c r="U21" s="119">
        <f>IF($G21="x",0,IF(T21&lt;50,T21-COUNTIFS($G$5:$G21,"x"),0))</f>
        <v>0</v>
      </c>
      <c r="V21" s="67" t="str">
        <f>IF(AND($G21="x",T21&gt;0),0,IF(ISERROR(LOOKUP(U21,Punkte!$D$1:$D$22,Punkte!$E$1:$E$22)),"",LOOKUP((U21),Punkte!$D$1:$D$22,Punkte!$E$1:$E$22)))</f>
        <v/>
      </c>
      <c r="W21" s="63"/>
      <c r="X21" s="119">
        <f>IF($G21="x",0,IF(W21&lt;50,W21-COUNTIFS($G$5:$G21,"x"),0))</f>
        <v>0</v>
      </c>
      <c r="Y21" s="67" t="str">
        <f>IF(AND($G21="x",W21&gt;0),0,IF(ISERROR(LOOKUP(X21,Punkte!$D$1:$D$22,Punkte!$E$1:$E$22)),"",LOOKUP((X21),Punkte!$D$1:$D$22,Punkte!$E$1:$E$22)))</f>
        <v/>
      </c>
      <c r="Z21" s="63"/>
      <c r="AA21" s="119">
        <f>IF($G21="x",0,IF(Z21&lt;50,Z21-COUNTIFS($G$5:$G34,"x"),0))</f>
        <v>0</v>
      </c>
      <c r="AB21" s="67" t="str">
        <f>IF(AND($G21="x",Z21&gt;0),0,IF(ISERROR(LOOKUP(AA21,Punkte!$D$1:$D$22,Punkte!$E$1:$E$22)),"",LOOKUP((AA21),Punkte!$D$1:$D$22,Punkte!$E$1:$E$22)))</f>
        <v/>
      </c>
      <c r="AC21" s="63"/>
      <c r="AD21" s="119">
        <f>IF($G21="x",0,IF(AC21&lt;50,AC21-COUNTIFS($G$5:$G34,"x"),0))</f>
        <v>0</v>
      </c>
      <c r="AE21" s="67" t="str">
        <f>IF(AND($G21="x",AC21&gt;0),0,IF(ISERROR(LOOKUP(AD21,Punkte!$D$1:$D$22,Punkte!$E$1:$E$22)),"",LOOKUP((AD21),Punkte!$D$1:$D$22,Punkte!$E$1:$E$22)))</f>
        <v/>
      </c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</row>
    <row r="22" spans="1:251" s="128" customFormat="1" x14ac:dyDescent="0.25">
      <c r="A22" s="303">
        <f>_xlfn.RANK.EQ(B22,$B$5:$B$26)</f>
        <v>7</v>
      </c>
      <c r="B22" s="304">
        <f>SUM(IF(ISNUMBER(J22),J22)+IF(ISNUMBER(M22),M22)+IF(ISNUMBER(P22),P22)+IF(ISNUMBER(S22),S22)+IF(ISNUMBER(V22),V22)+IF(ISNUMBER(Y22),Y22)+IF(ISNUMBER(#REF!),#REF!)+IF(ISNUMBER(#REF!),#REF!)+IF(ISNUMBER(#REF!),#REF!)+IF(ISNUMBER(#REF!),#REF!)+IF(ISNUMBER(#REF!),#REF!)+IF(ISNUMBER(#REF!),#REF!)+IF(ISNUMBER(#REF!),#REF!))</f>
        <v>0</v>
      </c>
      <c r="C22" s="84">
        <v>171</v>
      </c>
      <c r="D22" s="209"/>
      <c r="E22" s="65" t="s">
        <v>423</v>
      </c>
      <c r="F22" s="65" t="s">
        <v>53</v>
      </c>
      <c r="G22" s="66"/>
      <c r="H22" s="63"/>
      <c r="I22" s="119">
        <f>IF($G22="x",0,IF(H22&lt;50,H22-COUNTIFS($G$5:$G22,"x"),0))</f>
        <v>0</v>
      </c>
      <c r="J22" s="67" t="str">
        <f>IF(AND($G22="x",H22&gt;0),0,IF(ISERROR(LOOKUP(I22,Punkte!$D$1:$D$22,Punkte!$E$1:$E$22)),"",LOOKUP((I22),Punkte!$D$1:$D$22,Punkte!$E$1:$E$22)))</f>
        <v/>
      </c>
      <c r="K22" s="63"/>
      <c r="L22" s="119">
        <f>IF($G22="x",0,IF(K22&lt;50,K22-COUNTIFS($G$5:$G22,"x"),0))</f>
        <v>0</v>
      </c>
      <c r="M22" s="67" t="str">
        <f>IF(AND($G22="x",K22&gt;0),0,IF(ISERROR(LOOKUP(L22,Punkte!$D$1:$D$22,Punkte!$E$1:$E$22)),"",LOOKUP((L22),Punkte!$D$1:$D$22,Punkte!$E$1:$E$22)))</f>
        <v/>
      </c>
      <c r="N22" s="63"/>
      <c r="O22" s="119">
        <f>IF($G22="x",0,IF(N22&lt;50,N22-COUNTIFS($G$5:$G22,"x"),0))</f>
        <v>0</v>
      </c>
      <c r="P22" s="67" t="str">
        <f>IF(AND($G22="x",N22&gt;0),0,IF(ISERROR(LOOKUP(O22,Punkte!$D$1:$D$22,Punkte!$E$1:$E$22)),"",LOOKUP((O22),Punkte!$D$1:$D$22,Punkte!$E$1:$E$22)))</f>
        <v/>
      </c>
      <c r="Q22" s="63"/>
      <c r="R22" s="119">
        <f>IF($G22="x",0,IF(Q22&lt;50,Q22-COUNTIFS($G$5:$G22,"x"),0))</f>
        <v>0</v>
      </c>
      <c r="S22" s="67" t="str">
        <f>IF(AND($G22="x",Q22&gt;0),0,IF(ISERROR(LOOKUP(R22,Punkte!$D$1:$D$22,Punkte!$E$1:$E$22)),"",LOOKUP((R22),Punkte!$D$1:$D$22,Punkte!$E$1:$E$22)))</f>
        <v/>
      </c>
      <c r="T22" s="63"/>
      <c r="U22" s="119">
        <f>IF($G22="x",0,IF(T22&lt;50,T22-COUNTIFS($G$5:$G22,"x"),0))</f>
        <v>0</v>
      </c>
      <c r="V22" s="67" t="str">
        <f>IF(AND($G22="x",T22&gt;0),0,IF(ISERROR(LOOKUP(U22,Punkte!$D$1:$D$22,Punkte!$E$1:$E$22)),"",LOOKUP((U22),Punkte!$D$1:$D$22,Punkte!$E$1:$E$22)))</f>
        <v/>
      </c>
      <c r="W22" s="63"/>
      <c r="X22" s="119">
        <f>IF($G22="x",0,IF(W22&lt;50,W22-COUNTIFS($G$5:$G22,"x"),0))</f>
        <v>0</v>
      </c>
      <c r="Y22" s="67" t="str">
        <f>IF(AND($G22="x",W22&gt;0),0,IF(ISERROR(LOOKUP(X22,Punkte!$D$1:$D$22,Punkte!$E$1:$E$22)),"",LOOKUP((X22),Punkte!$D$1:$D$22,Punkte!$E$1:$E$22)))</f>
        <v/>
      </c>
      <c r="Z22" s="63"/>
      <c r="AA22" s="300">
        <f>IF($G22="x",0,IF(Z22&lt;50,Z22-COUNTIFS($G$5:$G22,"x"),0))</f>
        <v>0</v>
      </c>
      <c r="AB22" s="301" t="str">
        <f>IF(AND($G22="x",Z22&gt;0),0,IF(ISERROR(LOOKUP(AA22,Punkte!$D$1:$D$22,Punkte!$E$1:$E$22)),"",LOOKUP((AA22),Punkte!$D$1:$D$22,Punkte!$E$1:$E$22)))</f>
        <v/>
      </c>
      <c r="AC22" s="296"/>
      <c r="AD22" s="300">
        <f>IF($G22="x",0,IF(AC22&lt;50,AC22-COUNTIFS($G$5:$G22,"x"),0))</f>
        <v>0</v>
      </c>
      <c r="AE22" s="301" t="str">
        <f>IF(AND($G22="x",AC22&gt;0),0,IF(ISERROR(LOOKUP(AD22,Punkte!$D$1:$D$22,Punkte!$E$1:$E$22)),"",LOOKUP((AD22),Punkte!$D$1:$D$22,Punkte!$E$1:$E$22)))</f>
        <v/>
      </c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</row>
    <row r="23" spans="1:251" s="128" customFormat="1" x14ac:dyDescent="0.25">
      <c r="A23" s="303">
        <f>_xlfn.RANK.EQ(B23,$B$5:$B$26)</f>
        <v>7</v>
      </c>
      <c r="B23" s="304">
        <f>SUM(IF(ISNUMBER(J23),J23)+IF(ISNUMBER(M23),M23)+IF(ISNUMBER(P23),P23)+IF(ISNUMBER(S23),S23)+IF(ISNUMBER(V23),V23)+IF(ISNUMBER(Y23),Y23)+IF(ISNUMBER(#REF!),#REF!)+IF(ISNUMBER(#REF!),#REF!)+IF(ISNUMBER(#REF!),#REF!)+IF(ISNUMBER(#REF!),#REF!)+IF(ISNUMBER(#REF!),#REF!)+IF(ISNUMBER(#REF!),#REF!)+IF(ISNUMBER(#REF!),#REF!))</f>
        <v>0</v>
      </c>
      <c r="C23" s="63">
        <v>100</v>
      </c>
      <c r="D23" s="210"/>
      <c r="E23" s="65" t="s">
        <v>314</v>
      </c>
      <c r="F23" s="65" t="s">
        <v>449</v>
      </c>
      <c r="G23" s="66"/>
      <c r="H23" s="63"/>
      <c r="I23" s="302">
        <f>IF($G23="x",0,IF(H23&lt;50,H23-COUNTIFS($G$5:$G42,"x"),0))</f>
        <v>0</v>
      </c>
      <c r="J23" s="67" t="str">
        <f>IF(AND($G23="x",H23&gt;0),0,IF(ISERROR(LOOKUP(I23,Punkte!$D$1:$D$22,Punkte!$E$1:$E$22)),"",LOOKUP((I23),Punkte!$D$1:$D$22,Punkte!$E$1:$E$22)))</f>
        <v/>
      </c>
      <c r="K23" s="63"/>
      <c r="L23" s="302">
        <f>IF($G23="x",0,IF(K23&lt;50,K23-COUNTIFS($G$5:$G42,"x"),0))</f>
        <v>0</v>
      </c>
      <c r="M23" s="67" t="str">
        <f>IF(AND($G23="x",K23&gt;0),0,IF(ISERROR(LOOKUP(L23,Punkte!$D$1:$D$22,Punkte!$E$1:$E$22)),"",LOOKUP((L23),Punkte!$D$1:$D$22,Punkte!$E$1:$E$22)))</f>
        <v/>
      </c>
      <c r="N23" s="63"/>
      <c r="O23" s="119">
        <f>IF($G23="x",0,IF(N23&lt;50,N23-COUNTIFS($G$5:$G23,"x"),0))</f>
        <v>0</v>
      </c>
      <c r="P23" s="67" t="str">
        <f>IF(AND($G23="x",N23&gt;0),0,IF(ISERROR(LOOKUP(O23,Punkte!$D$1:$D$22,Punkte!$E$1:$E$22)),"",LOOKUP((O23),Punkte!$D$1:$D$22,Punkte!$E$1:$E$22)))</f>
        <v/>
      </c>
      <c r="Q23" s="63"/>
      <c r="R23" s="302">
        <f>IF($G23="x",0,IF(Q23&lt;50,Q23-COUNTIFS($G$5:$G42,"x"),0))</f>
        <v>0</v>
      </c>
      <c r="S23" s="67" t="str">
        <f>IF(AND($G23="x",Q23&gt;0),0,IF(ISERROR(LOOKUP(R23,Punkte!$D$1:$D$22,Punkte!$E$1:$E$22)),"",LOOKUP((R23),Punkte!$D$1:$D$22,Punkte!$E$1:$E$22)))</f>
        <v/>
      </c>
      <c r="T23" s="63"/>
      <c r="U23" s="302">
        <f>IF($G23="x",0,IF(T23&lt;50,T23-COUNTIFS($G$5:$G42,"x"),0))</f>
        <v>0</v>
      </c>
      <c r="V23" s="67" t="str">
        <f>IF(AND($G23="x",T23&gt;0),0,IF(ISERROR(LOOKUP(U23,Punkte!$D$1:$D$22,Punkte!$E$1:$E$22)),"",LOOKUP((U23),Punkte!$D$1:$D$22,Punkte!$E$1:$E$22)))</f>
        <v/>
      </c>
      <c r="W23" s="63"/>
      <c r="X23" s="302">
        <f>IF($G23="x",0,IF(W23&lt;50,W23-COUNTIFS($G$5:$G42,"x"),0))</f>
        <v>0</v>
      </c>
      <c r="Y23" s="67" t="str">
        <f>IF(AND($G23="x",W23&gt;0),0,IF(ISERROR(LOOKUP(X23,Punkte!$D$1:$D$22,Punkte!$E$1:$E$22)),"",LOOKUP((X23),Punkte!$D$1:$D$22,Punkte!$E$1:$E$22)))</f>
        <v/>
      </c>
      <c r="Z23" s="63"/>
      <c r="AA23" s="300">
        <f>IF($G23="x",0,IF(Z23&lt;50,Z23-COUNTIFS($G$5:$G23,"x"),0))</f>
        <v>0</v>
      </c>
      <c r="AB23" s="301" t="str">
        <f>IF(AND($G23="x",Z23&gt;0),0,IF(ISERROR(LOOKUP(AA23,Punkte!$D$1:$D$22,Punkte!$E$1:$E$22)),"",LOOKUP((AA23),Punkte!$D$1:$D$22,Punkte!$E$1:$E$22)))</f>
        <v/>
      </c>
      <c r="AC23" s="296"/>
      <c r="AD23" s="300">
        <f>IF($G23="x",0,IF(AC23&lt;50,AC23-COUNTIFS($G$5:$G23,"x"),0))</f>
        <v>0</v>
      </c>
      <c r="AE23" s="301" t="str">
        <f>IF(AND($G23="x",AC23&gt;0),0,IF(ISERROR(LOOKUP(AD23,Punkte!$D$1:$D$22,Punkte!$E$1:$E$22)),"",LOOKUP((AD23),Punkte!$D$1:$D$22,Punkte!$E$1:$E$22)))</f>
        <v/>
      </c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1"/>
      <c r="IP23" s="121"/>
      <c r="IQ23" s="121"/>
    </row>
    <row r="24" spans="1:251" s="128" customFormat="1" x14ac:dyDescent="0.25">
      <c r="A24" s="308">
        <f>_xlfn.RANK.EQ(B24,$B$5:$B$26)</f>
        <v>7</v>
      </c>
      <c r="B24" s="295">
        <f>SUM(IF(ISNUMBER(J24),J24)+IF(ISNUMBER(M24),M24)+IF(ISNUMBER(P24),P24)+IF(ISNUMBER(S24),S24)+IF(ISNUMBER(V24),V24)+IF(ISNUMBER(Y24),Y24)+IF(ISNUMBER(#REF!),#REF!)+IF(ISNUMBER(#REF!),#REF!)+IF(ISNUMBER(#REF!),#REF!)+IF(ISNUMBER(#REF!),#REF!)+IF(ISNUMBER(#REF!),#REF!)+IF(ISNUMBER(#REF!),#REF!)+IF(ISNUMBER(#REF!),#REF!))</f>
        <v>0</v>
      </c>
      <c r="C24" s="309">
        <v>59</v>
      </c>
      <c r="D24" s="297"/>
      <c r="E24" s="298" t="s">
        <v>123</v>
      </c>
      <c r="F24" s="298" t="s">
        <v>241</v>
      </c>
      <c r="G24" s="299"/>
      <c r="H24" s="296"/>
      <c r="I24" s="300">
        <f>IF($G24="x",0,IF(H24&lt;50,H24-COUNTIFS($G$5:$G24,"x"),0))</f>
        <v>0</v>
      </c>
      <c r="J24" s="301" t="str">
        <f>IF(AND($G24="x",H24&gt;0),0,IF(ISERROR(LOOKUP(I24,Punkte!$D$1:$D$22,Punkte!$E$1:$E$22)),"",LOOKUP((I24),Punkte!$D$1:$D$22,Punkte!$E$1:$E$22)))</f>
        <v/>
      </c>
      <c r="K24" s="296"/>
      <c r="L24" s="300">
        <f>IF($G24="x",0,IF(K24&lt;50,K24-COUNTIFS($G$5:$G24,"x"),0))</f>
        <v>0</v>
      </c>
      <c r="M24" s="301" t="str">
        <f>IF(AND($G24="x",K24&gt;0),0,IF(ISERROR(LOOKUP(L24,Punkte!$D$1:$D$22,Punkte!$E$1:$E$22)),"",LOOKUP((L24),Punkte!$D$1:$D$22,Punkte!$E$1:$E$22)))</f>
        <v/>
      </c>
      <c r="N24" s="296"/>
      <c r="O24" s="300">
        <f>IF($G24="x",0,IF(N24&lt;50,N24-COUNTIFS($G$5:$G24,"x"),0))</f>
        <v>0</v>
      </c>
      <c r="P24" s="301" t="str">
        <f>IF(AND($G24="x",N24&gt;0),0,IF(ISERROR(LOOKUP(O24,Punkte!$D$1:$D$22,Punkte!$E$1:$E$22)),"",LOOKUP((O24),Punkte!$D$1:$D$22,Punkte!$E$1:$E$22)))</f>
        <v/>
      </c>
      <c r="Q24" s="296"/>
      <c r="R24" s="300">
        <f>IF($G24="x",0,IF(Q24&lt;50,Q24-COUNTIFS($G$5:$G24,"x"),0))</f>
        <v>0</v>
      </c>
      <c r="S24" s="301" t="str">
        <f>IF(AND($G24="x",Q24&gt;0),0,IF(ISERROR(LOOKUP(R24,Punkte!$D$1:$D$22,Punkte!$E$1:$E$22)),"",LOOKUP((R24),Punkte!$D$1:$D$22,Punkte!$E$1:$E$22)))</f>
        <v/>
      </c>
      <c r="T24" s="296"/>
      <c r="U24" s="300">
        <f>IF($G24="x",0,IF(T24&lt;50,T24-COUNTIFS($G$5:$G24,"x"),0))</f>
        <v>0</v>
      </c>
      <c r="V24" s="301" t="str">
        <f>IF(AND($G24="x",T24&gt;0),0,IF(ISERROR(LOOKUP(U24,Punkte!$D$1:$D$22,Punkte!$E$1:$E$22)),"",LOOKUP((U24),Punkte!$D$1:$D$22,Punkte!$E$1:$E$22)))</f>
        <v/>
      </c>
      <c r="W24" s="296"/>
      <c r="X24" s="300">
        <f>IF($G24="x",0,IF(W24&lt;50,W24-COUNTIFS($G$5:$G24,"x"),0))</f>
        <v>0</v>
      </c>
      <c r="Y24" s="301" t="str">
        <f>IF(AND($G24="x",W24&gt;0),0,IF(ISERROR(LOOKUP(X24,Punkte!$D$1:$D$22,Punkte!$E$1:$E$22)),"",LOOKUP((X24),Punkte!$D$1:$D$22,Punkte!$E$1:$E$22)))</f>
        <v/>
      </c>
      <c r="Z24" s="296"/>
      <c r="AA24" s="302">
        <f>IF($G24="x",0,IF(Z24&lt;50,Z24-COUNTIFS($G$5:$G42,"x"),0))</f>
        <v>0</v>
      </c>
      <c r="AB24" s="67" t="str">
        <f>IF(AND($G24="x",Z24&gt;0),0,IF(ISERROR(LOOKUP(AA24,Punkte!$D$1:$D$22,Punkte!$E$1:$E$22)),"",LOOKUP((AA24),Punkte!$D$1:$D$22,Punkte!$E$1:$E$22)))</f>
        <v/>
      </c>
      <c r="AC24" s="63"/>
      <c r="AD24" s="302">
        <f>IF($G24="x",0,IF(AC24&lt;50,AC24-COUNTIFS($G$5:$G42,"x"),0))</f>
        <v>0</v>
      </c>
      <c r="AE24" s="67" t="str">
        <f>IF(AND($G24="x",AC24&gt;0),0,IF(ISERROR(LOOKUP(AD24,Punkte!$D$1:$D$22,Punkte!$E$1:$E$22)),"",LOOKUP((AD24),Punkte!$D$1:$D$22,Punkte!$E$1:$E$22)))</f>
        <v/>
      </c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1"/>
      <c r="IP24" s="121"/>
      <c r="IQ24" s="121"/>
    </row>
    <row r="25" spans="1:251" s="128" customFormat="1" x14ac:dyDescent="0.25">
      <c r="A25" s="303">
        <f>_xlfn.RANK.EQ(B25,$B$5:$B$26)</f>
        <v>7</v>
      </c>
      <c r="B25" s="295">
        <f>SUM(IF(ISNUMBER(J25),J25)+IF(ISNUMBER(M25),M25)+IF(ISNUMBER(P25),P25)+IF(ISNUMBER(S25),S25)+IF(ISNUMBER(V25),V25)+IF(ISNUMBER(Y25),Y25)+IF(ISNUMBER(#REF!),#REF!)+IF(ISNUMBER(#REF!),#REF!)+IF(ISNUMBER(#REF!),#REF!)+IF(ISNUMBER(#REF!),#REF!)+IF(ISNUMBER(#REF!),#REF!)+IF(ISNUMBER(#REF!),#REF!)+IF(ISNUMBER(#REF!),#REF!))</f>
        <v>0</v>
      </c>
      <c r="C25" s="296">
        <v>161</v>
      </c>
      <c r="D25" s="297"/>
      <c r="E25" s="298" t="s">
        <v>82</v>
      </c>
      <c r="F25" s="298" t="s">
        <v>83</v>
      </c>
      <c r="G25" s="299"/>
      <c r="H25" s="296"/>
      <c r="I25" s="302">
        <f>IF($G25="x",0,IF(H25&lt;50,H25-COUNTIFS($G$5:$G26,"x"),0))</f>
        <v>0</v>
      </c>
      <c r="J25" s="301" t="str">
        <f>IF(AND($G25="x",H25&gt;0),0,IF(ISERROR(LOOKUP(I25,Punkte!$D$1:$D$22,Punkte!$E$1:$E$22)),"",LOOKUP((I25),Punkte!$D$1:$D$22,Punkte!$E$1:$E$22)))</f>
        <v/>
      </c>
      <c r="K25" s="296"/>
      <c r="L25" s="300">
        <f>IF($G25="x",0,IF(K25&lt;50,K25-COUNTIFS($G$5:$G25,"x"),0))</f>
        <v>0</v>
      </c>
      <c r="M25" s="301" t="str">
        <f>IF(AND($G25="x",K25&gt;0),0,IF(ISERROR(LOOKUP(L25,Punkte!$D$1:$D$22,Punkte!$E$1:$E$22)),"",LOOKUP((L25),Punkte!$D$1:$D$22,Punkte!$E$1:$E$22)))</f>
        <v/>
      </c>
      <c r="N25" s="296"/>
      <c r="O25" s="300">
        <f>IF($G25="x",0,IF(N25&lt;50,N25-COUNTIFS($G$5:$G25,"x"),0))</f>
        <v>0</v>
      </c>
      <c r="P25" s="301" t="str">
        <f>IF(AND($G25="x",N25&gt;0),0,IF(ISERROR(LOOKUP(O25,Punkte!$D$1:$D$22,Punkte!$E$1:$E$22)),"",LOOKUP((O25),Punkte!$D$1:$D$22,Punkte!$E$1:$E$22)))</f>
        <v/>
      </c>
      <c r="Q25" s="296"/>
      <c r="R25" s="300">
        <f>IF($G25="x",0,IF(Q25&lt;50,Q25-COUNTIFS($G$5:$G25,"x"),0))</f>
        <v>0</v>
      </c>
      <c r="S25" s="301" t="str">
        <f>IF(AND($G25="x",Q25&gt;0),0,IF(ISERROR(LOOKUP(R25,Punkte!$D$1:$D$22,Punkte!$E$1:$E$22)),"",LOOKUP((R25),Punkte!$D$1:$D$22,Punkte!$E$1:$E$22)))</f>
        <v/>
      </c>
      <c r="T25" s="296"/>
      <c r="U25" s="300">
        <f>IF($G25="x",0,IF(T25&lt;50,T25-COUNTIFS($G$5:$G25,"x"),0))</f>
        <v>0</v>
      </c>
      <c r="V25" s="301" t="str">
        <f>IF(AND($G25="x",T25&gt;0),0,IF(ISERROR(LOOKUP(U25,Punkte!$D$1:$D$22,Punkte!$E$1:$E$22)),"",LOOKUP((U25),Punkte!$D$1:$D$22,Punkte!$E$1:$E$22)))</f>
        <v/>
      </c>
      <c r="W25" s="296"/>
      <c r="X25" s="300">
        <f>IF($G25="x",0,IF(W25&lt;50,W25-COUNTIFS($G$5:$G25,"x"),0))</f>
        <v>0</v>
      </c>
      <c r="Y25" s="301" t="str">
        <f>IF(AND($G25="x",W25&gt;0),0,IF(ISERROR(LOOKUP(X25,Punkte!$D$1:$D$22,Punkte!$E$1:$E$22)),"",LOOKUP((X25),Punkte!$D$1:$D$22,Punkte!$E$1:$E$22)))</f>
        <v/>
      </c>
      <c r="Z25" s="296"/>
      <c r="AA25" s="302">
        <f>IF($G25="x",0,IF(Z25&lt;50,Z25-COUNTIFS($G$5:$G29,"x"),0))</f>
        <v>0</v>
      </c>
      <c r="AB25" s="67" t="str">
        <f>IF(AND($G25="x",Z25&gt;0),0,IF(ISERROR(LOOKUP(AA25,Punkte!$D$1:$D$22,Punkte!$E$1:$E$22)),"",LOOKUP((AA25),Punkte!$D$1:$D$22,Punkte!$E$1:$E$22)))</f>
        <v/>
      </c>
      <c r="AC25" s="63"/>
      <c r="AD25" s="302">
        <f>IF($G25="x",0,IF(AC25&lt;50,AC25-COUNTIFS($G$5:$G29,"x"),0))</f>
        <v>0</v>
      </c>
      <c r="AE25" s="67" t="str">
        <f>IF(AND($G25="x",AC25&gt;0),0,IF(ISERROR(LOOKUP(AD25,Punkte!$D$1:$D$22,Punkte!$E$1:$E$22)),"",LOOKUP((AD25),Punkte!$D$1:$D$22,Punkte!$E$1:$E$22)))</f>
        <v/>
      </c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  <c r="IA25" s="121"/>
      <c r="IB25" s="121"/>
      <c r="IC25" s="121"/>
      <c r="ID25" s="121"/>
      <c r="IE25" s="121"/>
      <c r="IF25" s="121"/>
      <c r="IG25" s="121"/>
      <c r="IH25" s="121"/>
      <c r="II25" s="121"/>
      <c r="IJ25" s="121"/>
      <c r="IK25" s="121"/>
      <c r="IL25" s="121"/>
      <c r="IM25" s="121"/>
      <c r="IN25" s="121"/>
      <c r="IO25" s="121"/>
      <c r="IP25" s="121"/>
      <c r="IQ25" s="121"/>
    </row>
    <row r="26" spans="1:251" ht="15.75" thickBot="1" x14ac:dyDescent="0.3">
      <c r="A26" s="240"/>
      <c r="B26" s="241"/>
      <c r="C26" s="242"/>
      <c r="D26" s="243"/>
      <c r="E26" s="244"/>
      <c r="F26" s="244"/>
      <c r="G26" s="245"/>
      <c r="H26" s="242"/>
      <c r="I26" s="246"/>
      <c r="J26" s="247"/>
      <c r="K26" s="242"/>
      <c r="L26" s="246"/>
      <c r="M26" s="247"/>
      <c r="N26" s="242"/>
      <c r="O26" s="246"/>
      <c r="P26" s="247"/>
      <c r="Q26" s="242"/>
      <c r="R26" s="246"/>
      <c r="S26" s="247"/>
      <c r="T26" s="242"/>
      <c r="U26" s="246"/>
      <c r="V26" s="247"/>
      <c r="W26" s="242"/>
      <c r="X26" s="246"/>
      <c r="Y26" s="247"/>
      <c r="Z26" s="242"/>
      <c r="AA26" s="246"/>
      <c r="AB26" s="247"/>
      <c r="AC26" s="242"/>
      <c r="AD26" s="246"/>
      <c r="AE26" s="247"/>
    </row>
    <row r="27" spans="1:251" ht="17.7" x14ac:dyDescent="0.3">
      <c r="A27" s="275" t="s">
        <v>418</v>
      </c>
      <c r="B27" s="276"/>
      <c r="C27" s="277"/>
      <c r="D27" s="278"/>
      <c r="E27" s="279"/>
      <c r="F27" s="279"/>
      <c r="G27" s="54"/>
      <c r="H27" s="116"/>
      <c r="I27" s="117"/>
      <c r="J27" s="238"/>
      <c r="K27" s="116"/>
      <c r="L27" s="117"/>
      <c r="M27" s="238"/>
      <c r="N27" s="116"/>
      <c r="O27" s="117"/>
      <c r="P27" s="238"/>
      <c r="Q27" s="116"/>
      <c r="R27" s="117"/>
      <c r="S27" s="238"/>
      <c r="T27" s="116"/>
      <c r="U27" s="117"/>
      <c r="V27" s="238"/>
      <c r="W27" s="116"/>
      <c r="X27" s="117"/>
      <c r="Y27" s="238"/>
      <c r="Z27" s="116"/>
      <c r="AA27" s="117"/>
      <c r="AB27" s="238"/>
      <c r="AC27" s="116"/>
      <c r="AD27" s="117"/>
      <c r="AE27" s="238"/>
    </row>
    <row r="28" spans="1:251" ht="30.8" thickBot="1" x14ac:dyDescent="0.3">
      <c r="A28" s="263" t="s">
        <v>24</v>
      </c>
      <c r="B28" s="264" t="s">
        <v>25</v>
      </c>
      <c r="C28" s="265" t="s">
        <v>255</v>
      </c>
      <c r="D28" s="266" t="s">
        <v>27</v>
      </c>
      <c r="E28" s="267" t="s">
        <v>28</v>
      </c>
      <c r="F28" s="267" t="s">
        <v>29</v>
      </c>
      <c r="G28" s="268" t="s">
        <v>256</v>
      </c>
      <c r="H28" s="265" t="s">
        <v>30</v>
      </c>
      <c r="I28" s="269" t="s">
        <v>206</v>
      </c>
      <c r="J28" s="270" t="s">
        <v>31</v>
      </c>
      <c r="K28" s="265" t="s">
        <v>440</v>
      </c>
      <c r="L28" s="269" t="s">
        <v>428</v>
      </c>
      <c r="M28" s="270" t="s">
        <v>435</v>
      </c>
      <c r="N28" s="265" t="s">
        <v>441</v>
      </c>
      <c r="O28" s="269" t="s">
        <v>429</v>
      </c>
      <c r="P28" s="262" t="s">
        <v>436</v>
      </c>
      <c r="Q28" s="265" t="s">
        <v>442</v>
      </c>
      <c r="R28" s="269" t="s">
        <v>430</v>
      </c>
      <c r="S28" s="262" t="s">
        <v>437</v>
      </c>
      <c r="T28" s="265" t="s">
        <v>443</v>
      </c>
      <c r="U28" s="269" t="s">
        <v>431</v>
      </c>
      <c r="V28" s="262" t="s">
        <v>438</v>
      </c>
      <c r="W28" s="265" t="s">
        <v>444</v>
      </c>
      <c r="X28" s="269" t="s">
        <v>432</v>
      </c>
      <c r="Y28" s="262" t="s">
        <v>439</v>
      </c>
      <c r="Z28" s="265" t="s">
        <v>460</v>
      </c>
      <c r="AA28" s="269" t="s">
        <v>431</v>
      </c>
      <c r="AB28" s="262" t="s">
        <v>438</v>
      </c>
      <c r="AC28" s="265" t="s">
        <v>444</v>
      </c>
      <c r="AD28" s="269" t="s">
        <v>432</v>
      </c>
      <c r="AE28" s="262" t="s">
        <v>439</v>
      </c>
    </row>
    <row r="29" spans="1:251" x14ac:dyDescent="0.25">
      <c r="A29" s="249">
        <f>_xlfn.RANK.EQ(B29,$B$29:$B$56)</f>
        <v>1</v>
      </c>
      <c r="B29" s="146">
        <f>SUM(IF(ISNUMBER(J29),J29)+IF(ISNUMBER(M29),M29)+IF(ISNUMBER(P29),P29)+IF(ISNUMBER(S29),S29)+IF(ISNUMBER(V29),V29)+IF(ISNUMBER(Y29),Y29)+IF(ISNUMBER(#REF!),#REF!)+IF(ISNUMBER(#REF!),#REF!)+IF(ISNUMBER(#REF!),#REF!)+IF(ISNUMBER(#REF!),#REF!)+IF(ISNUMBER(#REF!),#REF!)+IF(ISNUMBER(#REF!),#REF!)+IF(ISNUMBER(#REF!),#REF!))</f>
        <v>50</v>
      </c>
      <c r="C29" s="312">
        <v>55</v>
      </c>
      <c r="D29" s="313"/>
      <c r="E29" s="147" t="s">
        <v>52</v>
      </c>
      <c r="F29" s="147" t="s">
        <v>53</v>
      </c>
      <c r="G29" s="148"/>
      <c r="H29" s="3">
        <v>1</v>
      </c>
      <c r="I29" s="99">
        <v>1</v>
      </c>
      <c r="J29" s="39">
        <f>IF(AND($G29="x",H29&gt;0),0,IF(ISERROR(LOOKUP(I29,Punkte!$D$1:$D$22,Punkte!$E$1:$E$22)),"",LOOKUP((I29),Punkte!$D$1:$D$22,Punkte!$E$1:$E$22)))</f>
        <v>25</v>
      </c>
      <c r="K29" s="3">
        <v>1</v>
      </c>
      <c r="L29" s="99">
        <v>1</v>
      </c>
      <c r="M29" s="39">
        <f>IF(AND($G29="x",K29&gt;0),0,IF(ISERROR(LOOKUP(L29,Punkte!$D$1:$D$22,Punkte!$E$1:$E$22)),"",LOOKUP((L29),Punkte!$D$1:$D$22,Punkte!$E$1:$E$22)))</f>
        <v>25</v>
      </c>
      <c r="O29" s="99">
        <f>IF($G29="x",0,IF(N29&lt;50,N29-COUNTIFS($G$30:$G30,"x"),0))</f>
        <v>0</v>
      </c>
      <c r="P29" s="39" t="str">
        <f>IF(AND($G29="x",N29&gt;0),0,IF(ISERROR(LOOKUP(O29,Punkte!$D$1:$D$22,Punkte!$E$1:$E$22)),"",LOOKUP((O29),Punkte!$D$1:$D$22,Punkte!$E$1:$E$22)))</f>
        <v/>
      </c>
      <c r="R29" s="99">
        <f>IF($G29="x",0,IF(Q29&lt;50,Q29-COUNTIFS($G$30:$G30,"x"),0))</f>
        <v>0</v>
      </c>
      <c r="S29" s="39" t="str">
        <f>IF(AND($G29="x",Q29&gt;0),0,IF(ISERROR(LOOKUP(R29,Punkte!$D$1:$D$22,Punkte!$E$1:$E$22)),"",LOOKUP((R29),Punkte!$D$1:$D$22,Punkte!$E$1:$E$22)))</f>
        <v/>
      </c>
      <c r="U29" s="99">
        <f>IF($G29="x",0,IF(T29&lt;50,T29-COUNTIFS($G$30:$G30,"x"),0))</f>
        <v>0</v>
      </c>
      <c r="V29" s="39" t="str">
        <f>IF(AND($G29="x",T29&gt;0),0,IF(ISERROR(LOOKUP(U29,Punkte!$D$1:$D$22,Punkte!$E$1:$E$22)),"",LOOKUP((U29),Punkte!$D$1:$D$22,Punkte!$E$1:$E$22)))</f>
        <v/>
      </c>
      <c r="X29" s="99">
        <f>IF($G29="x",0,IF(W29&lt;50,W29-COUNTIFS($G$30:$G30,"x"),0))</f>
        <v>0</v>
      </c>
      <c r="Y29" s="39" t="str">
        <f>IF(AND($G29="x",W29&gt;0),0,IF(ISERROR(LOOKUP(X29,Punkte!$D$1:$D$22,Punkte!$E$1:$E$22)),"",LOOKUP((X29),Punkte!$D$1:$D$22,Punkte!$E$1:$E$22)))</f>
        <v/>
      </c>
      <c r="AA29" s="99">
        <f>IF($G29="x",0,IF(Z29&lt;50,Z29-COUNTIFS($G$5:$G29,"x"),0))</f>
        <v>0</v>
      </c>
      <c r="AB29" s="39" t="str">
        <f>IF(AND($G29="x",Z29&gt;0),0,IF(ISERROR(LOOKUP(AA29,Punkte!$D$1:$D$22,Punkte!$E$1:$E$22)),"",LOOKUP((AA29),Punkte!$D$1:$D$22,Punkte!$E$1:$E$22)))</f>
        <v/>
      </c>
      <c r="AD29" s="99">
        <f>IF($G29="x",0,IF(AC29&lt;50,AC29-COUNTIFS($G$5:$G29,"x"),0))</f>
        <v>0</v>
      </c>
      <c r="AE29" s="39" t="str">
        <f>IF(AND($G29="x",AC29&gt;0),0,IF(ISERROR(LOOKUP(AD29,Punkte!$D$1:$D$22,Punkte!$E$1:$E$22)),"",LOOKUP((AD29),Punkte!$D$1:$D$22,Punkte!$E$1:$E$22)))</f>
        <v/>
      </c>
    </row>
    <row r="30" spans="1:251" x14ac:dyDescent="0.25">
      <c r="A30" s="249">
        <f>_xlfn.RANK.EQ(B30,$B$29:$B$56)</f>
        <v>2</v>
      </c>
      <c r="B30" s="146">
        <f>SUM(IF(ISNUMBER(J30),J30)+IF(ISNUMBER(M30),M30)+IF(ISNUMBER(P30),P30)+IF(ISNUMBER(S30),S30)+IF(ISNUMBER(V30),V30)+IF(ISNUMBER(Y30),Y30)+IF(ISNUMBER(#REF!),#REF!)+IF(ISNUMBER(#REF!),#REF!)+IF(ISNUMBER(#REF!),#REF!)+IF(ISNUMBER(#REF!),#REF!)+IF(ISNUMBER(#REF!),#REF!)+IF(ISNUMBER(#REF!),#REF!)+IF(ISNUMBER(#REF!),#REF!))</f>
        <v>36</v>
      </c>
      <c r="C30" s="3">
        <v>3</v>
      </c>
      <c r="D30" s="207"/>
      <c r="E30" s="15" t="s">
        <v>35</v>
      </c>
      <c r="F30" s="15" t="s">
        <v>36</v>
      </c>
      <c r="G30" s="310"/>
      <c r="H30" s="3">
        <v>3</v>
      </c>
      <c r="I30" s="99">
        <v>3</v>
      </c>
      <c r="J30" s="39">
        <f>IF(AND($G30="x",H30&gt;0),0,IF(ISERROR(LOOKUP(I30,Punkte!$D$1:$D$22,Punkte!$E$1:$E$22)),"",LOOKUP((I30),Punkte!$D$1:$D$22,Punkte!$E$1:$E$22)))</f>
        <v>16</v>
      </c>
      <c r="K30" s="3">
        <v>2</v>
      </c>
      <c r="L30" s="99">
        <v>2</v>
      </c>
      <c r="M30" s="39">
        <f>IF(AND($G30="x",K30&gt;0),0,IF(ISERROR(LOOKUP(L30,Punkte!$D$1:$D$22,Punkte!$E$1:$E$22)),"",LOOKUP((L30),Punkte!$D$1:$D$22,Punkte!$E$1:$E$22)))</f>
        <v>20</v>
      </c>
      <c r="O30" s="99">
        <f>IF($G30="x",0,IF(N30&lt;50,N30-COUNTIFS($G$30:$G31,"x"),0))</f>
        <v>0</v>
      </c>
      <c r="P30" s="39" t="str">
        <f>IF(AND($G30="x",N30&gt;0),0,IF(ISERROR(LOOKUP(O30,Punkte!$D$1:$D$22,Punkte!$E$1:$E$22)),"",LOOKUP((O30),Punkte!$D$1:$D$22,Punkte!$E$1:$E$22)))</f>
        <v/>
      </c>
      <c r="R30" s="99">
        <f>IF($G30="x",0,IF(Q30&lt;50,Q30-COUNTIFS($G$30:$G31,"x"),0))</f>
        <v>0</v>
      </c>
      <c r="S30" s="39" t="str">
        <f>IF(AND($G30="x",Q30&gt;0),0,IF(ISERROR(LOOKUP(R30,Punkte!$D$1:$D$22,Punkte!$E$1:$E$22)),"",LOOKUP((R30),Punkte!$D$1:$D$22,Punkte!$E$1:$E$22)))</f>
        <v/>
      </c>
      <c r="U30" s="99">
        <f>IF($G30="x",0,IF(T30&lt;50,T30-COUNTIFS($G$30:$G31,"x"),0))</f>
        <v>0</v>
      </c>
      <c r="V30" s="39" t="str">
        <f>IF(AND($G30="x",T30&gt;0),0,IF(ISERROR(LOOKUP(U30,Punkte!$D$1:$D$22,Punkte!$E$1:$E$22)),"",LOOKUP((U30),Punkte!$D$1:$D$22,Punkte!$E$1:$E$22)))</f>
        <v/>
      </c>
      <c r="X30" s="99">
        <f>IF($G30="x",0,IF(W30&lt;50,W30-COUNTIFS($G$30:$G31,"x"),0))</f>
        <v>0</v>
      </c>
      <c r="Y30" s="39" t="str">
        <f>IF(AND($G30="x",W30&gt;0),0,IF(ISERROR(LOOKUP(X30,Punkte!$D$1:$D$22,Punkte!$E$1:$E$22)),"",LOOKUP((X30),Punkte!$D$1:$D$22,Punkte!$E$1:$E$22)))</f>
        <v/>
      </c>
      <c r="AA30" s="99">
        <f>IF($G30="x",0,IF(Z30&lt;50,Z30-COUNTIFS($G$30:$G31,"x"),0))</f>
        <v>0</v>
      </c>
      <c r="AB30" s="39" t="str">
        <f>IF(AND($G30="x",Z30&gt;0),0,IF(ISERROR(LOOKUP(AA30,Punkte!$D$1:$D$22,Punkte!$E$1:$E$22)),"",LOOKUP((AA30),Punkte!$D$1:$D$22,Punkte!$E$1:$E$22)))</f>
        <v/>
      </c>
      <c r="AD30" s="99">
        <f>IF($G30="x",0,IF(AC30&lt;50,AC30-COUNTIFS($G$30:$G31,"x"),0))</f>
        <v>0</v>
      </c>
      <c r="AE30" s="39" t="str">
        <f>IF(AND($G30="x",AC30&gt;0),0,IF(ISERROR(LOOKUP(AD30,Punkte!$D$1:$D$22,Punkte!$E$1:$E$22)),"",LOOKUP((AD30),Punkte!$D$1:$D$22,Punkte!$E$1:$E$22)))</f>
        <v/>
      </c>
    </row>
    <row r="31" spans="1:251" x14ac:dyDescent="0.25">
      <c r="A31" s="249">
        <f>_xlfn.RANK.EQ(B31,$B$29:$B$56)</f>
        <v>2</v>
      </c>
      <c r="B31" s="146">
        <f>SUM(IF(ISNUMBER(J31),J31)+IF(ISNUMBER(M31),M31)+IF(ISNUMBER(P31),P31)+IF(ISNUMBER(S31),S31)+IF(ISNUMBER(V31),V31)+IF(ISNUMBER(Y31),Y31)+IF(ISNUMBER(#REF!),#REF!)+IF(ISNUMBER(#REF!),#REF!)+IF(ISNUMBER(#REF!),#REF!)+IF(ISNUMBER(#REF!),#REF!)+IF(ISNUMBER(#REF!),#REF!)+IF(ISNUMBER(#REF!),#REF!)+IF(ISNUMBER(#REF!),#REF!))</f>
        <v>36</v>
      </c>
      <c r="C31" s="124">
        <v>95</v>
      </c>
      <c r="D31" s="205" t="s">
        <v>44</v>
      </c>
      <c r="E31" s="147" t="s">
        <v>45</v>
      </c>
      <c r="F31" s="147" t="s">
        <v>46</v>
      </c>
      <c r="G31" s="148"/>
      <c r="H31" s="3">
        <v>2</v>
      </c>
      <c r="I31" s="99">
        <v>2</v>
      </c>
      <c r="J31" s="39">
        <f>IF(AND($G31="x",H31&gt;0),0,IF(ISERROR(LOOKUP(I31,Punkte!$D$1:$D$22,Punkte!$E$1:$E$22)),"",LOOKUP((I31),Punkte!$D$1:$D$22,Punkte!$E$1:$E$22)))</f>
        <v>20</v>
      </c>
      <c r="K31" s="3">
        <v>3</v>
      </c>
      <c r="L31" s="99">
        <v>3</v>
      </c>
      <c r="M31" s="39">
        <f>IF(AND($G31="x",K31&gt;0),0,IF(ISERROR(LOOKUP(L31,Punkte!$D$1:$D$22,Punkte!$E$1:$E$22)),"",LOOKUP((L31),Punkte!$D$1:$D$22,Punkte!$E$1:$E$22)))</f>
        <v>16</v>
      </c>
      <c r="O31" s="99">
        <f>IF($G31="x",0,IF(N31&lt;50,N31-COUNTIFS($G$5:$G31,"x"),0))</f>
        <v>0</v>
      </c>
      <c r="P31" s="39" t="str">
        <f>IF(AND($G31="x",N31&gt;0),0,IF(ISERROR(LOOKUP(O31,Punkte!$D$1:$D$22,Punkte!$E$1:$E$22)),"",LOOKUP((O31),Punkte!$D$1:$D$22,Punkte!$E$1:$E$22)))</f>
        <v/>
      </c>
      <c r="R31" s="99">
        <f>IF($G31="x",0,IF(Q31&lt;50,Q31-COUNTIFS($G$5:$G31,"x"),0))</f>
        <v>0</v>
      </c>
      <c r="S31" s="39" t="str">
        <f>IF(AND($G31="x",Q31&gt;0),0,IF(ISERROR(LOOKUP(R31,Punkte!$D$1:$D$22,Punkte!$E$1:$E$22)),"",LOOKUP((R31),Punkte!$D$1:$D$22,Punkte!$E$1:$E$22)))</f>
        <v/>
      </c>
      <c r="U31" s="99">
        <f>IF($G31="x",0,IF(T31&lt;50,T31-COUNTIFS($G$5:$G31,"x"),0))</f>
        <v>0</v>
      </c>
      <c r="V31" s="39" t="str">
        <f>IF(AND($G31="x",T31&gt;0),0,IF(ISERROR(LOOKUP(U31,Punkte!$D$1:$D$22,Punkte!$E$1:$E$22)),"",LOOKUP((U31),Punkte!$D$1:$D$22,Punkte!$E$1:$E$22)))</f>
        <v/>
      </c>
      <c r="X31" s="99">
        <f>IF($G31="x",0,IF(W31&lt;50,W31-COUNTIFS($G$5:$G31,"x"),0))</f>
        <v>0</v>
      </c>
      <c r="Y31" s="39" t="str">
        <f>IF(AND($G31="x",W31&gt;0),0,IF(ISERROR(LOOKUP(X31,Punkte!$D$1:$D$22,Punkte!$E$1:$E$22)),"",LOOKUP((X31),Punkte!$D$1:$D$22,Punkte!$E$1:$E$22)))</f>
        <v/>
      </c>
      <c r="AA31" s="99">
        <f>IF($G31="x",0,IF(Z31&lt;50,Z31-COUNTIFS($G$30:$G32,"x"),0))</f>
        <v>0</v>
      </c>
      <c r="AB31" s="39" t="str">
        <f>IF(AND($G31="x",Z31&gt;0),0,IF(ISERROR(LOOKUP(AA31,Punkte!$D$1:$D$22,Punkte!$E$1:$E$22)),"",LOOKUP((AA31),Punkte!$D$1:$D$22,Punkte!$E$1:$E$22)))</f>
        <v/>
      </c>
      <c r="AD31" s="99">
        <f>IF($G31="x",0,IF(AC31&lt;50,AC31-COUNTIFS($G$30:$G32,"x"),0))</f>
        <v>0</v>
      </c>
      <c r="AE31" s="39" t="str">
        <f>IF(AND($G31="x",AC31&gt;0),0,IF(ISERROR(LOOKUP(AD31,Punkte!$D$1:$D$22,Punkte!$E$1:$E$22)),"",LOOKUP((AD31),Punkte!$D$1:$D$22,Punkte!$E$1:$E$22)))</f>
        <v/>
      </c>
    </row>
    <row r="32" spans="1:251" x14ac:dyDescent="0.25">
      <c r="A32" s="249">
        <f>_xlfn.RANK.EQ(B32,$B$29:$B$56)</f>
        <v>4</v>
      </c>
      <c r="B32" s="146">
        <f>SUM(IF(ISNUMBER(J32),J32)+IF(ISNUMBER(M32),M32)+IF(ISNUMBER(P32),P32)+IF(ISNUMBER(S32),S32)+IF(ISNUMBER(V32),V32)+IF(ISNUMBER(Y32),Y32)+IF(ISNUMBER(#REF!),#REF!)+IF(ISNUMBER(#REF!),#REF!)+IF(ISNUMBER(#REF!),#REF!)+IF(ISNUMBER(#REF!),#REF!)+IF(ISNUMBER(#REF!),#REF!)+IF(ISNUMBER(#REF!),#REF!)+IF(ISNUMBER(#REF!),#REF!))</f>
        <v>26</v>
      </c>
      <c r="C32" s="3">
        <v>65</v>
      </c>
      <c r="E32" s="15" t="s">
        <v>42</v>
      </c>
      <c r="F32" s="15" t="s">
        <v>43</v>
      </c>
      <c r="G32" s="307"/>
      <c r="H32" s="3">
        <v>4</v>
      </c>
      <c r="I32" s="99">
        <v>4</v>
      </c>
      <c r="J32" s="39">
        <f>IF(AND($G32="x",H32&gt;0),0,IF(ISERROR(LOOKUP(I32,Punkte!$D$1:$D$22,Punkte!$E$1:$E$22)),"",LOOKUP((I32),Punkte!$D$1:$D$22,Punkte!$E$1:$E$22)))</f>
        <v>13</v>
      </c>
      <c r="K32" s="3">
        <v>4</v>
      </c>
      <c r="L32" s="99">
        <v>4</v>
      </c>
      <c r="M32" s="39">
        <f>IF(AND($G32="x",K32&gt;0),0,IF(ISERROR(LOOKUP(L32,Punkte!$D$1:$D$22,Punkte!$E$1:$E$22)),"",LOOKUP((L32),Punkte!$D$1:$D$22,Punkte!$E$1:$E$22)))</f>
        <v>13</v>
      </c>
      <c r="O32" s="99">
        <f>IF($G32="x",0,IF(N32&lt;50,N32-COUNTIFS($G$31:$G32,"x"),0))</f>
        <v>0</v>
      </c>
      <c r="P32" s="39" t="str">
        <f>IF(AND($G32="x",N32&gt;0),0,IF(ISERROR(LOOKUP(O32,Punkte!$D$1:$D$22,Punkte!$E$1:$E$22)),"",LOOKUP((O32),Punkte!$D$1:$D$22,Punkte!$E$1:$E$22)))</f>
        <v/>
      </c>
      <c r="R32" s="99">
        <f>IF($G32="x",0,IF(Q32&lt;50,Q32-COUNTIFS($G$31:$G32,"x"),0))</f>
        <v>0</v>
      </c>
      <c r="S32" s="39" t="str">
        <f>IF(AND($G32="x",Q32&gt;0),0,IF(ISERROR(LOOKUP(R32,Punkte!$D$1:$D$22,Punkte!$E$1:$E$22)),"",LOOKUP((R32),Punkte!$D$1:$D$22,Punkte!$E$1:$E$22)))</f>
        <v/>
      </c>
      <c r="U32" s="99">
        <f>IF($G32="x",0,IF(T32&lt;50,T32-COUNTIFS($G$31:$G32,"x"),0))</f>
        <v>0</v>
      </c>
      <c r="V32" s="39" t="str">
        <f>IF(AND($G32="x",T32&gt;0),0,IF(ISERROR(LOOKUP(U32,Punkte!$D$1:$D$22,Punkte!$E$1:$E$22)),"",LOOKUP((U32),Punkte!$D$1:$D$22,Punkte!$E$1:$E$22)))</f>
        <v/>
      </c>
      <c r="X32" s="99">
        <f>IF($G32="x",0,IF(W32&lt;50,W32-COUNTIFS($G$31:$G32,"x"),0))</f>
        <v>0</v>
      </c>
      <c r="Y32" s="39" t="str">
        <f>IF(AND($G32="x",W32&gt;0),0,IF(ISERROR(LOOKUP(X32,Punkte!$D$1:$D$22,Punkte!$E$1:$E$22)),"",LOOKUP((X32),Punkte!$D$1:$D$22,Punkte!$E$1:$E$22)))</f>
        <v/>
      </c>
      <c r="AA32" s="99">
        <f>IF($G32="x",0,IF(Z32&lt;50,Z32-COUNTIFS($G$31:$G32,"x"),0))</f>
        <v>0</v>
      </c>
      <c r="AB32" s="39" t="str">
        <f>IF(AND($G32="x",Z32&gt;0),0,IF(ISERROR(LOOKUP(AA32,Punkte!$D$1:$D$22,Punkte!$E$1:$E$22)),"",LOOKUP((AA32),Punkte!$D$1:$D$22,Punkte!$E$1:$E$22)))</f>
        <v/>
      </c>
      <c r="AD32" s="99">
        <f>IF($G32="x",0,IF(AC32&lt;50,AC32-COUNTIFS($G$31:$G32,"x"),0))</f>
        <v>0</v>
      </c>
      <c r="AE32" s="39" t="str">
        <f>IF(AND($G32="x",AC32&gt;0),0,IF(ISERROR(LOOKUP(AD32,Punkte!$D$1:$D$22,Punkte!$E$1:$E$22)),"",LOOKUP((AD32),Punkte!$D$1:$D$22,Punkte!$E$1:$E$22)))</f>
        <v/>
      </c>
    </row>
    <row r="33" spans="1:251" x14ac:dyDescent="0.25">
      <c r="A33" s="249">
        <f>_xlfn.RANK.EQ(B33,$B$29:$B$56)</f>
        <v>5</v>
      </c>
      <c r="B33" s="146">
        <f>SUM(IF(ISNUMBER(J33),J33)+IF(ISNUMBER(M33),M33)+IF(ISNUMBER(P33),P33)+IF(ISNUMBER(S33),S33)+IF(ISNUMBER(V33),V33)+IF(ISNUMBER(Y33),Y33)+IF(ISNUMBER(#REF!),#REF!)+IF(ISNUMBER(#REF!),#REF!)+IF(ISNUMBER(#REF!),#REF!)+IF(ISNUMBER(#REF!),#REF!)+IF(ISNUMBER(#REF!),#REF!)+IF(ISNUMBER(#REF!),#REF!)+IF(ISNUMBER(#REF!),#REF!))</f>
        <v>22</v>
      </c>
      <c r="C33" s="3">
        <v>24</v>
      </c>
      <c r="E33" s="15" t="s">
        <v>329</v>
      </c>
      <c r="F33" s="15" t="s">
        <v>43</v>
      </c>
      <c r="G33" s="307"/>
      <c r="H33" s="3">
        <v>5</v>
      </c>
      <c r="I33" s="99">
        <v>5</v>
      </c>
      <c r="J33" s="39">
        <f>IF(AND($G33="x",H33&gt;0),0,IF(ISERROR(LOOKUP(I33,Punkte!$D$1:$D$22,Punkte!$E$1:$E$22)),"",LOOKUP((I33),Punkte!$D$1:$D$22,Punkte!$E$1:$E$22)))</f>
        <v>11</v>
      </c>
      <c r="K33" s="3">
        <v>5</v>
      </c>
      <c r="L33" s="99">
        <v>5</v>
      </c>
      <c r="M33" s="39">
        <f>IF(AND($G33="x",K33&gt;0),0,IF(ISERROR(LOOKUP(L33,Punkte!$D$1:$D$22,Punkte!$E$1:$E$22)),"",LOOKUP((L33),Punkte!$D$1:$D$22,Punkte!$E$1:$E$22)))</f>
        <v>11</v>
      </c>
      <c r="O33" s="99">
        <f>IF($G33="x",0,IF(N33&lt;50,N33-COUNTIFS($G$31:$G33,"x"),0))</f>
        <v>0</v>
      </c>
      <c r="P33" s="39" t="str">
        <f>IF(AND($G33="x",N33&gt;0),0,IF(ISERROR(LOOKUP(O33,Punkte!$D$1:$D$22,Punkte!$E$1:$E$22)),"",LOOKUP((O33),Punkte!$D$1:$D$22,Punkte!$E$1:$E$22)))</f>
        <v/>
      </c>
      <c r="R33" s="99">
        <f>IF($G33="x",0,IF(Q33&lt;50,Q33-COUNTIFS($G$31:$G33,"x"),0))</f>
        <v>0</v>
      </c>
      <c r="S33" s="39" t="str">
        <f>IF(AND($G33="x",Q33&gt;0),0,IF(ISERROR(LOOKUP(R33,Punkte!$D$1:$D$22,Punkte!$E$1:$E$22)),"",LOOKUP((R33),Punkte!$D$1:$D$22,Punkte!$E$1:$E$22)))</f>
        <v/>
      </c>
      <c r="U33" s="99">
        <f>IF($G33="x",0,IF(T33&lt;50,T33-COUNTIFS($G$31:$G33,"x"),0))</f>
        <v>0</v>
      </c>
      <c r="V33" s="39" t="str">
        <f>IF(AND($G33="x",T33&gt;0),0,IF(ISERROR(LOOKUP(U33,Punkte!$D$1:$D$22,Punkte!$E$1:$E$22)),"",LOOKUP((U33),Punkte!$D$1:$D$22,Punkte!$E$1:$E$22)))</f>
        <v/>
      </c>
      <c r="X33" s="99">
        <f>IF($G33="x",0,IF(W33&lt;50,W33-COUNTIFS($G$31:$G33,"x"),0))</f>
        <v>0</v>
      </c>
      <c r="Y33" s="39" t="str">
        <f>IF(AND($G33="x",W33&gt;0),0,IF(ISERROR(LOOKUP(X33,Punkte!$D$1:$D$22,Punkte!$E$1:$E$22)),"",LOOKUP((X33),Punkte!$D$1:$D$22,Punkte!$E$1:$E$22)))</f>
        <v/>
      </c>
      <c r="AA33" s="99">
        <f>IF($G33="x",0,IF(Z33&lt;50,Z33-COUNTIFS($G$5:$G33,"x"),0))</f>
        <v>0</v>
      </c>
      <c r="AB33" s="39" t="str">
        <f>IF(AND($G33="x",Z33&gt;0),0,IF(ISERROR(LOOKUP(AA33,Punkte!$D$1:$D$22,Punkte!$E$1:$E$22)),"",LOOKUP((AA33),Punkte!$D$1:$D$22,Punkte!$E$1:$E$22)))</f>
        <v/>
      </c>
      <c r="AD33" s="99">
        <f>IF($G33="x",0,IF(AC33&lt;50,AC33-COUNTIFS($G$5:$G33,"x"),0))</f>
        <v>0</v>
      </c>
      <c r="AE33" s="39" t="str">
        <f>IF(AND($G33="x",AC33&gt;0),0,IF(ISERROR(LOOKUP(AD33,Punkte!$D$1:$D$22,Punkte!$E$1:$E$22)),"",LOOKUP((AD33),Punkte!$D$1:$D$22,Punkte!$E$1:$E$22)))</f>
        <v/>
      </c>
    </row>
    <row r="34" spans="1:251" x14ac:dyDescent="0.25">
      <c r="A34" s="249">
        <f>_xlfn.RANK.EQ(B34,$B$29:$B$56)</f>
        <v>6</v>
      </c>
      <c r="B34" s="146">
        <f>SUM(IF(ISNUMBER(J34),J34)+IF(ISNUMBER(M34),M34)+IF(ISNUMBER(P34),P34)+IF(ISNUMBER(S34),S34)+IF(ISNUMBER(V34),V34)+IF(ISNUMBER(Y34),Y34)+IF(ISNUMBER(#REF!),#REF!)+IF(ISNUMBER(#REF!),#REF!)+IF(ISNUMBER(#REF!),#REF!)+IF(ISNUMBER(#REF!),#REF!)+IF(ISNUMBER(#REF!),#REF!)+IF(ISNUMBER(#REF!),#REF!)+IF(ISNUMBER(#REF!),#REF!))</f>
        <v>20</v>
      </c>
      <c r="C34" s="3">
        <v>97</v>
      </c>
      <c r="D34" s="203" t="s">
        <v>44</v>
      </c>
      <c r="E34" s="15" t="s">
        <v>135</v>
      </c>
      <c r="F34" s="15" t="s">
        <v>136</v>
      </c>
      <c r="G34" s="307"/>
      <c r="H34" s="3">
        <v>6</v>
      </c>
      <c r="I34" s="99">
        <v>6</v>
      </c>
      <c r="J34" s="39">
        <f>IF(AND($G34="x",H34&gt;0),0,IF(ISERROR(LOOKUP(I34,Punkte!$D$1:$D$22,Punkte!$E$1:$E$22)),"",LOOKUP((I34),Punkte!$D$1:$D$22,Punkte!$E$1:$E$22)))</f>
        <v>10</v>
      </c>
      <c r="K34" s="3">
        <v>6</v>
      </c>
      <c r="L34" s="99">
        <v>6</v>
      </c>
      <c r="M34" s="39">
        <f>IF(AND($G34="x",K34&gt;0),0,IF(ISERROR(LOOKUP(L34,Punkte!$D$1:$D$22,Punkte!$E$1:$E$22)),"",LOOKUP((L34),Punkte!$D$1:$D$22,Punkte!$E$1:$E$22)))</f>
        <v>10</v>
      </c>
      <c r="O34" s="99">
        <f>IF($G34="x",0,IF(N34&lt;50,N34-COUNTIFS($G$5:$G34,"x"),0))</f>
        <v>0</v>
      </c>
      <c r="P34" s="39" t="str">
        <f>IF(AND($G34="x",N34&gt;0),0,IF(ISERROR(LOOKUP(O34,Punkte!$D$1:$D$22,Punkte!$E$1:$E$22)),"",LOOKUP((O34),Punkte!$D$1:$D$22,Punkte!$E$1:$E$22)))</f>
        <v/>
      </c>
      <c r="R34" s="99">
        <f>IF($G34="x",0,IF(Q34&lt;50,Q34-COUNTIFS($G$5:$G34,"x"),0))</f>
        <v>0</v>
      </c>
      <c r="S34" s="39" t="str">
        <f>IF(AND($G34="x",Q34&gt;0),0,IF(ISERROR(LOOKUP(R34,Punkte!$D$1:$D$22,Punkte!$E$1:$E$22)),"",LOOKUP((R34),Punkte!$D$1:$D$22,Punkte!$E$1:$E$22)))</f>
        <v/>
      </c>
      <c r="U34" s="99">
        <f>IF($G34="x",0,IF(T34&lt;50,T34-COUNTIFS($G$5:$G34,"x"),0))</f>
        <v>0</v>
      </c>
      <c r="V34" s="39" t="str">
        <f>IF(AND($G34="x",T34&gt;0),0,IF(ISERROR(LOOKUP(U34,Punkte!$D$1:$D$22,Punkte!$E$1:$E$22)),"",LOOKUP((U34),Punkte!$D$1:$D$22,Punkte!$E$1:$E$22)))</f>
        <v/>
      </c>
      <c r="X34" s="99">
        <f>IF($G34="x",0,IF(W34&lt;50,W34-COUNTIFS($G$5:$G34,"x"),0))</f>
        <v>0</v>
      </c>
      <c r="Y34" s="39" t="str">
        <f>IF(AND($G34="x",W34&gt;0),0,IF(ISERROR(LOOKUP(X34,Punkte!$D$1:$D$22,Punkte!$E$1:$E$22)),"",LOOKUP((X34),Punkte!$D$1:$D$22,Punkte!$E$1:$E$22)))</f>
        <v/>
      </c>
      <c r="AA34" s="99">
        <f>IF($G34="x",0,IF(Z34&lt;50,Z34-COUNTIFS($G$31:$G34,"x"),0))</f>
        <v>0</v>
      </c>
      <c r="AB34" s="39" t="str">
        <f>IF(AND($G34="x",Z34&gt;0),0,IF(ISERROR(LOOKUP(AA34,Punkte!$D$1:$D$22,Punkte!$E$1:$E$22)),"",LOOKUP((AA34),Punkte!$D$1:$D$22,Punkte!$E$1:$E$22)))</f>
        <v/>
      </c>
      <c r="AD34" s="99">
        <f>IF($G34="x",0,IF(AC34&lt;50,AC34-COUNTIFS($G$31:$G34,"x"),0))</f>
        <v>0</v>
      </c>
      <c r="AE34" s="39" t="str">
        <f>IF(AND($G34="x",AC34&gt;0),0,IF(ISERROR(LOOKUP(AD34,Punkte!$D$1:$D$22,Punkte!$E$1:$E$22)),"",LOOKUP((AD34),Punkte!$D$1:$D$22,Punkte!$E$1:$E$22)))</f>
        <v/>
      </c>
    </row>
    <row r="35" spans="1:251" collapsed="1" x14ac:dyDescent="0.25">
      <c r="A35" s="249">
        <f>_xlfn.RANK.EQ(B35,$B$29:$B$56)</f>
        <v>7</v>
      </c>
      <c r="B35" s="146">
        <f>SUM(IF(ISNUMBER(J35),J35)+IF(ISNUMBER(M35),M35)+IF(ISNUMBER(P35),P35)+IF(ISNUMBER(S35),S35)+IF(ISNUMBER(V35),V35)+IF(ISNUMBER(Y35),Y35)+IF(ISNUMBER(#REF!),#REF!)+IF(ISNUMBER(#REF!),#REF!)+IF(ISNUMBER(#REF!),#REF!)+IF(ISNUMBER(#REF!),#REF!)+IF(ISNUMBER(#REF!),#REF!)+IF(ISNUMBER(#REF!),#REF!)+IF(ISNUMBER(#REF!),#REF!))</f>
        <v>18</v>
      </c>
      <c r="C35" s="3">
        <v>88</v>
      </c>
      <c r="E35" s="15" t="s">
        <v>468</v>
      </c>
      <c r="F35" s="15" t="s">
        <v>49</v>
      </c>
      <c r="G35" s="307"/>
      <c r="H35" s="3">
        <v>7</v>
      </c>
      <c r="I35" s="99">
        <v>7</v>
      </c>
      <c r="J35" s="39">
        <f>IF(AND($G35="x",H35&gt;0),0,IF(ISERROR(LOOKUP(I35,Punkte!$D$1:$D$22,Punkte!$E$1:$E$22)),"",LOOKUP((I35),Punkte!$D$1:$D$22,Punkte!$E$1:$E$22)))</f>
        <v>9</v>
      </c>
      <c r="K35" s="3">
        <v>7</v>
      </c>
      <c r="L35" s="99">
        <v>7</v>
      </c>
      <c r="M35" s="39">
        <f>IF(AND($G35="x",K35&gt;0),0,IF(ISERROR(LOOKUP(L35,Punkte!$D$1:$D$22,Punkte!$E$1:$E$22)),"",LOOKUP((L35),Punkte!$D$1:$D$22,Punkte!$E$1:$E$22)))</f>
        <v>9</v>
      </c>
      <c r="O35" s="99">
        <f>IF($G35="x",0,IF(N35&lt;50,N35-COUNTIFS($G$5:$G35,"x"),0))</f>
        <v>0</v>
      </c>
      <c r="P35" s="39" t="str">
        <f>IF(AND($G35="x",N35&gt;0),0,IF(ISERROR(LOOKUP(O35,Punkte!$D$1:$D$22,Punkte!$E$1:$E$22)),"",LOOKUP((O35),Punkte!$D$1:$D$22,Punkte!$E$1:$E$22)))</f>
        <v/>
      </c>
      <c r="R35" s="99">
        <f>IF($G35="x",0,IF(Q35&lt;50,Q35-COUNTIFS($G$5:$G35,"x"),0))</f>
        <v>0</v>
      </c>
      <c r="S35" s="39" t="str">
        <f>IF(AND($G35="x",Q35&gt;0),0,IF(ISERROR(LOOKUP(R35,Punkte!$D$1:$D$22,Punkte!$E$1:$E$22)),"",LOOKUP((R35),Punkte!$D$1:$D$22,Punkte!$E$1:$E$22)))</f>
        <v/>
      </c>
      <c r="U35" s="99">
        <f>IF($G35="x",0,IF(T35&lt;50,T35-COUNTIFS($G$5:$G35,"x"),0))</f>
        <v>0</v>
      </c>
      <c r="V35" s="39" t="str">
        <f>IF(AND($G35="x",T35&gt;0),0,IF(ISERROR(LOOKUP(U35,Punkte!$D$1:$D$22,Punkte!$E$1:$E$22)),"",LOOKUP((U35),Punkte!$D$1:$D$22,Punkte!$E$1:$E$22)))</f>
        <v/>
      </c>
      <c r="X35" s="99">
        <f>IF($G35="x",0,IF(W35&lt;50,W35-COUNTIFS($G$5:$G35,"x"),0))</f>
        <v>0</v>
      </c>
      <c r="Y35" s="39" t="str">
        <f>IF(AND($G35="x",W35&gt;0),0,IF(ISERROR(LOOKUP(X35,Punkte!$D$1:$D$22,Punkte!$E$1:$E$22)),"",LOOKUP((X35),Punkte!$D$1:$D$22,Punkte!$E$1:$E$22)))</f>
        <v/>
      </c>
      <c r="AA35" s="99">
        <f>IF($G35="x",0,IF(Z35&lt;50,Z35-COUNTIFS($G$31:$G35,"x"),0))</f>
        <v>0</v>
      </c>
      <c r="AB35" s="39" t="str">
        <f>IF(AND($G35="x",Z35&gt;0),0,IF(ISERROR(LOOKUP(AA35,Punkte!$D$1:$D$22,Punkte!$E$1:$E$22)),"",LOOKUP((AA35),Punkte!$D$1:$D$22,Punkte!$E$1:$E$22)))</f>
        <v/>
      </c>
      <c r="AD35" s="99">
        <f>IF($G35="x",0,IF(AC35&lt;50,AC35-COUNTIFS($G$31:$G35,"x"),0))</f>
        <v>0</v>
      </c>
      <c r="AE35" s="39" t="str">
        <f>IF(AND($G35="x",AC35&gt;0),0,IF(ISERROR(LOOKUP(AD35,Punkte!$D$1:$D$22,Punkte!$E$1:$E$22)),"",LOOKUP((AD35),Punkte!$D$1:$D$22,Punkte!$E$1:$E$22)))</f>
        <v/>
      </c>
    </row>
    <row r="36" spans="1:251" collapsed="1" x14ac:dyDescent="0.25">
      <c r="A36" s="249">
        <f>_xlfn.RANK.EQ(B36,$B$29:$B$56)</f>
        <v>8</v>
      </c>
      <c r="B36" s="146">
        <f>SUM(IF(ISNUMBER(J36),J36)+IF(ISNUMBER(M36),M36)+IF(ISNUMBER(P36),P36)+IF(ISNUMBER(S36),S36)+IF(ISNUMBER(V36),V36)+IF(ISNUMBER(Y36),Y36)+IF(ISNUMBER(#REF!),#REF!)+IF(ISNUMBER(#REF!),#REF!)+IF(ISNUMBER(#REF!),#REF!)+IF(ISNUMBER(#REF!),#REF!)+IF(ISNUMBER(#REF!),#REF!)+IF(ISNUMBER(#REF!),#REF!)+IF(ISNUMBER(#REF!),#REF!))</f>
        <v>16</v>
      </c>
      <c r="C36" s="3">
        <v>52</v>
      </c>
      <c r="E36" s="15" t="s">
        <v>469</v>
      </c>
      <c r="F36" s="15" t="s">
        <v>259</v>
      </c>
      <c r="G36" s="307"/>
      <c r="H36" s="3">
        <v>8</v>
      </c>
      <c r="I36" s="99">
        <v>8</v>
      </c>
      <c r="J36" s="39">
        <f>IF(AND($G36="x",H36&gt;0),0,IF(ISERROR(LOOKUP(I36,Punkte!$D$1:$D$22,Punkte!$E$1:$E$22)),"",LOOKUP((I36),Punkte!$D$1:$D$22,Punkte!$E$1:$E$22)))</f>
        <v>8</v>
      </c>
      <c r="K36" s="3">
        <v>8</v>
      </c>
      <c r="L36" s="99">
        <v>8</v>
      </c>
      <c r="M36" s="39">
        <f>IF(AND($G36="x",K36&gt;0),0,IF(ISERROR(LOOKUP(L36,Punkte!$D$1:$D$22,Punkte!$E$1:$E$22)),"",LOOKUP((L36),Punkte!$D$1:$D$22,Punkte!$E$1:$E$22)))</f>
        <v>8</v>
      </c>
      <c r="O36" s="99">
        <f>IF($G36="x",0,IF(N36&lt;50,N36-COUNTIFS($G$5:$G36,"x"),0))</f>
        <v>0</v>
      </c>
      <c r="P36" s="39" t="str">
        <f>IF(AND($G36="x",N36&gt;0),0,IF(ISERROR(LOOKUP(O36,Punkte!$D$1:$D$22,Punkte!$E$1:$E$22)),"",LOOKUP((O36),Punkte!$D$1:$D$22,Punkte!$E$1:$E$22)))</f>
        <v/>
      </c>
      <c r="R36" s="99">
        <f>IF($G36="x",0,IF(Q36&lt;50,Q36-COUNTIFS($G$5:$G36,"x"),0))</f>
        <v>0</v>
      </c>
      <c r="S36" s="39" t="str">
        <f>IF(AND($G36="x",Q36&gt;0),0,IF(ISERROR(LOOKUP(R36,Punkte!$D$1:$D$22,Punkte!$E$1:$E$22)),"",LOOKUP((R36),Punkte!$D$1:$D$22,Punkte!$E$1:$E$22)))</f>
        <v/>
      </c>
      <c r="U36" s="99">
        <f>IF($G36="x",0,IF(T36&lt;50,T36-COUNTIFS($G$5:$G36,"x"),0))</f>
        <v>0</v>
      </c>
      <c r="V36" s="39" t="str">
        <f>IF(AND($G36="x",T36&gt;0),0,IF(ISERROR(LOOKUP(U36,Punkte!$D$1:$D$22,Punkte!$E$1:$E$22)),"",LOOKUP((U36),Punkte!$D$1:$D$22,Punkte!$E$1:$E$22)))</f>
        <v/>
      </c>
      <c r="X36" s="99">
        <f>IF($G36="x",0,IF(W36&lt;50,W36-COUNTIFS($G$5:$G36,"x"),0))</f>
        <v>0</v>
      </c>
      <c r="Y36" s="39" t="str">
        <f>IF(AND($G36="x",W36&gt;0),0,IF(ISERROR(LOOKUP(X36,Punkte!$D$1:$D$22,Punkte!$E$1:$E$22)),"",LOOKUP((X36),Punkte!$D$1:$D$22,Punkte!$E$1:$E$22)))</f>
        <v/>
      </c>
      <c r="AA36" s="99">
        <f>IF($G36="x",0,IF(Z36&lt;50,Z36-COUNTIFS($G$5:$G36,"x"),0))</f>
        <v>0</v>
      </c>
      <c r="AB36" s="39" t="str">
        <f>IF(AND($G36="x",Z36&gt;0),0,IF(ISERROR(LOOKUP(AA36,Punkte!$D$1:$D$22,Punkte!$E$1:$E$22)),"",LOOKUP((AA36),Punkte!$D$1:$D$22,Punkte!$E$1:$E$22)))</f>
        <v/>
      </c>
      <c r="AD36" s="99">
        <f>IF($G36="x",0,IF(AC36&lt;50,AC36-COUNTIFS($G$5:$G36,"x"),0))</f>
        <v>0</v>
      </c>
      <c r="AE36" s="39" t="str">
        <f>IF(AND($G36="x",AC36&gt;0),0,IF(ISERROR(LOOKUP(AD36,Punkte!$D$1:$D$22,Punkte!$E$1:$E$22)),"",LOOKUP((AD36),Punkte!$D$1:$D$22,Punkte!$E$1:$E$22)))</f>
        <v/>
      </c>
    </row>
    <row r="37" spans="1:251" x14ac:dyDescent="0.25">
      <c r="A37" s="249">
        <f>_xlfn.RANK.EQ(B37,$B$29:$B$56)</f>
        <v>9</v>
      </c>
      <c r="B37" s="146">
        <f>SUM(IF(ISNUMBER(J37),J37)+IF(ISNUMBER(M37),M37)+IF(ISNUMBER(P37),P37)+IF(ISNUMBER(S37),S37)+IF(ISNUMBER(V37),V37)+IF(ISNUMBER(Y37),Y37)+IF(ISNUMBER(#REF!),#REF!)+IF(ISNUMBER(#REF!),#REF!)+IF(ISNUMBER(#REF!),#REF!)+IF(ISNUMBER(#REF!),#REF!)+IF(ISNUMBER(#REF!),#REF!)+IF(ISNUMBER(#REF!),#REF!)+IF(ISNUMBER(#REF!),#REF!))</f>
        <v>14</v>
      </c>
      <c r="C37" s="3">
        <v>21</v>
      </c>
      <c r="E37" s="15" t="s">
        <v>470</v>
      </c>
      <c r="F37" s="15" t="s">
        <v>471</v>
      </c>
      <c r="G37" s="307"/>
      <c r="H37" s="3">
        <v>9</v>
      </c>
      <c r="I37" s="99">
        <v>9</v>
      </c>
      <c r="J37" s="39">
        <f>IF(AND($G37="x",H37&gt;0),0,IF(ISERROR(LOOKUP(I37,Punkte!$D$1:$D$22,Punkte!$E$1:$E$22)),"",LOOKUP((I37),Punkte!$D$1:$D$22,Punkte!$E$1:$E$22)))</f>
        <v>7</v>
      </c>
      <c r="K37" s="3">
        <v>9</v>
      </c>
      <c r="L37" s="99">
        <v>9</v>
      </c>
      <c r="M37" s="39">
        <f>IF(AND($G37="x",K37&gt;0),0,IF(ISERROR(LOOKUP(L37,Punkte!$D$1:$D$22,Punkte!$E$1:$E$22)),"",LOOKUP((L37),Punkte!$D$1:$D$22,Punkte!$E$1:$E$22)))</f>
        <v>7</v>
      </c>
      <c r="O37" s="99">
        <f>IF($G37="x",0,IF(N37&lt;50,N37-COUNTIFS($G$5:$G37,"x"),0))</f>
        <v>0</v>
      </c>
      <c r="P37" s="39" t="str">
        <f>IF(AND($G37="x",N37&gt;0),0,IF(ISERROR(LOOKUP(O37,Punkte!$D$1:$D$22,Punkte!$E$1:$E$22)),"",LOOKUP((O37),Punkte!$D$1:$D$22,Punkte!$E$1:$E$22)))</f>
        <v/>
      </c>
      <c r="R37" s="99">
        <f>IF($G37="x",0,IF(Q37&lt;50,Q37-COUNTIFS($G$5:$G37,"x"),0))</f>
        <v>0</v>
      </c>
      <c r="S37" s="39" t="str">
        <f>IF(AND($G37="x",Q37&gt;0),0,IF(ISERROR(LOOKUP(R37,Punkte!$D$1:$D$22,Punkte!$E$1:$E$22)),"",LOOKUP((R37),Punkte!$D$1:$D$22,Punkte!$E$1:$E$22)))</f>
        <v/>
      </c>
      <c r="U37" s="99">
        <f>IF($G37="x",0,IF(T37&lt;50,T37-COUNTIFS($G$5:$G37,"x"),0))</f>
        <v>0</v>
      </c>
      <c r="V37" s="39" t="str">
        <f>IF(AND($G37="x",T37&gt;0),0,IF(ISERROR(LOOKUP(U37,Punkte!$D$1:$D$22,Punkte!$E$1:$E$22)),"",LOOKUP((U37),Punkte!$D$1:$D$22,Punkte!$E$1:$E$22)))</f>
        <v/>
      </c>
      <c r="X37" s="99">
        <f>IF($G37="x",0,IF(W37&lt;50,W37-COUNTIFS($G$5:$G37,"x"),0))</f>
        <v>0</v>
      </c>
      <c r="Y37" s="39" t="str">
        <f>IF(AND($G37="x",W37&gt;0),0,IF(ISERROR(LOOKUP(X37,Punkte!$D$1:$D$22,Punkte!$E$1:$E$22)),"",LOOKUP((X37),Punkte!$D$1:$D$22,Punkte!$E$1:$E$22)))</f>
        <v/>
      </c>
      <c r="AA37" s="99">
        <f>IF($G37="x",0,IF(Z37&lt;50,Z37-COUNTIFS($G$31:$G37,"x"),0))</f>
        <v>0</v>
      </c>
      <c r="AB37" s="39" t="str">
        <f>IF(AND($G37="x",Z37&gt;0),0,IF(ISERROR(LOOKUP(AA37,Punkte!$D$1:$D$22,Punkte!$E$1:$E$22)),"",LOOKUP((AA37),Punkte!$D$1:$D$22,Punkte!$E$1:$E$22)))</f>
        <v/>
      </c>
      <c r="AD37" s="99">
        <f>IF($G37="x",0,IF(AC37&lt;50,AC37-COUNTIFS($G$31:$G37,"x"),0))</f>
        <v>0</v>
      </c>
      <c r="AE37" s="39" t="str">
        <f>IF(AND($G37="x",AC37&gt;0),0,IF(ISERROR(LOOKUP(AD37,Punkte!$D$1:$D$22,Punkte!$E$1:$E$22)),"",LOOKUP((AD37),Punkte!$D$1:$D$22,Punkte!$E$1:$E$22)))</f>
        <v/>
      </c>
    </row>
    <row r="38" spans="1:251" x14ac:dyDescent="0.25">
      <c r="A38" s="249">
        <f>_xlfn.RANK.EQ(B38,$B$29:$B$56)</f>
        <v>10</v>
      </c>
      <c r="B38" s="146">
        <f>SUM(IF(ISNUMBER(J38),J38)+IF(ISNUMBER(M38),M38)+IF(ISNUMBER(P38),P38)+IF(ISNUMBER(S38),S38)+IF(ISNUMBER(V38),V38)+IF(ISNUMBER(Y38),Y38)+IF(ISNUMBER(#REF!),#REF!)+IF(ISNUMBER(#REF!),#REF!)+IF(ISNUMBER(#REF!),#REF!)+IF(ISNUMBER(#REF!),#REF!)+IF(ISNUMBER(#REF!),#REF!)+IF(ISNUMBER(#REF!),#REF!)+IF(ISNUMBER(#REF!),#REF!))</f>
        <v>6</v>
      </c>
      <c r="C38" s="3">
        <v>29</v>
      </c>
      <c r="E38" s="15" t="s">
        <v>472</v>
      </c>
      <c r="F38" s="15" t="s">
        <v>43</v>
      </c>
      <c r="G38" s="307"/>
      <c r="H38" s="3">
        <v>10</v>
      </c>
      <c r="I38" s="99">
        <v>10</v>
      </c>
      <c r="J38" s="39">
        <f>IF(AND($G38="x",H38&gt;0),0,IF(ISERROR(LOOKUP(I38,Punkte!$D$1:$D$22,Punkte!$E$1:$E$22)),"",LOOKUP((I38),Punkte!$D$1:$D$22,Punkte!$E$1:$E$22)))</f>
        <v>6</v>
      </c>
      <c r="K38" s="3" t="s">
        <v>47</v>
      </c>
      <c r="L38" s="99">
        <v>0</v>
      </c>
      <c r="M38" s="39" t="str">
        <f>IF(AND($G38="x",K38&gt;0),0,IF(ISERROR(LOOKUP(L38,Punkte!$D$1:$D$22,Punkte!$E$1:$E$22)),"",LOOKUP((L38),Punkte!$D$1:$D$22,Punkte!$E$1:$E$22)))</f>
        <v/>
      </c>
      <c r="O38" s="99">
        <f>IF($G38="x",0,IF(N38&lt;50,N38-COUNTIFS($G$30:$G39,"x"),0))</f>
        <v>0</v>
      </c>
      <c r="P38" s="39" t="str">
        <f>IF(AND($G38="x",N38&gt;0),0,IF(ISERROR(LOOKUP(O38,Punkte!$D$1:$D$22,Punkte!$E$1:$E$22)),"",LOOKUP((O38),Punkte!$D$1:$D$22,Punkte!$E$1:$E$22)))</f>
        <v/>
      </c>
      <c r="R38" s="99">
        <f>IF($G38="x",0,IF(Q38&lt;50,Q38-COUNTIFS($G$30:$G39,"x"),0))</f>
        <v>0</v>
      </c>
      <c r="S38" s="39" t="str">
        <f>IF(AND($G38="x",Q38&gt;0),0,IF(ISERROR(LOOKUP(R38,Punkte!$D$1:$D$22,Punkte!$E$1:$E$22)),"",LOOKUP((R38),Punkte!$D$1:$D$22,Punkte!$E$1:$E$22)))</f>
        <v/>
      </c>
      <c r="U38" s="99">
        <f>IF($G38="x",0,IF(T38&lt;50,T38-COUNTIFS($G$30:$G39,"x"),0))</f>
        <v>0</v>
      </c>
      <c r="V38" s="39" t="str">
        <f>IF(AND($G38="x",T38&gt;0),0,IF(ISERROR(LOOKUP(U38,Punkte!$D$1:$D$22,Punkte!$E$1:$E$22)),"",LOOKUP((U38),Punkte!$D$1:$D$22,Punkte!$E$1:$E$22)))</f>
        <v/>
      </c>
      <c r="X38" s="99">
        <f>IF($G38="x",0,IF(W38&lt;50,W38-COUNTIFS($G$30:$G39,"x"),0))</f>
        <v>0</v>
      </c>
      <c r="Y38" s="39" t="str">
        <f>IF(AND($G38="x",W38&gt;0),0,IF(ISERROR(LOOKUP(X38,Punkte!$D$1:$D$22,Punkte!$E$1:$E$22)),"",LOOKUP((X38),Punkte!$D$1:$D$22,Punkte!$E$1:$E$22)))</f>
        <v/>
      </c>
      <c r="AA38" s="99">
        <f>IF($G38="x",0,IF(Z38&lt;50,Z38-COUNTIFS($G$30:$G39,"x"),0))</f>
        <v>0</v>
      </c>
      <c r="AB38" s="39" t="str">
        <f>IF(AND($G38="x",Z38&gt;0),0,IF(ISERROR(LOOKUP(AA38,Punkte!$D$1:$D$22,Punkte!$E$1:$E$22)),"",LOOKUP((AA38),Punkte!$D$1:$D$22,Punkte!$E$1:$E$22)))</f>
        <v/>
      </c>
      <c r="AD38" s="99">
        <f>IF($G38="x",0,IF(AC38&lt;50,AC38-COUNTIFS($G$30:$G39,"x"),0))</f>
        <v>0</v>
      </c>
      <c r="AE38" s="39" t="str">
        <f>IF(AND($G38="x",AC38&gt;0),0,IF(ISERROR(LOOKUP(AD38,Punkte!$D$1:$D$22,Punkte!$E$1:$E$22)),"",LOOKUP((AD38),Punkte!$D$1:$D$22,Punkte!$E$1:$E$22)))</f>
        <v/>
      </c>
    </row>
    <row r="39" spans="1:251" collapsed="1" x14ac:dyDescent="0.25">
      <c r="A39" s="249">
        <f>_xlfn.RANK.EQ(B39,$B$29:$B$56)</f>
        <v>11</v>
      </c>
      <c r="B39" s="146">
        <f>SUM(IF(ISNUMBER(J39),J39)+IF(ISNUMBER(M39),M39)+IF(ISNUMBER(P39),P39)+IF(ISNUMBER(S39),S39)+IF(ISNUMBER(V39),V39)+IF(ISNUMBER(Y39),Y39)+IF(ISNUMBER(#REF!),#REF!)+IF(ISNUMBER(#REF!),#REF!)+IF(ISNUMBER(#REF!),#REF!)+IF(ISNUMBER(#REF!),#REF!)+IF(ISNUMBER(#REF!),#REF!)+IF(ISNUMBER(#REF!),#REF!)+IF(ISNUMBER(#REF!),#REF!))</f>
        <v>0</v>
      </c>
      <c r="C39" s="3">
        <v>40</v>
      </c>
      <c r="D39" s="203" t="s">
        <v>379</v>
      </c>
      <c r="E39" s="15" t="s">
        <v>40</v>
      </c>
      <c r="F39" s="15" t="s">
        <v>41</v>
      </c>
      <c r="G39" s="307"/>
      <c r="H39" s="3" t="s">
        <v>39</v>
      </c>
      <c r="I39" s="99">
        <v>0</v>
      </c>
      <c r="J39" s="39" t="str">
        <f>IF(AND($G39="x",H39&gt;0),0,IF(ISERROR(LOOKUP(I39,Punkte!$D$1:$D$22,Punkte!$E$1:$E$22)),"",LOOKUP((I39),Punkte!$D$1:$D$22,Punkte!$E$1:$E$22)))</f>
        <v/>
      </c>
      <c r="K39" s="3" t="s">
        <v>39</v>
      </c>
      <c r="L39" s="99">
        <v>0</v>
      </c>
      <c r="M39" s="39" t="str">
        <f>IF(AND($G39="x",K39&gt;0),0,IF(ISERROR(LOOKUP(L39,Punkte!$D$1:$D$22,Punkte!$E$1:$E$22)),"",LOOKUP((L39),Punkte!$D$1:$D$22,Punkte!$E$1:$E$22)))</f>
        <v/>
      </c>
      <c r="O39" s="99">
        <f>IF($G39="x",0,IF(N39&lt;50,N39-COUNTIFS($G$5:$G39,"x"),0))</f>
        <v>0</v>
      </c>
      <c r="P39" s="39" t="str">
        <f>IF(AND($G39="x",N39&gt;0),0,IF(ISERROR(LOOKUP(O39,Punkte!$D$1:$D$22,Punkte!$E$1:$E$22)),"",LOOKUP((O39),Punkte!$D$1:$D$22,Punkte!$E$1:$E$22)))</f>
        <v/>
      </c>
      <c r="R39" s="99">
        <f>IF($G39="x",0,IF(Q39&lt;50,Q39-COUNTIFS($G$5:$G39,"x"),0))</f>
        <v>0</v>
      </c>
      <c r="S39" s="39" t="str">
        <f>IF(AND($G39="x",Q39&gt;0),0,IF(ISERROR(LOOKUP(R39,Punkte!$D$1:$D$22,Punkte!$E$1:$E$22)),"",LOOKUP((R39),Punkte!$D$1:$D$22,Punkte!$E$1:$E$22)))</f>
        <v/>
      </c>
      <c r="U39" s="99">
        <f>IF($G39="x",0,IF(T39&lt;50,T39-COUNTIFS($G$5:$G39,"x"),0))</f>
        <v>0</v>
      </c>
      <c r="V39" s="39" t="str">
        <f>IF(AND($G39="x",T39&gt;0),0,IF(ISERROR(LOOKUP(U39,Punkte!$D$1:$D$22,Punkte!$E$1:$E$22)),"",LOOKUP((U39),Punkte!$D$1:$D$22,Punkte!$E$1:$E$22)))</f>
        <v/>
      </c>
      <c r="X39" s="99">
        <f>IF($G39="x",0,IF(W39&lt;50,W39-COUNTIFS($G$5:$G39,"x"),0))</f>
        <v>0</v>
      </c>
      <c r="Y39" s="39" t="str">
        <f>IF(AND($G39="x",W39&gt;0),0,IF(ISERROR(LOOKUP(X39,Punkte!$D$1:$D$22,Punkte!$E$1:$E$22)),"",LOOKUP((X39),Punkte!$D$1:$D$22,Punkte!$E$1:$E$22)))</f>
        <v/>
      </c>
      <c r="AA39" s="99">
        <f>IF($G39="x",0,IF(Z39&lt;50,Z39-COUNTIFS($G$31:$G39,"x"),0))</f>
        <v>0</v>
      </c>
      <c r="AB39" s="39" t="str">
        <f>IF(AND($G39="x",Z39&gt;0),0,IF(ISERROR(LOOKUP(AA39,Punkte!$D$1:$D$22,Punkte!$E$1:$E$22)),"",LOOKUP((AA39),Punkte!$D$1:$D$22,Punkte!$E$1:$E$22)))</f>
        <v/>
      </c>
      <c r="AD39" s="99">
        <f>IF($G39="x",0,IF(AC39&lt;50,AC39-COUNTIFS($G$31:$G39,"x"),0))</f>
        <v>0</v>
      </c>
      <c r="AE39" s="39" t="str">
        <f>IF(AND($G39="x",AC39&gt;0),0,IF(ISERROR(LOOKUP(AD39,Punkte!$D$1:$D$22,Punkte!$E$1:$E$22)),"",LOOKUP((AD39),Punkte!$D$1:$D$22,Punkte!$E$1:$E$22)))</f>
        <v/>
      </c>
    </row>
    <row r="40" spans="1:251" x14ac:dyDescent="0.25">
      <c r="A40" s="249">
        <f>_xlfn.RANK.EQ(B40,$B$29:$B$56)</f>
        <v>11</v>
      </c>
      <c r="B40" s="146">
        <f>SUM(IF(ISNUMBER(J40),J40)+IF(ISNUMBER(M40),M40)+IF(ISNUMBER(P40),P40)+IF(ISNUMBER(S40),S40)+IF(ISNUMBER(V40),V40)+IF(ISNUMBER(Y40),Y40)+IF(ISNUMBER(#REF!),#REF!)+IF(ISNUMBER(#REF!),#REF!)+IF(ISNUMBER(#REF!),#REF!)+IF(ISNUMBER(#REF!),#REF!)+IF(ISNUMBER(#REF!),#REF!)+IF(ISNUMBER(#REF!),#REF!)+IF(ISNUMBER(#REF!),#REF!))</f>
        <v>0</v>
      </c>
      <c r="C40" s="18">
        <v>64</v>
      </c>
      <c r="D40" s="206"/>
      <c r="E40" s="15" t="s">
        <v>320</v>
      </c>
      <c r="F40" s="15" t="s">
        <v>319</v>
      </c>
      <c r="G40" s="307"/>
      <c r="H40" s="3" t="s">
        <v>39</v>
      </c>
      <c r="I40" s="99">
        <v>0</v>
      </c>
      <c r="J40" s="39" t="str">
        <f>IF(AND($G40="x",H40&gt;0),0,IF(ISERROR(LOOKUP(I40,Punkte!$D$1:$D$22,Punkte!$E$1:$E$22)),"",LOOKUP((I40),Punkte!$D$1:$D$22,Punkte!$E$1:$E$22)))</f>
        <v/>
      </c>
      <c r="K40" s="3" t="s">
        <v>39</v>
      </c>
      <c r="L40" s="99">
        <v>0</v>
      </c>
      <c r="M40" s="39" t="str">
        <f>IF(AND($G40="x",K40&gt;0),0,IF(ISERROR(LOOKUP(L40,Punkte!$D$1:$D$22,Punkte!$E$1:$E$22)),"",LOOKUP((L40),Punkte!$D$1:$D$22,Punkte!$E$1:$E$22)))</f>
        <v/>
      </c>
      <c r="O40" s="99">
        <f>IF($G40="x",0,IF(N40&lt;50,N40-COUNTIFS($G$31:$G40,"x"),0))</f>
        <v>0</v>
      </c>
      <c r="P40" s="39" t="str">
        <f>IF(AND($G40="x",N40&gt;0),0,IF(ISERROR(LOOKUP(O40,Punkte!$D$1:$D$22,Punkte!$E$1:$E$22)),"",LOOKUP((O40),Punkte!$D$1:$D$22,Punkte!$E$1:$E$22)))</f>
        <v/>
      </c>
      <c r="R40" s="99">
        <f>IF($G40="x",0,IF(Q40&lt;50,Q40-COUNTIFS($G$31:$G40,"x"),0))</f>
        <v>0</v>
      </c>
      <c r="S40" s="39" t="str">
        <f>IF(AND($G40="x",Q40&gt;0),0,IF(ISERROR(LOOKUP(R40,Punkte!$D$1:$D$22,Punkte!$E$1:$E$22)),"",LOOKUP((R40),Punkte!$D$1:$D$22,Punkte!$E$1:$E$22)))</f>
        <v/>
      </c>
      <c r="U40" s="99">
        <f>IF($G40="x",0,IF(T40&lt;50,T40-COUNTIFS($G$31:$G40,"x"),0))</f>
        <v>0</v>
      </c>
      <c r="V40" s="39" t="str">
        <f>IF(AND($G40="x",T40&gt;0),0,IF(ISERROR(LOOKUP(U40,Punkte!$D$1:$D$22,Punkte!$E$1:$E$22)),"",LOOKUP((U40),Punkte!$D$1:$D$22,Punkte!$E$1:$E$22)))</f>
        <v/>
      </c>
      <c r="X40" s="99">
        <f>IF($G40="x",0,IF(W40&lt;50,W40-COUNTIFS($G$31:$G40,"x"),0))</f>
        <v>0</v>
      </c>
      <c r="Y40" s="39" t="str">
        <f>IF(AND($G40="x",W40&gt;0),0,IF(ISERROR(LOOKUP(X40,Punkte!$D$1:$D$22,Punkte!$E$1:$E$22)),"",LOOKUP((X40),Punkte!$D$1:$D$22,Punkte!$E$1:$E$22)))</f>
        <v/>
      </c>
      <c r="AA40" s="99">
        <f>IF($G40="x",0,IF(Z40&lt;50,Z40-COUNTIFS($G$30:$G41,"x"),0))</f>
        <v>0</v>
      </c>
      <c r="AB40" s="39" t="str">
        <f>IF(AND($G40="x",Z40&gt;0),0,IF(ISERROR(LOOKUP(AA40,Punkte!$D$1:$D$22,Punkte!$E$1:$E$22)),"",LOOKUP((AA40),Punkte!$D$1:$D$22,Punkte!$E$1:$E$22)))</f>
        <v/>
      </c>
      <c r="AD40" s="99">
        <f>IF($G40="x",0,IF(AC40&lt;50,AC40-COUNTIFS($G$30:$G41,"x"),0))</f>
        <v>0</v>
      </c>
      <c r="AE40" s="39" t="str">
        <f>IF(AND($G40="x",AC40&gt;0),0,IF(ISERROR(LOOKUP(AD40,Punkte!$D$1:$D$22,Punkte!$E$1:$E$22)),"",LOOKUP((AD40),Punkte!$D$1:$D$22,Punkte!$E$1:$E$22)))</f>
        <v/>
      </c>
    </row>
    <row r="41" spans="1:251" x14ac:dyDescent="0.25">
      <c r="A41" s="249">
        <f>_xlfn.RANK.EQ(B41,$B$29:$B$56)</f>
        <v>11</v>
      </c>
      <c r="B41" s="146">
        <f>SUM(IF(ISNUMBER(J41),J41)+IF(ISNUMBER(M41),M41)+IF(ISNUMBER(P41),P41)+IF(ISNUMBER(S41),S41)+IF(ISNUMBER(V41),V41)+IF(ISNUMBER(Y41),Y41)+IF(ISNUMBER(#REF!),#REF!)+IF(ISNUMBER(#REF!),#REF!)+IF(ISNUMBER(#REF!),#REF!)+IF(ISNUMBER(#REF!),#REF!)+IF(ISNUMBER(#REF!),#REF!)+IF(ISNUMBER(#REF!),#REF!)+IF(ISNUMBER(#REF!),#REF!))</f>
        <v>0</v>
      </c>
      <c r="C41" s="3">
        <v>67</v>
      </c>
      <c r="D41" s="207"/>
      <c r="E41" s="15" t="s">
        <v>73</v>
      </c>
      <c r="F41" s="15" t="s">
        <v>74</v>
      </c>
      <c r="G41" s="307"/>
      <c r="H41" s="3" t="s">
        <v>39</v>
      </c>
      <c r="I41" s="99">
        <v>0</v>
      </c>
      <c r="J41" s="39" t="str">
        <f>IF(AND($G41="x",H41&gt;0),0,IF(ISERROR(LOOKUP(I41,Punkte!$D$1:$D$22,Punkte!$E$1:$E$22)),"",LOOKUP((I41),Punkte!$D$1:$D$22,Punkte!$E$1:$E$22)))</f>
        <v/>
      </c>
      <c r="K41" s="3" t="s">
        <v>39</v>
      </c>
      <c r="L41" s="99">
        <v>0</v>
      </c>
      <c r="M41" s="39" t="str">
        <f>IF(AND($G41="x",K41&gt;0),0,IF(ISERROR(LOOKUP(L41,Punkte!$D$1:$D$22,Punkte!$E$1:$E$22)),"",LOOKUP((L41),Punkte!$D$1:$D$22,Punkte!$E$1:$E$22)))</f>
        <v/>
      </c>
      <c r="O41" s="99">
        <f>IF($G41="x",0,IF(N41&lt;50,N41-COUNTIFS($G$5:$G41,"x"),0))</f>
        <v>0</v>
      </c>
      <c r="P41" s="39" t="str">
        <f>IF(AND($G41="x",N41&gt;0),0,IF(ISERROR(LOOKUP(O41,Punkte!$D$1:$D$22,Punkte!$E$1:$E$22)),"",LOOKUP((O41),Punkte!$D$1:$D$22,Punkte!$E$1:$E$22)))</f>
        <v/>
      </c>
      <c r="R41" s="99">
        <f>IF($G41="x",0,IF(Q41&lt;50,Q41-COUNTIFS($G$5:$G41,"x"),0))</f>
        <v>0</v>
      </c>
      <c r="S41" s="39" t="str">
        <f>IF(AND($G41="x",Q41&gt;0),0,IF(ISERROR(LOOKUP(R41,Punkte!$D$1:$D$22,Punkte!$E$1:$E$22)),"",LOOKUP((R41),Punkte!$D$1:$D$22,Punkte!$E$1:$E$22)))</f>
        <v/>
      </c>
      <c r="U41" s="99">
        <f>IF($G41="x",0,IF(T41&lt;50,T41-COUNTIFS($G$5:$G41,"x"),0))</f>
        <v>0</v>
      </c>
      <c r="V41" s="39" t="str">
        <f>IF(AND($G41="x",T41&gt;0),0,IF(ISERROR(LOOKUP(U41,Punkte!$D$1:$D$22,Punkte!$E$1:$E$22)),"",LOOKUP((U41),Punkte!$D$1:$D$22,Punkte!$E$1:$E$22)))</f>
        <v/>
      </c>
      <c r="X41" s="99">
        <f>IF($G41="x",0,IF(W41&lt;50,W41-COUNTIFS($G$5:$G41,"x"),0))</f>
        <v>0</v>
      </c>
      <c r="Y41" s="39" t="str">
        <f>IF(AND($G41="x",W41&gt;0),0,IF(ISERROR(LOOKUP(X41,Punkte!$D$1:$D$22,Punkte!$E$1:$E$22)),"",LOOKUP((X41),Punkte!$D$1:$D$22,Punkte!$E$1:$E$22)))</f>
        <v/>
      </c>
      <c r="AA41" s="99">
        <f>IF($G41="x",0,IF(Z41&lt;50,Z41-COUNTIFS($G$5:$G41,"x"),0))</f>
        <v>0</v>
      </c>
      <c r="AB41" s="39" t="str">
        <f>IF(AND($G41="x",Z41&gt;0),0,IF(ISERROR(LOOKUP(AA41,Punkte!$D$1:$D$22,Punkte!$E$1:$E$22)),"",LOOKUP((AA41),Punkte!$D$1:$D$22,Punkte!$E$1:$E$22)))</f>
        <v/>
      </c>
      <c r="AD41" s="99">
        <f>IF($G41="x",0,IF(AC41&lt;50,AC41-COUNTIFS($G$5:$G41,"x"),0))</f>
        <v>0</v>
      </c>
      <c r="AE41" s="39" t="str">
        <f>IF(AND($G41="x",AC41&gt;0),0,IF(ISERROR(LOOKUP(AD41,Punkte!$D$1:$D$22,Punkte!$E$1:$E$22)),"",LOOKUP((AD41),Punkte!$D$1:$D$22,Punkte!$E$1:$E$22)))</f>
        <v/>
      </c>
    </row>
    <row r="42" spans="1:251" s="128" customFormat="1" x14ac:dyDescent="0.25">
      <c r="A42" s="249">
        <f>_xlfn.RANK.EQ(B42,$B$29:$B$56)</f>
        <v>11</v>
      </c>
      <c r="B42" s="146">
        <f>SUM(IF(ISNUMBER(J42),J42)+IF(ISNUMBER(M42),M42)+IF(ISNUMBER(P42),P42)+IF(ISNUMBER(S42),S42)+IF(ISNUMBER(V42),V42)+IF(ISNUMBER(Y42),Y42)+IF(ISNUMBER(#REF!),#REF!)+IF(ISNUMBER(#REF!),#REF!)+IF(ISNUMBER(#REF!),#REF!)+IF(ISNUMBER(#REF!),#REF!)+IF(ISNUMBER(#REF!),#REF!)+IF(ISNUMBER(#REF!),#REF!)+IF(ISNUMBER(#REF!),#REF!))</f>
        <v>0</v>
      </c>
      <c r="C42" s="3">
        <v>45</v>
      </c>
      <c r="D42" s="203"/>
      <c r="E42" s="15" t="s">
        <v>35</v>
      </c>
      <c r="F42" s="15" t="s">
        <v>115</v>
      </c>
      <c r="G42" s="307"/>
      <c r="H42" s="3"/>
      <c r="I42" s="99">
        <f>IF($G42="x",0,IF(H42&lt;50,H42-COUNTIFS($G$30:$G43,"x"),0))</f>
        <v>0</v>
      </c>
      <c r="J42" s="39" t="str">
        <f>IF(AND($G42="x",H42&gt;0),0,IF(ISERROR(LOOKUP(I42,Punkte!$D$1:$D$22,Punkte!$E$1:$E$22)),"",LOOKUP((I42),Punkte!$D$1:$D$22,Punkte!$E$1:$E$22)))</f>
        <v/>
      </c>
      <c r="K42" s="3"/>
      <c r="L42" s="99">
        <f>IF($G42="x",0,IF(K42&lt;50,K42-COUNTIFS($G$30:$G43,"x"),0))</f>
        <v>0</v>
      </c>
      <c r="M42" s="39" t="str">
        <f>IF(AND($G42="x",K42&gt;0),0,IF(ISERROR(LOOKUP(L42,Punkte!$D$1:$D$22,Punkte!$E$1:$E$22)),"",LOOKUP((L42),Punkte!$D$1:$D$22,Punkte!$E$1:$E$22)))</f>
        <v/>
      </c>
      <c r="N42" s="3"/>
      <c r="O42" s="99">
        <f>IF($G42="x",0,IF(N42&lt;50,N42-COUNTIFS($G$30:$G43,"x"),0))</f>
        <v>0</v>
      </c>
      <c r="P42" s="39" t="str">
        <f>IF(AND($G42="x",N42&gt;0),0,IF(ISERROR(LOOKUP(O42,Punkte!$D$1:$D$22,Punkte!$E$1:$E$22)),"",LOOKUP((O42),Punkte!$D$1:$D$22,Punkte!$E$1:$E$22)))</f>
        <v/>
      </c>
      <c r="Q42" s="3"/>
      <c r="R42" s="99">
        <f>IF($G42="x",0,IF(Q42&lt;50,Q42-COUNTIFS($G$30:$G43,"x"),0))</f>
        <v>0</v>
      </c>
      <c r="S42" s="39" t="str">
        <f>IF(AND($G42="x",Q42&gt;0),0,IF(ISERROR(LOOKUP(R42,Punkte!$D$1:$D$22,Punkte!$E$1:$E$22)),"",LOOKUP((R42),Punkte!$D$1:$D$22,Punkte!$E$1:$E$22)))</f>
        <v/>
      </c>
      <c r="T42" s="3"/>
      <c r="U42" s="99">
        <f>IF($G42="x",0,IF(T42&lt;50,T42-COUNTIFS($G$30:$G43,"x"),0))</f>
        <v>0</v>
      </c>
      <c r="V42" s="39" t="str">
        <f>IF(AND($G42="x",T42&gt;0),0,IF(ISERROR(LOOKUP(U42,Punkte!$D$1:$D$22,Punkte!$E$1:$E$22)),"",LOOKUP((U42),Punkte!$D$1:$D$22,Punkte!$E$1:$E$22)))</f>
        <v/>
      </c>
      <c r="W42" s="3"/>
      <c r="X42" s="99">
        <f>IF($G42="x",0,IF(W42&lt;50,W42-COUNTIFS($G$30:$G43,"x"),0))</f>
        <v>0</v>
      </c>
      <c r="Y42" s="39" t="str">
        <f>IF(AND($G42="x",W42&gt;0),0,IF(ISERROR(LOOKUP(X42,Punkte!$D$1:$D$22,Punkte!$E$1:$E$22)),"",LOOKUP((X42),Punkte!$D$1:$D$22,Punkte!$E$1:$E$22)))</f>
        <v/>
      </c>
      <c r="Z42" s="3"/>
      <c r="AA42" s="99">
        <f>IF($G42="x",0,IF(Z42&lt;50,Z42-COUNTIFS($G$5:$G42,"x"),0))</f>
        <v>0</v>
      </c>
      <c r="AB42" s="39" t="str">
        <f>IF(AND($G42="x",Z42&gt;0),0,IF(ISERROR(LOOKUP(AA42,Punkte!$D$1:$D$22,Punkte!$E$1:$E$22)),"",LOOKUP((AA42),Punkte!$D$1:$D$22,Punkte!$E$1:$E$22)))</f>
        <v/>
      </c>
      <c r="AC42" s="3"/>
      <c r="AD42" s="99">
        <f>IF($G42="x",0,IF(AC42&lt;50,AC42-COUNTIFS($G$5:$G42,"x"),0))</f>
        <v>0</v>
      </c>
      <c r="AE42" s="39" t="str">
        <f>IF(AND($G42="x",AC42&gt;0),0,IF(ISERROR(LOOKUP(AD42,Punkte!$D$1:$D$22,Punkte!$E$1:$E$22)),"",LOOKUP((AD42),Punkte!$D$1:$D$22,Punkte!$E$1:$E$22)))</f>
        <v/>
      </c>
    </row>
    <row r="43" spans="1:251" x14ac:dyDescent="0.25">
      <c r="A43" s="249">
        <f>_xlfn.RANK.EQ(B43,$B$29:$B$56)</f>
        <v>11</v>
      </c>
      <c r="B43" s="146">
        <f>SUM(IF(ISNUMBER(J43),J43)+IF(ISNUMBER(M43),M43)+IF(ISNUMBER(P43),P43)+IF(ISNUMBER(S43),S43)+IF(ISNUMBER(V43),V43)+IF(ISNUMBER(Y43),Y43)+IF(ISNUMBER(#REF!),#REF!)+IF(ISNUMBER(#REF!),#REF!)+IF(ISNUMBER(#REF!),#REF!)+IF(ISNUMBER(#REF!),#REF!)+IF(ISNUMBER(#REF!),#REF!)+IF(ISNUMBER(#REF!),#REF!)+IF(ISNUMBER(#REF!),#REF!))</f>
        <v>0</v>
      </c>
      <c r="C43" s="3">
        <v>9</v>
      </c>
      <c r="E43" s="15" t="s">
        <v>245</v>
      </c>
      <c r="F43" s="15" t="s">
        <v>55</v>
      </c>
      <c r="G43" s="307"/>
      <c r="I43" s="99">
        <f>IF($G43="x",0,IF(H43&lt;50,H43-COUNTIFS($G$31:$G43,"x"),0))</f>
        <v>0</v>
      </c>
      <c r="J43" s="39" t="str">
        <f>IF(AND($G43="x",H43&gt;0),0,IF(ISERROR(LOOKUP(I43,Punkte!$D$1:$D$22,Punkte!$E$1:$E$22)),"",LOOKUP((I43),Punkte!$D$1:$D$22,Punkte!$E$1:$E$22)))</f>
        <v/>
      </c>
      <c r="L43" s="99">
        <f>IF($G43="x",0,IF(K43&lt;50,K43-COUNTIFS($G$31:$G43,"x"),0))</f>
        <v>0</v>
      </c>
      <c r="M43" s="39" t="str">
        <f>IF(AND($G43="x",K43&gt;0),0,IF(ISERROR(LOOKUP(L43,Punkte!$D$1:$D$22,Punkte!$E$1:$E$22)),"",LOOKUP((L43),Punkte!$D$1:$D$22,Punkte!$E$1:$E$22)))</f>
        <v/>
      </c>
      <c r="O43" s="99">
        <f>IF($G43="x",0,IF(N43&lt;50,N43-COUNTIFS($G$31:$G43,"x"),0))</f>
        <v>0</v>
      </c>
      <c r="P43" s="39" t="str">
        <f>IF(AND($G43="x",N43&gt;0),0,IF(ISERROR(LOOKUP(O43,Punkte!$D$1:$D$22,Punkte!$E$1:$E$22)),"",LOOKUP((O43),Punkte!$D$1:$D$22,Punkte!$E$1:$E$22)))</f>
        <v/>
      </c>
      <c r="R43" s="99">
        <f>IF($G43="x",0,IF(Q43&lt;50,Q43-COUNTIFS($G$31:$G43,"x"),0))</f>
        <v>0</v>
      </c>
      <c r="S43" s="39" t="str">
        <f>IF(AND($G43="x",Q43&gt;0),0,IF(ISERROR(LOOKUP(R43,Punkte!$D$1:$D$22,Punkte!$E$1:$E$22)),"",LOOKUP((R43),Punkte!$D$1:$D$22,Punkte!$E$1:$E$22)))</f>
        <v/>
      </c>
      <c r="U43" s="99">
        <f>IF($G43="x",0,IF(T43&lt;50,T43-COUNTIFS($G$31:$G43,"x"),0))</f>
        <v>0</v>
      </c>
      <c r="V43" s="39" t="str">
        <f>IF(AND($G43="x",T43&gt;0),0,IF(ISERROR(LOOKUP(U43,Punkte!$D$1:$D$22,Punkte!$E$1:$E$22)),"",LOOKUP((U43),Punkte!$D$1:$D$22,Punkte!$E$1:$E$22)))</f>
        <v/>
      </c>
      <c r="X43" s="99">
        <f>IF($G43="x",0,IF(W43&lt;50,W43-COUNTIFS($G$31:$G43,"x"),0))</f>
        <v>0</v>
      </c>
      <c r="Y43" s="39" t="str">
        <f>IF(AND($G43="x",W43&gt;0),0,IF(ISERROR(LOOKUP(X43,Punkte!$D$1:$D$22,Punkte!$E$1:$E$22)),"",LOOKUP((X43),Punkte!$D$1:$D$22,Punkte!$E$1:$E$22)))</f>
        <v/>
      </c>
      <c r="AA43" s="99">
        <f>IF($G43="x",0,IF(Z43&lt;50,Z43-COUNTIFS($G$5:$G43,"x"),0))</f>
        <v>0</v>
      </c>
      <c r="AB43" s="39" t="str">
        <f>IF(AND($G43="x",Z43&gt;0),0,IF(ISERROR(LOOKUP(AA43,Punkte!$D$1:$D$22,Punkte!$E$1:$E$22)),"",LOOKUP((AA43),Punkte!$D$1:$D$22,Punkte!$E$1:$E$22)))</f>
        <v/>
      </c>
      <c r="AD43" s="99">
        <f>IF($G43="x",0,IF(AC43&lt;50,AC43-COUNTIFS($G$5:$G43,"x"),0))</f>
        <v>0</v>
      </c>
      <c r="AE43" s="39" t="str">
        <f>IF(AND($G43="x",AC43&gt;0),0,IF(ISERROR(LOOKUP(AD43,Punkte!$D$1:$D$22,Punkte!$E$1:$E$22)),"",LOOKUP((AD43),Punkte!$D$1:$D$22,Punkte!$E$1:$E$22)))</f>
        <v/>
      </c>
    </row>
    <row r="44" spans="1:251" s="128" customFormat="1" x14ac:dyDescent="0.25">
      <c r="A44" s="249">
        <f>_xlfn.RANK.EQ(B44,$B$29:$B$56)</f>
        <v>11</v>
      </c>
      <c r="B44" s="146">
        <f>SUM(IF(ISNUMBER(J44),J44)+IF(ISNUMBER(M44),M44)+IF(ISNUMBER(P44),P44)+IF(ISNUMBER(S44),S44)+IF(ISNUMBER(V44),V44)+IF(ISNUMBER(Y44),Y44)+IF(ISNUMBER(#REF!),#REF!)+IF(ISNUMBER(#REF!),#REF!)+IF(ISNUMBER(#REF!),#REF!)+IF(ISNUMBER(#REF!),#REF!)+IF(ISNUMBER(#REF!),#REF!)+IF(ISNUMBER(#REF!),#REF!)+IF(ISNUMBER(#REF!),#REF!))</f>
        <v>0</v>
      </c>
      <c r="C44" s="3">
        <v>78</v>
      </c>
      <c r="D44" s="203"/>
      <c r="E44" s="15" t="s">
        <v>234</v>
      </c>
      <c r="F44" s="15" t="s">
        <v>117</v>
      </c>
      <c r="G44" s="307"/>
      <c r="H44" s="3"/>
      <c r="I44" s="99">
        <f>IF($G44="x",0,IF(H44&lt;50,H44-COUNTIFS($G$5:$G44,"x"),0))</f>
        <v>0</v>
      </c>
      <c r="J44" s="39" t="str">
        <f>IF(AND($G44="x",H44&gt;0),0,IF(ISERROR(LOOKUP(I44,Punkte!$D$1:$D$22,Punkte!$E$1:$E$22)),"",LOOKUP((I44),Punkte!$D$1:$D$22,Punkte!$E$1:$E$22)))</f>
        <v/>
      </c>
      <c r="K44" s="3"/>
      <c r="L44" s="99">
        <f>IF($G44="x",0,IF(K44&lt;50,K44-COUNTIFS($G$5:$G44,"x"),0))</f>
        <v>0</v>
      </c>
      <c r="M44" s="39" t="str">
        <f>IF(AND($G44="x",K44&gt;0),0,IF(ISERROR(LOOKUP(L44,Punkte!$D$1:$D$22,Punkte!$E$1:$E$22)),"",LOOKUP((L44),Punkte!$D$1:$D$22,Punkte!$E$1:$E$22)))</f>
        <v/>
      </c>
      <c r="N44" s="3"/>
      <c r="O44" s="99">
        <f>IF($G44="x",0,IF(N44&lt;50,N44-COUNTIFS($G$5:$G44,"x"),0))</f>
        <v>0</v>
      </c>
      <c r="P44" s="39" t="str">
        <f>IF(AND($G44="x",N44&gt;0),0,IF(ISERROR(LOOKUP(O44,Punkte!$D$1:$D$22,Punkte!$E$1:$E$22)),"",LOOKUP((O44),Punkte!$D$1:$D$22,Punkte!$E$1:$E$22)))</f>
        <v/>
      </c>
      <c r="Q44" s="3"/>
      <c r="R44" s="99">
        <f>IF($G44="x",0,IF(Q44&lt;50,Q44-COUNTIFS($G$5:$G44,"x"),0))</f>
        <v>0</v>
      </c>
      <c r="S44" s="39" t="str">
        <f>IF(AND($G44="x",Q44&gt;0),0,IF(ISERROR(LOOKUP(R44,Punkte!$D$1:$D$22,Punkte!$E$1:$E$22)),"",LOOKUP((R44),Punkte!$D$1:$D$22,Punkte!$E$1:$E$22)))</f>
        <v/>
      </c>
      <c r="T44" s="3"/>
      <c r="U44" s="99">
        <f>IF($G44="x",0,IF(T44&lt;50,T44-COUNTIFS($G$5:$G44,"x"),0))</f>
        <v>0</v>
      </c>
      <c r="V44" s="39" t="str">
        <f>IF(AND($G44="x",T44&gt;0),0,IF(ISERROR(LOOKUP(U44,Punkte!$D$1:$D$22,Punkte!$E$1:$E$22)),"",LOOKUP((U44),Punkte!$D$1:$D$22,Punkte!$E$1:$E$22)))</f>
        <v/>
      </c>
      <c r="W44" s="3"/>
      <c r="X44" s="99">
        <f>IF($G44="x",0,IF(W44&lt;50,W44-COUNTIFS($G$5:$G44,"x"),0))</f>
        <v>0</v>
      </c>
      <c r="Y44" s="39" t="str">
        <f>IF(AND($G44="x",W44&gt;0),0,IF(ISERROR(LOOKUP(X44,Punkte!$D$1:$D$22,Punkte!$E$1:$E$22)),"",LOOKUP((X44),Punkte!$D$1:$D$22,Punkte!$E$1:$E$22)))</f>
        <v/>
      </c>
      <c r="Z44" s="3"/>
      <c r="AA44" s="99">
        <f>IF($G44="x",0,IF(Z44&lt;50,Z44-COUNTIFS($G$5:$G44,"x"),0))</f>
        <v>0</v>
      </c>
      <c r="AB44" s="39" t="str">
        <f>IF(AND($G44="x",Z44&gt;0),0,IF(ISERROR(LOOKUP(AA44,Punkte!$D$1:$D$22,Punkte!$E$1:$E$22)),"",LOOKUP((AA44),Punkte!$D$1:$D$22,Punkte!$E$1:$E$22)))</f>
        <v/>
      </c>
      <c r="AC44" s="3"/>
      <c r="AD44" s="99">
        <f>IF($G44="x",0,IF(AC44&lt;50,AC44-COUNTIFS($G$5:$G44,"x"),0))</f>
        <v>0</v>
      </c>
      <c r="AE44" s="39" t="str">
        <f>IF(AND($G44="x",AC44&gt;0),0,IF(ISERROR(LOOKUP(AD44,Punkte!$D$1:$D$22,Punkte!$E$1:$E$22)),"",LOOKUP((AD44),Punkte!$D$1:$D$22,Punkte!$E$1:$E$22)))</f>
        <v/>
      </c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1"/>
      <c r="DV44" s="121"/>
      <c r="DW44" s="121"/>
      <c r="DX44" s="121"/>
      <c r="DY44" s="121"/>
      <c r="DZ44" s="121"/>
      <c r="EA44" s="121"/>
      <c r="EB44" s="121"/>
      <c r="EC44" s="121"/>
      <c r="ED44" s="121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  <c r="GZ44" s="121"/>
      <c r="HA44" s="121"/>
      <c r="HB44" s="121"/>
      <c r="HC44" s="121"/>
      <c r="HD44" s="121"/>
      <c r="HE44" s="121"/>
      <c r="HF44" s="121"/>
      <c r="HG44" s="121"/>
      <c r="HH44" s="121"/>
      <c r="HI44" s="121"/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1"/>
      <c r="HU44" s="121"/>
      <c r="HV44" s="121"/>
      <c r="HW44" s="121"/>
      <c r="HX44" s="121"/>
      <c r="HY44" s="121"/>
      <c r="HZ44" s="121"/>
      <c r="IA44" s="121"/>
      <c r="IB44" s="121"/>
      <c r="IC44" s="121"/>
      <c r="ID44" s="121"/>
      <c r="IE44" s="121"/>
      <c r="IF44" s="121"/>
      <c r="IG44" s="121"/>
      <c r="IH44" s="121"/>
      <c r="II44" s="121"/>
      <c r="IJ44" s="121"/>
      <c r="IK44" s="121"/>
      <c r="IL44" s="121"/>
      <c r="IM44" s="121"/>
      <c r="IN44" s="121"/>
      <c r="IO44" s="121"/>
      <c r="IP44" s="121"/>
      <c r="IQ44" s="121"/>
    </row>
    <row r="45" spans="1:251" s="128" customFormat="1" x14ac:dyDescent="0.25">
      <c r="A45" s="249">
        <f>_xlfn.RANK.EQ(B45,$B$29:$B$56)</f>
        <v>11</v>
      </c>
      <c r="B45" s="146">
        <f>SUM(IF(ISNUMBER(J45),J45)+IF(ISNUMBER(M45),M45)+IF(ISNUMBER(P45),P45)+IF(ISNUMBER(S45),S45)+IF(ISNUMBER(V45),V45)+IF(ISNUMBER(Y45),Y45)+IF(ISNUMBER(#REF!),#REF!)+IF(ISNUMBER(#REF!),#REF!)+IF(ISNUMBER(#REF!),#REF!)+IF(ISNUMBER(#REF!),#REF!)+IF(ISNUMBER(#REF!),#REF!)+IF(ISNUMBER(#REF!),#REF!)+IF(ISNUMBER(#REF!),#REF!))</f>
        <v>0</v>
      </c>
      <c r="C45" s="18">
        <v>75</v>
      </c>
      <c r="D45" s="203"/>
      <c r="E45" s="15" t="s">
        <v>378</v>
      </c>
      <c r="F45" s="15" t="s">
        <v>382</v>
      </c>
      <c r="G45" s="307"/>
      <c r="H45" s="3"/>
      <c r="I45" s="99">
        <f>IF($G45="x",0,IF(H45&lt;50,H45-COUNTIFS($G$30:$G46,"x"),0))</f>
        <v>0</v>
      </c>
      <c r="J45" s="39" t="str">
        <f>IF(AND($G45="x",H45&gt;0),0,IF(ISERROR(LOOKUP(I45,Punkte!$D$1:$D$22,Punkte!$E$1:$E$22)),"",LOOKUP((I45),Punkte!$D$1:$D$22,Punkte!$E$1:$E$22)))</f>
        <v/>
      </c>
      <c r="K45" s="3"/>
      <c r="L45" s="99">
        <f>IF($G45="x",0,IF(K45&lt;50,K45-COUNTIFS($G$30:$G46,"x"),0))</f>
        <v>0</v>
      </c>
      <c r="M45" s="39" t="str">
        <f>IF(AND($G45="x",K45&gt;0),0,IF(ISERROR(LOOKUP(L45,Punkte!$D$1:$D$22,Punkte!$E$1:$E$22)),"",LOOKUP((L45),Punkte!$D$1:$D$22,Punkte!$E$1:$E$22)))</f>
        <v/>
      </c>
      <c r="N45" s="3"/>
      <c r="O45" s="99">
        <f>IF($G45="x",0,IF(N45&lt;50,N45-COUNTIFS($G$30:$G46,"x"),0))</f>
        <v>0</v>
      </c>
      <c r="P45" s="39" t="str">
        <f>IF(AND($G45="x",N45&gt;0),0,IF(ISERROR(LOOKUP(O45,Punkte!$D$1:$D$22,Punkte!$E$1:$E$22)),"",LOOKUP((O45),Punkte!$D$1:$D$22,Punkte!$E$1:$E$22)))</f>
        <v/>
      </c>
      <c r="Q45" s="3"/>
      <c r="R45" s="99">
        <f>IF($G45="x",0,IF(Q45&lt;50,Q45-COUNTIFS($G$30:$G46,"x"),0))</f>
        <v>0</v>
      </c>
      <c r="S45" s="39" t="str">
        <f>IF(AND($G45="x",Q45&gt;0),0,IF(ISERROR(LOOKUP(R45,Punkte!$D$1:$D$22,Punkte!$E$1:$E$22)),"",LOOKUP((R45),Punkte!$D$1:$D$22,Punkte!$E$1:$E$22)))</f>
        <v/>
      </c>
      <c r="T45" s="3"/>
      <c r="U45" s="99">
        <f>IF($G45="x",0,IF(T45&lt;50,T45-COUNTIFS($G$30:$G46,"x"),0))</f>
        <v>0</v>
      </c>
      <c r="V45" s="39" t="str">
        <f>IF(AND($G45="x",T45&gt;0),0,IF(ISERROR(LOOKUP(U45,Punkte!$D$1:$D$22,Punkte!$E$1:$E$22)),"",LOOKUP((U45),Punkte!$D$1:$D$22,Punkte!$E$1:$E$22)))</f>
        <v/>
      </c>
      <c r="W45" s="3"/>
      <c r="X45" s="99">
        <f>IF($G45="x",0,IF(W45&lt;50,W45-COUNTIFS($G$30:$G46,"x"),0))</f>
        <v>0</v>
      </c>
      <c r="Y45" s="39" t="str">
        <f>IF(AND($G45="x",W45&gt;0),0,IF(ISERROR(LOOKUP(X45,Punkte!$D$1:$D$22,Punkte!$E$1:$E$22)),"",LOOKUP((X45),Punkte!$D$1:$D$22,Punkte!$E$1:$E$22)))</f>
        <v/>
      </c>
      <c r="Z45" s="3"/>
      <c r="AA45" s="99">
        <f>IF($G45="x",0,IF(Z45&lt;50,Z45-COUNTIFS($G$5:$G45,"x"),0))</f>
        <v>0</v>
      </c>
      <c r="AB45" s="39" t="str">
        <f>IF(AND($G45="x",Z45&gt;0),0,IF(ISERROR(LOOKUP(AA45,Punkte!$D$1:$D$22,Punkte!$E$1:$E$22)),"",LOOKUP((AA45),Punkte!$D$1:$D$22,Punkte!$E$1:$E$22)))</f>
        <v/>
      </c>
      <c r="AC45" s="3"/>
      <c r="AD45" s="99">
        <f>IF($G45="x",0,IF(AC45&lt;50,AC45-COUNTIFS($G$5:$G45,"x"),0))</f>
        <v>0</v>
      </c>
      <c r="AE45" s="39" t="str">
        <f>IF(AND($G45="x",AC45&gt;0),0,IF(ISERROR(LOOKUP(AD45,Punkte!$D$1:$D$22,Punkte!$E$1:$E$22)),"",LOOKUP((AD45),Punkte!$D$1:$D$22,Punkte!$E$1:$E$22)))</f>
        <v/>
      </c>
    </row>
    <row r="46" spans="1:251" s="128" customFormat="1" x14ac:dyDescent="0.25">
      <c r="A46" s="249">
        <f>_xlfn.RANK.EQ(B46,$B$29:$B$56)</f>
        <v>11</v>
      </c>
      <c r="B46" s="146">
        <f>SUM(IF(ISNUMBER(J46),J46)+IF(ISNUMBER(M46),M46)+IF(ISNUMBER(P46),P46)+IF(ISNUMBER(S46),S46)+IF(ISNUMBER(V46),V46)+IF(ISNUMBER(Y46),Y46)+IF(ISNUMBER(#REF!),#REF!)+IF(ISNUMBER(#REF!),#REF!)+IF(ISNUMBER(#REF!),#REF!)+IF(ISNUMBER(#REF!),#REF!)+IF(ISNUMBER(#REF!),#REF!)+IF(ISNUMBER(#REF!),#REF!)+IF(ISNUMBER(#REF!),#REF!))</f>
        <v>0</v>
      </c>
      <c r="C46" s="18">
        <v>59</v>
      </c>
      <c r="D46" s="203"/>
      <c r="E46" s="15" t="s">
        <v>123</v>
      </c>
      <c r="F46" s="15" t="s">
        <v>241</v>
      </c>
      <c r="G46" s="307"/>
      <c r="H46" s="3"/>
      <c r="I46" s="99">
        <f>IF($G46="x",0,IF(H46&lt;50,H46-COUNTIFS($G$5:$G46,"x"),0))</f>
        <v>0</v>
      </c>
      <c r="J46" s="39" t="str">
        <f>IF(AND($G46="x",H46&gt;0),0,IF(ISERROR(LOOKUP(I46,Punkte!$D$1:$D$22,Punkte!$E$1:$E$22)),"",LOOKUP((I46),Punkte!$D$1:$D$22,Punkte!$E$1:$E$22)))</f>
        <v/>
      </c>
      <c r="K46" s="3"/>
      <c r="L46" s="99">
        <f>IF($G46="x",0,IF(K46&lt;50,K46-COUNTIFS($G$5:$G46,"x"),0))</f>
        <v>0</v>
      </c>
      <c r="M46" s="39" t="str">
        <f>IF(AND($G46="x",K46&gt;0),0,IF(ISERROR(LOOKUP(L46,Punkte!$D$1:$D$22,Punkte!$E$1:$E$22)),"",LOOKUP((L46),Punkte!$D$1:$D$22,Punkte!$E$1:$E$22)))</f>
        <v/>
      </c>
      <c r="N46" s="3"/>
      <c r="O46" s="99">
        <f>IF($G46="x",0,IF(N46&lt;50,N46-COUNTIFS($G$5:$G46,"x"),0))</f>
        <v>0</v>
      </c>
      <c r="P46" s="39" t="str">
        <f>IF(AND($G46="x",N46&gt;0),0,IF(ISERROR(LOOKUP(O46,Punkte!$D$1:$D$22,Punkte!$E$1:$E$22)),"",LOOKUP((O46),Punkte!$D$1:$D$22,Punkte!$E$1:$E$22)))</f>
        <v/>
      </c>
      <c r="Q46" s="3"/>
      <c r="R46" s="99">
        <f>IF($G46="x",0,IF(Q46&lt;50,Q46-COUNTIFS($G$5:$G46,"x"),0))</f>
        <v>0</v>
      </c>
      <c r="S46" s="39" t="str">
        <f>IF(AND($G46="x",Q46&gt;0),0,IF(ISERROR(LOOKUP(R46,Punkte!$D$1:$D$22,Punkte!$E$1:$E$22)),"",LOOKUP((R46),Punkte!$D$1:$D$22,Punkte!$E$1:$E$22)))</f>
        <v/>
      </c>
      <c r="T46" s="3"/>
      <c r="U46" s="99">
        <f>IF($G46="x",0,IF(T46&lt;50,T46-COUNTIFS($G$5:$G46,"x"),0))</f>
        <v>0</v>
      </c>
      <c r="V46" s="39" t="str">
        <f>IF(AND($G46="x",T46&gt;0),0,IF(ISERROR(LOOKUP(U46,Punkte!$D$1:$D$22,Punkte!$E$1:$E$22)),"",LOOKUP((U46),Punkte!$D$1:$D$22,Punkte!$E$1:$E$22)))</f>
        <v/>
      </c>
      <c r="W46" s="3"/>
      <c r="X46" s="99">
        <f>IF($G46="x",0,IF(W46&lt;50,W46-COUNTIFS($G$5:$G46,"x"),0))</f>
        <v>0</v>
      </c>
      <c r="Y46" s="39" t="str">
        <f>IF(AND($G46="x",W46&gt;0),0,IF(ISERROR(LOOKUP(X46,Punkte!$D$1:$D$22,Punkte!$E$1:$E$22)),"",LOOKUP((X46),Punkte!$D$1:$D$22,Punkte!$E$1:$E$22)))</f>
        <v/>
      </c>
      <c r="Z46" s="3"/>
      <c r="AA46" s="99">
        <f>IF($G46="x",0,IF(Z46&lt;50,Z46-COUNTIFS($G$31:$G46,"x"),0))</f>
        <v>0</v>
      </c>
      <c r="AB46" s="39" t="str">
        <f>IF(AND($G46="x",Z46&gt;0),0,IF(ISERROR(LOOKUP(AA46,Punkte!$D$1:$D$22,Punkte!$E$1:$E$22)),"",LOOKUP((AA46),Punkte!$D$1:$D$22,Punkte!$E$1:$E$22)))</f>
        <v/>
      </c>
      <c r="AC46" s="3"/>
      <c r="AD46" s="99">
        <f>IF($G46="x",0,IF(AC46&lt;50,AC46-COUNTIFS($G$31:$G46,"x"),0))</f>
        <v>0</v>
      </c>
      <c r="AE46" s="39" t="str">
        <f>IF(AND($G46="x",AC46&gt;0),0,IF(ISERROR(LOOKUP(AD46,Punkte!$D$1:$D$22,Punkte!$E$1:$E$22)),"",LOOKUP((AD46),Punkte!$D$1:$D$22,Punkte!$E$1:$E$22)))</f>
        <v/>
      </c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  <c r="IA46" s="121"/>
      <c r="IB46" s="121"/>
      <c r="IC46" s="121"/>
      <c r="ID46" s="121"/>
      <c r="IE46" s="121"/>
      <c r="IF46" s="121"/>
      <c r="IG46" s="121"/>
      <c r="IH46" s="121"/>
      <c r="II46" s="121"/>
      <c r="IJ46" s="121"/>
      <c r="IK46" s="121"/>
      <c r="IL46" s="121"/>
      <c r="IM46" s="121"/>
      <c r="IN46" s="121"/>
      <c r="IO46" s="121"/>
      <c r="IP46" s="121"/>
      <c r="IQ46" s="121"/>
    </row>
    <row r="47" spans="1:251" s="128" customFormat="1" x14ac:dyDescent="0.25">
      <c r="A47" s="249">
        <f>_xlfn.RANK.EQ(B47,$B$29:$B$56)</f>
        <v>11</v>
      </c>
      <c r="B47" s="146">
        <f>SUM(IF(ISNUMBER(J47),J47)+IF(ISNUMBER(M47),M47)+IF(ISNUMBER(P47),P47)+IF(ISNUMBER(S47),S47)+IF(ISNUMBER(V47),V47)+IF(ISNUMBER(Y47),Y47)+IF(ISNUMBER(#REF!),#REF!)+IF(ISNUMBER(#REF!),#REF!)+IF(ISNUMBER(#REF!),#REF!)+IF(ISNUMBER(#REF!),#REF!)+IF(ISNUMBER(#REF!),#REF!)+IF(ISNUMBER(#REF!),#REF!)+IF(ISNUMBER(#REF!),#REF!))</f>
        <v>0</v>
      </c>
      <c r="C47" s="18">
        <v>85</v>
      </c>
      <c r="D47" s="206"/>
      <c r="E47" s="15" t="s">
        <v>410</v>
      </c>
      <c r="F47" s="15" t="s">
        <v>171</v>
      </c>
      <c r="G47" s="307"/>
      <c r="H47" s="3"/>
      <c r="I47" s="99">
        <f>IF($G47="x",0,IF(H47&lt;50,H47-COUNTIFS($G$5:$G47,"x"),0))</f>
        <v>0</v>
      </c>
      <c r="J47" s="39" t="str">
        <f>IF(AND($G47="x",H47&gt;0),0,IF(ISERROR(LOOKUP(I47,Punkte!$D$1:$D$22,Punkte!$E$1:$E$22)),"",LOOKUP((I47),Punkte!$D$1:$D$22,Punkte!$E$1:$E$22)))</f>
        <v/>
      </c>
      <c r="K47" s="3"/>
      <c r="L47" s="99">
        <f>IF($G47="x",0,IF(K47&lt;50,K47-COUNTIFS($G$5:$G47,"x"),0))</f>
        <v>0</v>
      </c>
      <c r="M47" s="39" t="str">
        <f>IF(AND($G47="x",K47&gt;0),0,IF(ISERROR(LOOKUP(L47,Punkte!$D$1:$D$22,Punkte!$E$1:$E$22)),"",LOOKUP((L47),Punkte!$D$1:$D$22,Punkte!$E$1:$E$22)))</f>
        <v/>
      </c>
      <c r="N47" s="3"/>
      <c r="O47" s="99">
        <f>IF($G47="x",0,IF(N47&lt;50,N47-COUNTIFS($G$5:$G47,"x"),0))</f>
        <v>0</v>
      </c>
      <c r="P47" s="39" t="str">
        <f>IF(AND($G47="x",N47&gt;0),0,IF(ISERROR(LOOKUP(O47,Punkte!$D$1:$D$22,Punkte!$E$1:$E$22)),"",LOOKUP((O47),Punkte!$D$1:$D$22,Punkte!$E$1:$E$22)))</f>
        <v/>
      </c>
      <c r="Q47" s="3"/>
      <c r="R47" s="99">
        <f>IF($G47="x",0,IF(Q47&lt;50,Q47-COUNTIFS($G$5:$G47,"x"),0))</f>
        <v>0</v>
      </c>
      <c r="S47" s="39" t="str">
        <f>IF(AND($G47="x",Q47&gt;0),0,IF(ISERROR(LOOKUP(R47,Punkte!$D$1:$D$22,Punkte!$E$1:$E$22)),"",LOOKUP((R47),Punkte!$D$1:$D$22,Punkte!$E$1:$E$22)))</f>
        <v/>
      </c>
      <c r="T47" s="3"/>
      <c r="U47" s="99">
        <f>IF($G47="x",0,IF(T47&lt;50,T47-COUNTIFS($G$5:$G47,"x"),0))</f>
        <v>0</v>
      </c>
      <c r="V47" s="39" t="str">
        <f>IF(AND($G47="x",T47&gt;0),0,IF(ISERROR(LOOKUP(U47,Punkte!$D$1:$D$22,Punkte!$E$1:$E$22)),"",LOOKUP((U47),Punkte!$D$1:$D$22,Punkte!$E$1:$E$22)))</f>
        <v/>
      </c>
      <c r="W47" s="3"/>
      <c r="X47" s="99">
        <f>IF($G47="x",0,IF(W47&lt;50,W47-COUNTIFS($G$5:$G47,"x"),0))</f>
        <v>0</v>
      </c>
      <c r="Y47" s="39" t="str">
        <f>IF(AND($G47="x",W47&gt;0),0,IF(ISERROR(LOOKUP(X47,Punkte!$D$1:$D$22,Punkte!$E$1:$E$22)),"",LOOKUP((X47),Punkte!$D$1:$D$22,Punkte!$E$1:$E$22)))</f>
        <v/>
      </c>
      <c r="Z47" s="3"/>
      <c r="AA47" s="99">
        <f>IF($G47="x",0,IF(Z47&lt;50,Z47-COUNTIFS($G$5:$G47,"x"),0))</f>
        <v>0</v>
      </c>
      <c r="AB47" s="39" t="str">
        <f>IF(AND($G47="x",Z47&gt;0),0,IF(ISERROR(LOOKUP(AA47,Punkte!$D$1:$D$22,Punkte!$E$1:$E$22)),"",LOOKUP((AA47),Punkte!$D$1:$D$22,Punkte!$E$1:$E$22)))</f>
        <v/>
      </c>
      <c r="AC47" s="3"/>
      <c r="AD47" s="99">
        <f>IF($G47="x",0,IF(AC47&lt;50,AC47-COUNTIFS($G$5:$G47,"x"),0))</f>
        <v>0</v>
      </c>
      <c r="AE47" s="39" t="str">
        <f>IF(AND($G47="x",AC47&gt;0),0,IF(ISERROR(LOOKUP(AD47,Punkte!$D$1:$D$22,Punkte!$E$1:$E$22)),"",LOOKUP((AD47),Punkte!$D$1:$D$22,Punkte!$E$1:$E$22)))</f>
        <v/>
      </c>
    </row>
    <row r="48" spans="1:251" s="128" customFormat="1" x14ac:dyDescent="0.25">
      <c r="A48" s="249">
        <f>_xlfn.RANK.EQ(B48,$B$29:$B$56)</f>
        <v>11</v>
      </c>
      <c r="B48" s="146">
        <f>SUM(IF(ISNUMBER(J48),J48)+IF(ISNUMBER(M48),M48)+IF(ISNUMBER(P48),P48)+IF(ISNUMBER(S48),S48)+IF(ISNUMBER(V48),V48)+IF(ISNUMBER(Y48),Y48)+IF(ISNUMBER(#REF!),#REF!)+IF(ISNUMBER(#REF!),#REF!)+IF(ISNUMBER(#REF!),#REF!)+IF(ISNUMBER(#REF!),#REF!)+IF(ISNUMBER(#REF!),#REF!)+IF(ISNUMBER(#REF!),#REF!)+IF(ISNUMBER(#REF!),#REF!))</f>
        <v>0</v>
      </c>
      <c r="C48" s="3">
        <v>62</v>
      </c>
      <c r="D48" s="203"/>
      <c r="E48" s="15" t="s">
        <v>75</v>
      </c>
      <c r="F48" s="15" t="s">
        <v>46</v>
      </c>
      <c r="G48" s="307"/>
      <c r="H48" s="3"/>
      <c r="I48" s="99">
        <f>IF($G48="x",0,IF(H48&lt;50,H48-COUNTIFS($G$5:$G48,"x"),0))</f>
        <v>0</v>
      </c>
      <c r="J48" s="39" t="str">
        <f>IF(AND($G48="x",H48&gt;0),0,IF(ISERROR(LOOKUP(I48,Punkte!$D$1:$D$22,Punkte!$E$1:$E$22)),"",LOOKUP((I48),Punkte!$D$1:$D$22,Punkte!$E$1:$E$22)))</f>
        <v/>
      </c>
      <c r="K48" s="3"/>
      <c r="L48" s="99">
        <f>IF($G48="x",0,IF(K48&lt;50,K48-COUNTIFS($G$5:$G48,"x"),0))</f>
        <v>0</v>
      </c>
      <c r="M48" s="39" t="str">
        <f>IF(AND($G48="x",K48&gt;0),0,IF(ISERROR(LOOKUP(L48,Punkte!$D$1:$D$22,Punkte!$E$1:$E$22)),"",LOOKUP((L48),Punkte!$D$1:$D$22,Punkte!$E$1:$E$22)))</f>
        <v/>
      </c>
      <c r="N48" s="3"/>
      <c r="O48" s="99">
        <f>IF($G48="x",0,IF(N48&lt;50,N48-COUNTIFS($G$5:$G48,"x"),0))</f>
        <v>0</v>
      </c>
      <c r="P48" s="39" t="str">
        <f>IF(AND($G48="x",N48&gt;0),0,IF(ISERROR(LOOKUP(O48,Punkte!$D$1:$D$22,Punkte!$E$1:$E$22)),"",LOOKUP((O48),Punkte!$D$1:$D$22,Punkte!$E$1:$E$22)))</f>
        <v/>
      </c>
      <c r="Q48" s="3"/>
      <c r="R48" s="99">
        <f>IF($G48="x",0,IF(Q48&lt;50,Q48-COUNTIFS($G$5:$G48,"x"),0))</f>
        <v>0</v>
      </c>
      <c r="S48" s="39" t="str">
        <f>IF(AND($G48="x",Q48&gt;0),0,IF(ISERROR(LOOKUP(R48,Punkte!$D$1:$D$22,Punkte!$E$1:$E$22)),"",LOOKUP((R48),Punkte!$D$1:$D$22,Punkte!$E$1:$E$22)))</f>
        <v/>
      </c>
      <c r="T48" s="3"/>
      <c r="U48" s="99">
        <f>IF($G48="x",0,IF(T48&lt;50,T48-COUNTIFS($G$5:$G48,"x"),0))</f>
        <v>0</v>
      </c>
      <c r="V48" s="39" t="str">
        <f>IF(AND($G48="x",T48&gt;0),0,IF(ISERROR(LOOKUP(U48,Punkte!$D$1:$D$22,Punkte!$E$1:$E$22)),"",LOOKUP((U48),Punkte!$D$1:$D$22,Punkte!$E$1:$E$22)))</f>
        <v/>
      </c>
      <c r="W48" s="3"/>
      <c r="X48" s="99">
        <f>IF($G48="x",0,IF(W48&lt;50,W48-COUNTIFS($G$5:$G48,"x"),0))</f>
        <v>0</v>
      </c>
      <c r="Y48" s="39" t="str">
        <f>IF(AND($G48="x",W48&gt;0),0,IF(ISERROR(LOOKUP(X48,Punkte!$D$1:$D$22,Punkte!$E$1:$E$22)),"",LOOKUP((X48),Punkte!$D$1:$D$22,Punkte!$E$1:$E$22)))</f>
        <v/>
      </c>
      <c r="Z48" s="3"/>
      <c r="AA48" s="99">
        <f>IF($G48="x",0,IF(Z48&lt;50,Z48-COUNTIFS($G$5:$G48,"x"),0))</f>
        <v>0</v>
      </c>
      <c r="AB48" s="39" t="str">
        <f>IF(AND($G48="x",Z48&gt;0),0,IF(ISERROR(LOOKUP(AA48,Punkte!$D$1:$D$22,Punkte!$E$1:$E$22)),"",LOOKUP((AA48),Punkte!$D$1:$D$22,Punkte!$E$1:$E$22)))</f>
        <v/>
      </c>
      <c r="AC48" s="3"/>
      <c r="AD48" s="99">
        <f>IF($G48="x",0,IF(AC48&lt;50,AC48-COUNTIFS($G$5:$G48,"x"),0))</f>
        <v>0</v>
      </c>
      <c r="AE48" s="39" t="str">
        <f>IF(AND($G48="x",AC48&gt;0),0,IF(ISERROR(LOOKUP(AD48,Punkte!$D$1:$D$22,Punkte!$E$1:$E$22)),"",LOOKUP((AD48),Punkte!$D$1:$D$22,Punkte!$E$1:$E$22)))</f>
        <v/>
      </c>
    </row>
    <row r="49" spans="1:251" s="128" customFormat="1" x14ac:dyDescent="0.25">
      <c r="A49" s="249">
        <f>_xlfn.RANK.EQ(B49,$B$29:$B$56)</f>
        <v>11</v>
      </c>
      <c r="B49" s="146">
        <f>SUM(IF(ISNUMBER(J49),J49)+IF(ISNUMBER(M49),M49)+IF(ISNUMBER(P49),P49)+IF(ISNUMBER(S49),S49)+IF(ISNUMBER(V49),V49)+IF(ISNUMBER(Y49),Y49)+IF(ISNUMBER(#REF!),#REF!)+IF(ISNUMBER(#REF!),#REF!)+IF(ISNUMBER(#REF!),#REF!)+IF(ISNUMBER(#REF!),#REF!)+IF(ISNUMBER(#REF!),#REF!)+IF(ISNUMBER(#REF!),#REF!)+IF(ISNUMBER(#REF!),#REF!))</f>
        <v>0</v>
      </c>
      <c r="C49" s="3">
        <v>51</v>
      </c>
      <c r="D49" s="203"/>
      <c r="E49" s="15" t="s">
        <v>105</v>
      </c>
      <c r="F49" s="15" t="s">
        <v>229</v>
      </c>
      <c r="G49" s="307"/>
      <c r="H49" s="3"/>
      <c r="I49" s="99">
        <f>IF($G49="x",0,IF(H49&lt;50,H49-COUNTIFS($G$31:$G49,"x"),0))</f>
        <v>0</v>
      </c>
      <c r="J49" s="39" t="str">
        <f>IF(AND($G49="x",H49&gt;0),0,IF(ISERROR(LOOKUP(I49,Punkte!$D$1:$D$22,Punkte!$E$1:$E$22)),"",LOOKUP((I49),Punkte!$D$1:$D$22,Punkte!$E$1:$E$22)))</f>
        <v/>
      </c>
      <c r="K49" s="3"/>
      <c r="L49" s="99">
        <f>IF($G49="x",0,IF(K49&lt;50,K49-COUNTIFS($G$31:$G49,"x"),0))</f>
        <v>0</v>
      </c>
      <c r="M49" s="39" t="str">
        <f>IF(AND($G49="x",K49&gt;0),0,IF(ISERROR(LOOKUP(L49,Punkte!$D$1:$D$22,Punkte!$E$1:$E$22)),"",LOOKUP((L49),Punkte!$D$1:$D$22,Punkte!$E$1:$E$22)))</f>
        <v/>
      </c>
      <c r="N49" s="3"/>
      <c r="O49" s="99">
        <f>IF($G49="x",0,IF(N49&lt;50,N49-COUNTIFS($G$31:$G49,"x"),0))</f>
        <v>0</v>
      </c>
      <c r="P49" s="39" t="str">
        <f>IF(AND($G49="x",N49&gt;0),0,IF(ISERROR(LOOKUP(O49,Punkte!$D$1:$D$22,Punkte!$E$1:$E$22)),"",LOOKUP((O49),Punkte!$D$1:$D$22,Punkte!$E$1:$E$22)))</f>
        <v/>
      </c>
      <c r="Q49" s="3"/>
      <c r="R49" s="99">
        <f>IF($G49="x",0,IF(Q49&lt;50,Q49-COUNTIFS($G$31:$G49,"x"),0))</f>
        <v>0</v>
      </c>
      <c r="S49" s="39" t="str">
        <f>IF(AND($G49="x",Q49&gt;0),0,IF(ISERROR(LOOKUP(R49,Punkte!$D$1:$D$22,Punkte!$E$1:$E$22)),"",LOOKUP((R49),Punkte!$D$1:$D$22,Punkte!$E$1:$E$22)))</f>
        <v/>
      </c>
      <c r="T49" s="3"/>
      <c r="U49" s="99">
        <f>IF($G49="x",0,IF(T49&lt;50,T49-COUNTIFS($G$31:$G49,"x"),0))</f>
        <v>0</v>
      </c>
      <c r="V49" s="39" t="str">
        <f>IF(AND($G49="x",T49&gt;0),0,IF(ISERROR(LOOKUP(U49,Punkte!$D$1:$D$22,Punkte!$E$1:$E$22)),"",LOOKUP((U49),Punkte!$D$1:$D$22,Punkte!$E$1:$E$22)))</f>
        <v/>
      </c>
      <c r="W49" s="3"/>
      <c r="X49" s="99">
        <f>IF($G49="x",0,IF(W49&lt;50,W49-COUNTIFS($G$31:$G49,"x"),0))</f>
        <v>0</v>
      </c>
      <c r="Y49" s="39" t="str">
        <f>IF(AND($G49="x",W49&gt;0),0,IF(ISERROR(LOOKUP(X49,Punkte!$D$1:$D$22,Punkte!$E$1:$E$22)),"",LOOKUP((X49),Punkte!$D$1:$D$22,Punkte!$E$1:$E$22)))</f>
        <v/>
      </c>
      <c r="Z49" s="3"/>
      <c r="AA49" s="99">
        <f>IF($G49="x",0,IF(Z49&lt;50,Z49-COUNTIFS($G$5:$G49,"x"),0))</f>
        <v>0</v>
      </c>
      <c r="AB49" s="39" t="str">
        <f>IF(AND($G49="x",Z49&gt;0),0,IF(ISERROR(LOOKUP(AA49,Punkte!$D$1:$D$22,Punkte!$E$1:$E$22)),"",LOOKUP((AA49),Punkte!$D$1:$D$22,Punkte!$E$1:$E$22)))</f>
        <v/>
      </c>
      <c r="AC49" s="3"/>
      <c r="AD49" s="99">
        <f>IF($G49="x",0,IF(AC49&lt;50,AC49-COUNTIFS($G$5:$G49,"x"),0))</f>
        <v>0</v>
      </c>
      <c r="AE49" s="39" t="str">
        <f>IF(AND($G49="x",AC49&gt;0),0,IF(ISERROR(LOOKUP(AD49,Punkte!$D$1:$D$22,Punkte!$E$1:$E$22)),"",LOOKUP((AD49),Punkte!$D$1:$D$22,Punkte!$E$1:$E$22)))</f>
        <v/>
      </c>
    </row>
    <row r="50" spans="1:251" s="128" customFormat="1" x14ac:dyDescent="0.25">
      <c r="A50" s="249">
        <f>_xlfn.RANK.EQ(B50,$B$29:$B$56)</f>
        <v>11</v>
      </c>
      <c r="B50" s="146">
        <f>SUM(IF(ISNUMBER(J50),J50)+IF(ISNUMBER(M50),M50)+IF(ISNUMBER(P50),P50)+IF(ISNUMBER(S50),S50)+IF(ISNUMBER(V50),V50)+IF(ISNUMBER(Y50),Y50)+IF(ISNUMBER(#REF!),#REF!)+IF(ISNUMBER(#REF!),#REF!)+IF(ISNUMBER(#REF!),#REF!)+IF(ISNUMBER(#REF!),#REF!)+IF(ISNUMBER(#REF!),#REF!)+IF(ISNUMBER(#REF!),#REF!)+IF(ISNUMBER(#REF!),#REF!))</f>
        <v>0</v>
      </c>
      <c r="C50" s="3">
        <v>165</v>
      </c>
      <c r="D50" s="203"/>
      <c r="E50" s="15" t="s">
        <v>412</v>
      </c>
      <c r="F50" s="15" t="s">
        <v>131</v>
      </c>
      <c r="G50" s="307"/>
      <c r="H50" s="3"/>
      <c r="I50" s="99">
        <f>IF($G50="x",0,IF(H50&lt;50,H50-COUNTIFS($G$5:$G50,"x"),0))</f>
        <v>0</v>
      </c>
      <c r="J50" s="39" t="str">
        <f>IF(AND($G50="x",H50&gt;0),0,IF(ISERROR(LOOKUP(I50,Punkte!$D$1:$D$22,Punkte!$E$1:$E$22)),"",LOOKUP((I50),Punkte!$D$1:$D$22,Punkte!$E$1:$E$22)))</f>
        <v/>
      </c>
      <c r="K50" s="3"/>
      <c r="L50" s="99">
        <f>IF($G50="x",0,IF(K50&lt;50,K50-COUNTIFS($G$5:$G50,"x"),0))</f>
        <v>0</v>
      </c>
      <c r="M50" s="39" t="str">
        <f>IF(AND($G50="x",K50&gt;0),0,IF(ISERROR(LOOKUP(L50,Punkte!$D$1:$D$22,Punkte!$E$1:$E$22)),"",LOOKUP((L50),Punkte!$D$1:$D$22,Punkte!$E$1:$E$22)))</f>
        <v/>
      </c>
      <c r="N50" s="3"/>
      <c r="O50" s="99">
        <f>IF($G50="x",0,IF(N50&lt;50,N50-COUNTIFS($G$5:$G50,"x"),0))</f>
        <v>0</v>
      </c>
      <c r="P50" s="39" t="str">
        <f>IF(AND($G50="x",N50&gt;0),0,IF(ISERROR(LOOKUP(O50,Punkte!$D$1:$D$22,Punkte!$E$1:$E$22)),"",LOOKUP((O50),Punkte!$D$1:$D$22,Punkte!$E$1:$E$22)))</f>
        <v/>
      </c>
      <c r="Q50" s="3"/>
      <c r="R50" s="99">
        <f>IF($G50="x",0,IF(Q50&lt;50,Q50-COUNTIFS($G$5:$G50,"x"),0))</f>
        <v>0</v>
      </c>
      <c r="S50" s="39" t="str">
        <f>IF(AND($G50="x",Q50&gt;0),0,IF(ISERROR(LOOKUP(R50,Punkte!$D$1:$D$22,Punkte!$E$1:$E$22)),"",LOOKUP((R50),Punkte!$D$1:$D$22,Punkte!$E$1:$E$22)))</f>
        <v/>
      </c>
      <c r="T50" s="3"/>
      <c r="U50" s="99">
        <f>IF($G50="x",0,IF(T50&lt;50,T50-COUNTIFS($G$5:$G50,"x"),0))</f>
        <v>0</v>
      </c>
      <c r="V50" s="39" t="str">
        <f>IF(AND($G50="x",T50&gt;0),0,IF(ISERROR(LOOKUP(U50,Punkte!$D$1:$D$22,Punkte!$E$1:$E$22)),"",LOOKUP((U50),Punkte!$D$1:$D$22,Punkte!$E$1:$E$22)))</f>
        <v/>
      </c>
      <c r="W50" s="3"/>
      <c r="X50" s="99">
        <f>IF($G50="x",0,IF(W50&lt;50,W50-COUNTIFS($G$5:$G50,"x"),0))</f>
        <v>0</v>
      </c>
      <c r="Y50" s="39" t="str">
        <f>IF(AND($G50="x",W50&gt;0),0,IF(ISERROR(LOOKUP(X50,Punkte!$D$1:$D$22,Punkte!$E$1:$E$22)),"",LOOKUP((X50),Punkte!$D$1:$D$22,Punkte!$E$1:$E$22)))</f>
        <v/>
      </c>
      <c r="Z50" s="3"/>
      <c r="AA50" s="99">
        <f>IF($G50="x",0,IF(Z50&lt;50,Z50-COUNTIFS($G$5:$G50,"x"),0))</f>
        <v>0</v>
      </c>
      <c r="AB50" s="39" t="str">
        <f>IF(AND($G50="x",Z50&gt;0),0,IF(ISERROR(LOOKUP(AA50,Punkte!$D$1:$D$22,Punkte!$E$1:$E$22)),"",LOOKUP((AA50),Punkte!$D$1:$D$22,Punkte!$E$1:$E$22)))</f>
        <v/>
      </c>
      <c r="AC50" s="3"/>
      <c r="AD50" s="99">
        <f>IF($G50="x",0,IF(AC50&lt;50,AC50-COUNTIFS($G$5:$G50,"x"),0))</f>
        <v>0</v>
      </c>
      <c r="AE50" s="39" t="str">
        <f>IF(AND($G50="x",AC50&gt;0),0,IF(ISERROR(LOOKUP(AD50,Punkte!$D$1:$D$22,Punkte!$E$1:$E$22)),"",LOOKUP((AD50),Punkte!$D$1:$D$22,Punkte!$E$1:$E$22)))</f>
        <v/>
      </c>
    </row>
    <row r="51" spans="1:251" s="71" customFormat="1" x14ac:dyDescent="0.25">
      <c r="A51" s="249">
        <f>_xlfn.RANK.EQ(B51,$B$29:$B$56)</f>
        <v>11</v>
      </c>
      <c r="B51" s="146">
        <f>SUM(IF(ISNUMBER(J51),J51)+IF(ISNUMBER(M51),M51)+IF(ISNUMBER(P51),P51)+IF(ISNUMBER(S51),S51)+IF(ISNUMBER(V51),V51)+IF(ISNUMBER(Y51),Y51)+IF(ISNUMBER(#REF!),#REF!)+IF(ISNUMBER(#REF!),#REF!)+IF(ISNUMBER(#REF!),#REF!)+IF(ISNUMBER(#REF!),#REF!)+IF(ISNUMBER(#REF!),#REF!)+IF(ISNUMBER(#REF!),#REF!)+IF(ISNUMBER(#REF!),#REF!))</f>
        <v>0</v>
      </c>
      <c r="C51" s="3">
        <v>44</v>
      </c>
      <c r="D51" s="203"/>
      <c r="E51" s="21" t="s">
        <v>112</v>
      </c>
      <c r="F51" s="21" t="s">
        <v>43</v>
      </c>
      <c r="G51" s="307"/>
      <c r="H51" s="3"/>
      <c r="I51" s="99">
        <f>IF($G51="x",0,IF(H51&lt;50,H51-COUNTIFS($G$5:$G51,"x"),0))</f>
        <v>0</v>
      </c>
      <c r="J51" s="39" t="str">
        <f>IF(AND($G51="x",H51&gt;0),0,IF(ISERROR(LOOKUP(I51,Punkte!$D$1:$D$22,Punkte!$E$1:$E$22)),"",LOOKUP((I51),Punkte!$D$1:$D$22,Punkte!$E$1:$E$22)))</f>
        <v/>
      </c>
      <c r="K51" s="3"/>
      <c r="L51" s="99">
        <f>IF($G51="x",0,IF(K51&lt;50,K51-COUNTIFS($G$5:$G51,"x"),0))</f>
        <v>0</v>
      </c>
      <c r="M51" s="39" t="str">
        <f>IF(AND($G51="x",K51&gt;0),0,IF(ISERROR(LOOKUP(L51,Punkte!$D$1:$D$22,Punkte!$E$1:$E$22)),"",LOOKUP((L51),Punkte!$D$1:$D$22,Punkte!$E$1:$E$22)))</f>
        <v/>
      </c>
      <c r="N51" s="3"/>
      <c r="O51" s="99">
        <f>IF($G51="x",0,IF(N51&lt;50,N51-COUNTIFS($G$5:$G51,"x"),0))</f>
        <v>0</v>
      </c>
      <c r="P51" s="39" t="str">
        <f>IF(AND($G51="x",N51&gt;0),0,IF(ISERROR(LOOKUP(O51,Punkte!$D$1:$D$22,Punkte!$E$1:$E$22)),"",LOOKUP((O51),Punkte!$D$1:$D$22,Punkte!$E$1:$E$22)))</f>
        <v/>
      </c>
      <c r="Q51" s="3"/>
      <c r="R51" s="99">
        <f>IF($G51="x",0,IF(Q51&lt;50,Q51-COUNTIFS($G$5:$G51,"x"),0))</f>
        <v>0</v>
      </c>
      <c r="S51" s="39" t="str">
        <f>IF(AND($G51="x",Q51&gt;0),0,IF(ISERROR(LOOKUP(R51,Punkte!$D$1:$D$22,Punkte!$E$1:$E$22)),"",LOOKUP((R51),Punkte!$D$1:$D$22,Punkte!$E$1:$E$22)))</f>
        <v/>
      </c>
      <c r="T51" s="3"/>
      <c r="U51" s="99">
        <f>IF($G51="x",0,IF(T51&lt;50,T51-COUNTIFS($G$5:$G51,"x"),0))</f>
        <v>0</v>
      </c>
      <c r="V51" s="39" t="str">
        <f>IF(AND($G51="x",T51&gt;0),0,IF(ISERROR(LOOKUP(U51,Punkte!$D$1:$D$22,Punkte!$E$1:$E$22)),"",LOOKUP((U51),Punkte!$D$1:$D$22,Punkte!$E$1:$E$22)))</f>
        <v/>
      </c>
      <c r="W51" s="3"/>
      <c r="X51" s="99">
        <f>IF($G51="x",0,IF(W51&lt;50,W51-COUNTIFS($G$5:$G51,"x"),0))</f>
        <v>0</v>
      </c>
      <c r="Y51" s="39" t="str">
        <f>IF(AND($G51="x",W51&gt;0),0,IF(ISERROR(LOOKUP(X51,Punkte!$D$1:$D$22,Punkte!$E$1:$E$22)),"",LOOKUP((X51),Punkte!$D$1:$D$22,Punkte!$E$1:$E$22)))</f>
        <v/>
      </c>
      <c r="Z51" s="3"/>
      <c r="AA51" s="99">
        <f>IF($G51="x",0,IF(Z51&lt;50,Z51-COUNTIFS($G$5:$G51,"x"),0))</f>
        <v>0</v>
      </c>
      <c r="AB51" s="39" t="str">
        <f>IF(AND($G51="x",Z51&gt;0),0,IF(ISERROR(LOOKUP(AA51,Punkte!$D$1:$D$22,Punkte!$E$1:$E$22)),"",LOOKUP((AA51),Punkte!$D$1:$D$22,Punkte!$E$1:$E$22)))</f>
        <v/>
      </c>
      <c r="AC51" s="3"/>
      <c r="AD51" s="99">
        <f>IF($G51="x",0,IF(AC51&lt;50,AC51-COUNTIFS($G$5:$G51,"x"),0))</f>
        <v>0</v>
      </c>
      <c r="AE51" s="39" t="str">
        <f>IF(AND($G51="x",AC51&gt;0),0,IF(ISERROR(LOOKUP(AD51,Punkte!$D$1:$D$22,Punkte!$E$1:$E$22)),"",LOOKUP((AD51),Punkte!$D$1:$D$22,Punkte!$E$1:$E$22)))</f>
        <v/>
      </c>
    </row>
    <row r="52" spans="1:251" x14ac:dyDescent="0.25">
      <c r="A52" s="249">
        <f>_xlfn.RANK.EQ(B52,$B$29:$B$56)</f>
        <v>11</v>
      </c>
      <c r="B52" s="146">
        <f>SUM(IF(ISNUMBER(J52),J52)+IF(ISNUMBER(M52),M52)+IF(ISNUMBER(P52),P52)+IF(ISNUMBER(S52),S52)+IF(ISNUMBER(V52),V52)+IF(ISNUMBER(Y52),Y52)+IF(ISNUMBER(#REF!),#REF!)+IF(ISNUMBER(#REF!),#REF!)+IF(ISNUMBER(#REF!),#REF!)+IF(ISNUMBER(#REF!),#REF!)+IF(ISNUMBER(#REF!),#REF!)+IF(ISNUMBER(#REF!),#REF!)+IF(ISNUMBER(#REF!),#REF!))</f>
        <v>0</v>
      </c>
      <c r="C52" s="84">
        <v>387</v>
      </c>
      <c r="D52" s="210"/>
      <c r="E52" s="65" t="s">
        <v>401</v>
      </c>
      <c r="F52" s="65" t="s">
        <v>402</v>
      </c>
      <c r="G52" s="66"/>
      <c r="I52" s="99">
        <f>IF($G52="x",0,IF(H52&lt;50,H52-COUNTIFS($G$5:$G52,"x"),0))</f>
        <v>0</v>
      </c>
      <c r="J52" s="39" t="str">
        <f>IF(AND($G52="x",H52&gt;0),0,IF(ISERROR(LOOKUP(I52,Punkte!$D$1:$D$22,Punkte!$E$1:$E$22)),"",LOOKUP((I52),Punkte!$D$1:$D$22,Punkte!$E$1:$E$22)))</f>
        <v/>
      </c>
      <c r="L52" s="99">
        <f>IF($G52="x",0,IF(K52&lt;50,K52-COUNTIFS($G$5:$G52,"x"),0))</f>
        <v>0</v>
      </c>
      <c r="M52" s="39" t="str">
        <f>IF(AND($G52="x",K52&gt;0),0,IF(ISERROR(LOOKUP(L52,Punkte!$D$1:$D$22,Punkte!$E$1:$E$22)),"",LOOKUP((L52),Punkte!$D$1:$D$22,Punkte!$E$1:$E$22)))</f>
        <v/>
      </c>
      <c r="O52" s="99">
        <f>IF($G52="x",0,IF(N52&lt;50,N52-COUNTIFS($G$5:$G52,"x"),0))</f>
        <v>0</v>
      </c>
      <c r="P52" s="39" t="str">
        <f>IF(AND($G52="x",N52&gt;0),0,IF(ISERROR(LOOKUP(O52,Punkte!$D$1:$D$22,Punkte!$E$1:$E$22)),"",LOOKUP((O52),Punkte!$D$1:$D$22,Punkte!$E$1:$E$22)))</f>
        <v/>
      </c>
      <c r="R52" s="99">
        <f>IF($G52="x",0,IF(Q52&lt;50,Q52-COUNTIFS($G$5:$G52,"x"),0))</f>
        <v>0</v>
      </c>
      <c r="S52" s="39" t="str">
        <f>IF(AND($G52="x",Q52&gt;0),0,IF(ISERROR(LOOKUP(R52,Punkte!$D$1:$D$22,Punkte!$E$1:$E$22)),"",LOOKUP((R52),Punkte!$D$1:$D$22,Punkte!$E$1:$E$22)))</f>
        <v/>
      </c>
      <c r="U52" s="99">
        <f>IF($G52="x",0,IF(T52&lt;50,T52-COUNTIFS($G$5:$G52,"x"),0))</f>
        <v>0</v>
      </c>
      <c r="V52" s="39" t="str">
        <f>IF(AND($G52="x",T52&gt;0),0,IF(ISERROR(LOOKUP(U52,Punkte!$D$1:$D$22,Punkte!$E$1:$E$22)),"",LOOKUP((U52),Punkte!$D$1:$D$22,Punkte!$E$1:$E$22)))</f>
        <v/>
      </c>
      <c r="X52" s="99">
        <f>IF($G52="x",0,IF(W52&lt;50,W52-COUNTIFS($G$5:$G52,"x"),0))</f>
        <v>0</v>
      </c>
      <c r="Y52" s="39" t="str">
        <f>IF(AND($G52="x",W52&gt;0),0,IF(ISERROR(LOOKUP(X52,Punkte!$D$1:$D$22,Punkte!$E$1:$E$22)),"",LOOKUP((X52),Punkte!$D$1:$D$22,Punkte!$E$1:$E$22)))</f>
        <v/>
      </c>
      <c r="AA52" s="99">
        <f>IF($G52="x",0,IF(Z52&lt;50,Z52-COUNTIFS($G$5:$G52,"x"),0))</f>
        <v>0</v>
      </c>
      <c r="AB52" s="39" t="str">
        <f>IF(AND($G52="x",Z52&gt;0),0,IF(ISERROR(LOOKUP(AA52,Punkte!$D$1:$D$22,Punkte!$E$1:$E$22)),"",LOOKUP((AA52),Punkte!$D$1:$D$22,Punkte!$E$1:$E$22)))</f>
        <v/>
      </c>
      <c r="AD52" s="99">
        <f>IF($G52="x",0,IF(AC52&lt;50,AC52-COUNTIFS($G$5:$G52,"x"),0))</f>
        <v>0</v>
      </c>
      <c r="AE52" s="39" t="str">
        <f>IF(AND($G52="x",AC52&gt;0),0,IF(ISERROR(LOOKUP(AD52,Punkte!$D$1:$D$22,Punkte!$E$1:$E$22)),"",LOOKUP((AD52),Punkte!$D$1:$D$22,Punkte!$E$1:$E$22)))</f>
        <v/>
      </c>
    </row>
    <row r="53" spans="1:251" x14ac:dyDescent="0.25">
      <c r="A53" s="249">
        <f>_xlfn.RANK.EQ(B53,$B$29:$B$56)</f>
        <v>11</v>
      </c>
      <c r="B53" s="146">
        <f>SUM(IF(ISNUMBER(J53),J53)+IF(ISNUMBER(M53),M53)+IF(ISNUMBER(P53),P53)+IF(ISNUMBER(S53),S53)+IF(ISNUMBER(V53),V53)+IF(ISNUMBER(Y53),Y53)+IF(ISNUMBER(#REF!),#REF!)+IF(ISNUMBER(#REF!),#REF!)+IF(ISNUMBER(#REF!),#REF!)+IF(ISNUMBER(#REF!),#REF!)+IF(ISNUMBER(#REF!),#REF!)+IF(ISNUMBER(#REF!),#REF!)+IF(ISNUMBER(#REF!),#REF!))</f>
        <v>0</v>
      </c>
      <c r="C53" s="3">
        <v>54</v>
      </c>
      <c r="D53" s="203" t="s">
        <v>427</v>
      </c>
      <c r="E53" s="15" t="s">
        <v>288</v>
      </c>
      <c r="F53" s="15" t="s">
        <v>229</v>
      </c>
      <c r="G53" s="307"/>
      <c r="I53" s="99">
        <f>IF($G53="x",0,IF(H53&lt;50,H53-COUNTIFS($G$5:$G53,"x"),0))</f>
        <v>0</v>
      </c>
      <c r="J53" s="39" t="str">
        <f>IF(AND($G53="x",H53&gt;0),0,IF(ISERROR(LOOKUP(I53,Punkte!$D$1:$D$22,Punkte!$E$1:$E$22)),"",LOOKUP((I53),Punkte!$D$1:$D$22,Punkte!$E$1:$E$22)))</f>
        <v/>
      </c>
      <c r="L53" s="99">
        <f>IF($G53="x",0,IF(K53&lt;50,K53-COUNTIFS($G$5:$G53,"x"),0))</f>
        <v>0</v>
      </c>
      <c r="M53" s="39" t="str">
        <f>IF(AND($G53="x",K53&gt;0),0,IF(ISERROR(LOOKUP(L53,Punkte!$D$1:$D$22,Punkte!$E$1:$E$22)),"",LOOKUP((L53),Punkte!$D$1:$D$22,Punkte!$E$1:$E$22)))</f>
        <v/>
      </c>
      <c r="O53" s="99">
        <f>IF($G53="x",0,IF(N53&lt;50,N53-COUNTIFS($G$5:$G53,"x"),0))</f>
        <v>0</v>
      </c>
      <c r="P53" s="39" t="str">
        <f>IF(AND($G53="x",N53&gt;0),0,IF(ISERROR(LOOKUP(O53,Punkte!$D$1:$D$22,Punkte!$E$1:$E$22)),"",LOOKUP((O53),Punkte!$D$1:$D$22,Punkte!$E$1:$E$22)))</f>
        <v/>
      </c>
      <c r="R53" s="99">
        <f>IF($G53="x",0,IF(Q53&lt;50,Q53-COUNTIFS($G$5:$G53,"x"),0))</f>
        <v>0</v>
      </c>
      <c r="S53" s="39" t="str">
        <f>IF(AND($G53="x",Q53&gt;0),0,IF(ISERROR(LOOKUP(R53,Punkte!$D$1:$D$22,Punkte!$E$1:$E$22)),"",LOOKUP((R53),Punkte!$D$1:$D$22,Punkte!$E$1:$E$22)))</f>
        <v/>
      </c>
      <c r="U53" s="99">
        <f>IF($G53="x",0,IF(T53&lt;50,T53-COUNTIFS($G$5:$G53,"x"),0))</f>
        <v>0</v>
      </c>
      <c r="V53" s="39" t="str">
        <f>IF(AND($G53="x",T53&gt;0),0,IF(ISERROR(LOOKUP(U53,Punkte!$D$1:$D$22,Punkte!$E$1:$E$22)),"",LOOKUP((U53),Punkte!$D$1:$D$22,Punkte!$E$1:$E$22)))</f>
        <v/>
      </c>
      <c r="X53" s="99">
        <f>IF($G53="x",0,IF(W53&lt;50,W53-COUNTIFS($G$5:$G53,"x"),0))</f>
        <v>0</v>
      </c>
      <c r="Y53" s="39" t="str">
        <f>IF(AND($G53="x",W53&gt;0),0,IF(ISERROR(LOOKUP(X53,Punkte!$D$1:$D$22,Punkte!$E$1:$E$22)),"",LOOKUP((X53),Punkte!$D$1:$D$22,Punkte!$E$1:$E$22)))</f>
        <v/>
      </c>
      <c r="AA53" s="99">
        <f>IF($G53="x",0,IF(Z53&lt;50,Z53-COUNTIFS($G$5:$G53,"x"),0))</f>
        <v>0</v>
      </c>
      <c r="AB53" s="39" t="str">
        <f>IF(AND($G53="x",Z53&gt;0),0,IF(ISERROR(LOOKUP(AA53,Punkte!$D$1:$D$22,Punkte!$E$1:$E$22)),"",LOOKUP((AA53),Punkte!$D$1:$D$22,Punkte!$E$1:$E$22)))</f>
        <v/>
      </c>
      <c r="AD53" s="99">
        <f>IF($G53="x",0,IF(AC53&lt;50,AC53-COUNTIFS($G$5:$G53,"x"),0))</f>
        <v>0</v>
      </c>
      <c r="AE53" s="39" t="str">
        <f>IF(AND($G53="x",AC53&gt;0),0,IF(ISERROR(LOOKUP(AD53,Punkte!$D$1:$D$22,Punkte!$E$1:$E$22)),"",LOOKUP((AD53),Punkte!$D$1:$D$22,Punkte!$E$1:$E$22)))</f>
        <v/>
      </c>
    </row>
    <row r="54" spans="1:251" x14ac:dyDescent="0.25">
      <c r="A54" s="249">
        <f>_xlfn.RANK.EQ(B54,$B$29:$B$56)</f>
        <v>11</v>
      </c>
      <c r="B54" s="146">
        <f>SUM(IF(ISNUMBER(J54),J54)+IF(ISNUMBER(M54),M54)+IF(ISNUMBER(P54),P54)+IF(ISNUMBER(S54),S54)+IF(ISNUMBER(V54),V54)+IF(ISNUMBER(Y54),Y54)+IF(ISNUMBER(#REF!),#REF!)+IF(ISNUMBER(#REF!),#REF!)+IF(ISNUMBER(#REF!),#REF!)+IF(ISNUMBER(#REF!),#REF!)+IF(ISNUMBER(#REF!),#REF!)+IF(ISNUMBER(#REF!),#REF!)+IF(ISNUMBER(#REF!),#REF!))</f>
        <v>0</v>
      </c>
      <c r="C54" s="229">
        <v>77</v>
      </c>
      <c r="D54" s="230"/>
      <c r="E54" s="188" t="s">
        <v>33</v>
      </c>
      <c r="F54" s="188" t="s">
        <v>34</v>
      </c>
      <c r="G54" s="190"/>
      <c r="I54" s="99">
        <f>IF($G54="x",0,IF(H54&lt;50,H54-COUNTIFS($G$5:$G54,"x"),0))</f>
        <v>0</v>
      </c>
      <c r="J54" s="39" t="str">
        <f>IF(AND($G54="x",H54&gt;0),0,IF(ISERROR(LOOKUP(I54,Punkte!$D$1:$D$22,Punkte!$E$1:$E$22)),"",LOOKUP((I54),Punkte!$D$1:$D$22,Punkte!$E$1:$E$22)))</f>
        <v/>
      </c>
      <c r="L54" s="99">
        <f>IF($G54="x",0,IF(K54&lt;50,K54-COUNTIFS($G$5:$G54,"x"),0))</f>
        <v>0</v>
      </c>
      <c r="M54" s="39" t="str">
        <f>IF(AND($G54="x",K54&gt;0),0,IF(ISERROR(LOOKUP(L54,Punkte!$D$1:$D$22,Punkte!$E$1:$E$22)),"",LOOKUP((L54),Punkte!$D$1:$D$22,Punkte!$E$1:$E$22)))</f>
        <v/>
      </c>
      <c r="O54" s="99">
        <f>IF($G54="x",0,IF(N54&lt;50,N54-COUNTIFS($G$5:$G54,"x"),0))</f>
        <v>0</v>
      </c>
      <c r="P54" s="39" t="str">
        <f>IF(AND($G54="x",N54&gt;0),0,IF(ISERROR(LOOKUP(O54,Punkte!$D$1:$D$22,Punkte!$E$1:$E$22)),"",LOOKUP((O54),Punkte!$D$1:$D$22,Punkte!$E$1:$E$22)))</f>
        <v/>
      </c>
      <c r="R54" s="99">
        <f>IF($G54="x",0,IF(Q54&lt;50,Q54-COUNTIFS($G$5:$G54,"x"),0))</f>
        <v>0</v>
      </c>
      <c r="S54" s="39" t="str">
        <f>IF(AND($G54="x",Q54&gt;0),0,IF(ISERROR(LOOKUP(R54,Punkte!$D$1:$D$22,Punkte!$E$1:$E$22)),"",LOOKUP((R54),Punkte!$D$1:$D$22,Punkte!$E$1:$E$22)))</f>
        <v/>
      </c>
      <c r="U54" s="99">
        <f>IF($G54="x",0,IF(T54&lt;50,T54-COUNTIFS($G$5:$G54,"x"),0))</f>
        <v>0</v>
      </c>
      <c r="V54" s="39" t="str">
        <f>IF(AND($G54="x",T54&gt;0),0,IF(ISERROR(LOOKUP(U54,Punkte!$D$1:$D$22,Punkte!$E$1:$E$22)),"",LOOKUP((U54),Punkte!$D$1:$D$22,Punkte!$E$1:$E$22)))</f>
        <v/>
      </c>
      <c r="X54" s="99">
        <f>IF($G54="x",0,IF(W54&lt;50,W54-COUNTIFS($G$5:$G54,"x"),0))</f>
        <v>0</v>
      </c>
      <c r="Y54" s="39" t="str">
        <f>IF(AND($G54="x",W54&gt;0),0,IF(ISERROR(LOOKUP(X54,Punkte!$D$1:$D$22,Punkte!$E$1:$E$22)),"",LOOKUP((X54),Punkte!$D$1:$D$22,Punkte!$E$1:$E$22)))</f>
        <v/>
      </c>
      <c r="AA54" s="99">
        <f>IF($G54="x",0,IF(Z54&lt;50,Z54-COUNTIFS($G$5:$G54,"x"),0))</f>
        <v>0</v>
      </c>
      <c r="AB54" s="39" t="str">
        <f>IF(AND($G54="x",Z54&gt;0),0,IF(ISERROR(LOOKUP(AA54,Punkte!$D$1:$D$22,Punkte!$E$1:$E$22)),"",LOOKUP((AA54),Punkte!$D$1:$D$22,Punkte!$E$1:$E$22)))</f>
        <v/>
      </c>
      <c r="AD54" s="99">
        <f>IF($G54="x",0,IF(AC54&lt;50,AC54-COUNTIFS($G$5:$G54,"x"),0))</f>
        <v>0</v>
      </c>
      <c r="AE54" s="39" t="str">
        <f>IF(AND($G54="x",AC54&gt;0),0,IF(ISERROR(LOOKUP(AD54,Punkte!$D$1:$D$22,Punkte!$E$1:$E$22)),"",LOOKUP((AD54),Punkte!$D$1:$D$22,Punkte!$E$1:$E$22)))</f>
        <v/>
      </c>
    </row>
    <row r="55" spans="1:251" x14ac:dyDescent="0.25">
      <c r="A55" s="249">
        <f>_xlfn.RANK.EQ(B55,$B$29:$B$56)</f>
        <v>11</v>
      </c>
      <c r="B55" s="146">
        <f>SUM(IF(ISNUMBER(J55),J55)+IF(ISNUMBER(M55),M55)+IF(ISNUMBER(P55),P55)+IF(ISNUMBER(S55),S55)+IF(ISNUMBER(V55),V55)+IF(ISNUMBER(Y55),Y55)+IF(ISNUMBER(#REF!),#REF!)+IF(ISNUMBER(#REF!),#REF!)+IF(ISNUMBER(#REF!),#REF!)+IF(ISNUMBER(#REF!),#REF!)+IF(ISNUMBER(#REF!),#REF!)+IF(ISNUMBER(#REF!),#REF!)+IF(ISNUMBER(#REF!),#REF!))</f>
        <v>0</v>
      </c>
      <c r="C55" s="63">
        <v>67</v>
      </c>
      <c r="E55" s="65" t="s">
        <v>73</v>
      </c>
      <c r="F55" s="65" t="s">
        <v>211</v>
      </c>
      <c r="G55" s="66"/>
      <c r="I55" s="99">
        <f>IF($G55="x",0,IF(H55&lt;50,H55-COUNTIFS($G$5:$G55,"x"),0))</f>
        <v>0</v>
      </c>
      <c r="J55" s="39" t="str">
        <f>IF(AND($G55="x",H55&gt;0),0,IF(ISERROR(LOOKUP(I55,Punkte!$D$1:$D$22,Punkte!$E$1:$E$22)),"",LOOKUP((I55),Punkte!$D$1:$D$22,Punkte!$E$1:$E$22)))</f>
        <v/>
      </c>
      <c r="L55" s="99">
        <f>IF($G55="x",0,IF(K55&lt;50,K55-COUNTIFS($G$5:$G55,"x"),0))</f>
        <v>0</v>
      </c>
      <c r="M55" s="39" t="str">
        <f>IF(AND($G55="x",K55&gt;0),0,IF(ISERROR(LOOKUP(L55,Punkte!$D$1:$D$22,Punkte!$E$1:$E$22)),"",LOOKUP((L55),Punkte!$D$1:$D$22,Punkte!$E$1:$E$22)))</f>
        <v/>
      </c>
      <c r="O55" s="99">
        <f>IF($G55="x",0,IF(N55&lt;50,N55-COUNTIFS($G$5:$G55,"x"),0))</f>
        <v>0</v>
      </c>
      <c r="P55" s="39" t="str">
        <f>IF(AND($G55="x",N55&gt;0),0,IF(ISERROR(LOOKUP(O55,Punkte!$D$1:$D$22,Punkte!$E$1:$E$22)),"",LOOKUP((O55),Punkte!$D$1:$D$22,Punkte!$E$1:$E$22)))</f>
        <v/>
      </c>
      <c r="R55" s="99">
        <f>IF($G55="x",0,IF(Q55&lt;50,Q55-COUNTIFS($G$5:$G55,"x"),0))</f>
        <v>0</v>
      </c>
      <c r="S55" s="39" t="str">
        <f>IF(AND($G55="x",Q55&gt;0),0,IF(ISERROR(LOOKUP(R55,Punkte!$D$1:$D$22,Punkte!$E$1:$E$22)),"",LOOKUP((R55),Punkte!$D$1:$D$22,Punkte!$E$1:$E$22)))</f>
        <v/>
      </c>
      <c r="U55" s="99">
        <f>IF($G55="x",0,IF(T55&lt;50,T55-COUNTIFS($G$5:$G55,"x"),0))</f>
        <v>0</v>
      </c>
      <c r="V55" s="39" t="str">
        <f>IF(AND($G55="x",T55&gt;0),0,IF(ISERROR(LOOKUP(U55,Punkte!$D$1:$D$22,Punkte!$E$1:$E$22)),"",LOOKUP((U55),Punkte!$D$1:$D$22,Punkte!$E$1:$E$22)))</f>
        <v/>
      </c>
      <c r="X55" s="99">
        <f>IF($G55="x",0,IF(W55&lt;50,W55-COUNTIFS($G$5:$G55,"x"),0))</f>
        <v>0</v>
      </c>
      <c r="Y55" s="39" t="str">
        <f>IF(AND($G55="x",W55&gt;0),0,IF(ISERROR(LOOKUP(X55,Punkte!$D$1:$D$22,Punkte!$E$1:$E$22)),"",LOOKUP((X55),Punkte!$D$1:$D$22,Punkte!$E$1:$E$22)))</f>
        <v/>
      </c>
      <c r="AA55" s="99">
        <f>IF($G55="x",0,IF(Z55&lt;50,Z55-COUNTIFS($G$5:$G55,"x"),0))</f>
        <v>0</v>
      </c>
      <c r="AB55" s="39" t="str">
        <f>IF(AND($G55="x",Z55&gt;0),0,IF(ISERROR(LOOKUP(AA55,Punkte!$D$1:$D$22,Punkte!$E$1:$E$22)),"",LOOKUP((AA55),Punkte!$D$1:$D$22,Punkte!$E$1:$E$22)))</f>
        <v/>
      </c>
      <c r="AD55" s="99">
        <f>IF($G55="x",0,IF(AC55&lt;50,AC55-COUNTIFS($G$5:$G55,"x"),0))</f>
        <v>0</v>
      </c>
      <c r="AE55" s="39" t="str">
        <f>IF(AND($G55="x",AC55&gt;0),0,IF(ISERROR(LOOKUP(AD55,Punkte!$D$1:$D$22,Punkte!$E$1:$E$22)),"",LOOKUP((AD55),Punkte!$D$1:$D$22,Punkte!$E$1:$E$22)))</f>
        <v/>
      </c>
    </row>
    <row r="56" spans="1:251" x14ac:dyDescent="0.25">
      <c r="A56" s="249">
        <f>_xlfn.RANK.EQ(B56,$B$29:$B$56)</f>
        <v>11</v>
      </c>
      <c r="B56" s="146">
        <f>SUM(IF(ISNUMBER(J56),J56)+IF(ISNUMBER(M56),M56)+IF(ISNUMBER(P56),P56)+IF(ISNUMBER(S56),S56)+IF(ISNUMBER(V56),V56)+IF(ISNUMBER(Y56),Y56)+IF(ISNUMBER(#REF!),#REF!)+IF(ISNUMBER(#REF!),#REF!)+IF(ISNUMBER(#REF!),#REF!)+IF(ISNUMBER(#REF!),#REF!)+IF(ISNUMBER(#REF!),#REF!)+IF(ISNUMBER(#REF!),#REF!)+IF(ISNUMBER(#REF!),#REF!))</f>
        <v>0</v>
      </c>
      <c r="C56" s="189">
        <v>76</v>
      </c>
      <c r="E56" s="188" t="s">
        <v>315</v>
      </c>
      <c r="F56" s="188" t="s">
        <v>316</v>
      </c>
      <c r="G56" s="190"/>
      <c r="I56" s="99">
        <f>IF($G56="x",0,IF(H56&lt;50,H56-COUNTIFS($G$5:$G56,"x"),0))</f>
        <v>0</v>
      </c>
      <c r="J56" s="39" t="str">
        <f>IF(AND($G56="x",H56&gt;0),0,IF(ISERROR(LOOKUP(I56,Punkte!$D$1:$D$22,Punkte!$E$1:$E$22)),"",LOOKUP((I56),Punkte!$D$1:$D$22,Punkte!$E$1:$E$22)))</f>
        <v/>
      </c>
      <c r="L56" s="99">
        <f>IF($G56="x",0,IF(K56&lt;50,K56-COUNTIFS($G$5:$G56,"x"),0))</f>
        <v>0</v>
      </c>
      <c r="M56" s="39" t="str">
        <f>IF(AND($G56="x",K56&gt;0),0,IF(ISERROR(LOOKUP(L56,Punkte!$D$1:$D$22,Punkte!$E$1:$E$22)),"",LOOKUP((L56),Punkte!$D$1:$D$22,Punkte!$E$1:$E$22)))</f>
        <v/>
      </c>
      <c r="O56" s="99">
        <f>IF($G56="x",0,IF(N56&lt;50,N56-COUNTIFS($G$5:$G56,"x"),0))</f>
        <v>0</v>
      </c>
      <c r="P56" s="39" t="str">
        <f>IF(AND($G56="x",N56&gt;0),0,IF(ISERROR(LOOKUP(O56,Punkte!$D$1:$D$22,Punkte!$E$1:$E$22)),"",LOOKUP((O56),Punkte!$D$1:$D$22,Punkte!$E$1:$E$22)))</f>
        <v/>
      </c>
      <c r="R56" s="99">
        <f>IF($G56="x",0,IF(Q56&lt;50,Q56-COUNTIFS($G$5:$G56,"x"),0))</f>
        <v>0</v>
      </c>
      <c r="S56" s="39" t="str">
        <f>IF(AND($G56="x",Q56&gt;0),0,IF(ISERROR(LOOKUP(R56,Punkte!$D$1:$D$22,Punkte!$E$1:$E$22)),"",LOOKUP((R56),Punkte!$D$1:$D$22,Punkte!$E$1:$E$22)))</f>
        <v/>
      </c>
      <c r="U56" s="99">
        <f>IF($G56="x",0,IF(T56&lt;50,T56-COUNTIFS($G$5:$G56,"x"),0))</f>
        <v>0</v>
      </c>
      <c r="V56" s="39" t="str">
        <f>IF(AND($G56="x",T56&gt;0),0,IF(ISERROR(LOOKUP(U56,Punkte!$D$1:$D$22,Punkte!$E$1:$E$22)),"",LOOKUP((U56),Punkte!$D$1:$D$22,Punkte!$E$1:$E$22)))</f>
        <v/>
      </c>
      <c r="X56" s="99">
        <f>IF($G56="x",0,IF(W56&lt;50,W56-COUNTIFS($G$5:$G56,"x"),0))</f>
        <v>0</v>
      </c>
      <c r="Y56" s="39" t="str">
        <f>IF(AND($G56="x",W56&gt;0),0,IF(ISERROR(LOOKUP(X56,Punkte!$D$1:$D$22,Punkte!$E$1:$E$22)),"",LOOKUP((X56),Punkte!$D$1:$D$22,Punkte!$E$1:$E$22)))</f>
        <v/>
      </c>
      <c r="AA56" s="99">
        <f>IF($G56="x",0,IF(Z56&lt;50,Z56-COUNTIFS($G$5:$G56,"x"),0))</f>
        <v>0</v>
      </c>
      <c r="AB56" s="39" t="str">
        <f>IF(AND($G56="x",Z56&gt;0),0,IF(ISERROR(LOOKUP(AA56,Punkte!$D$1:$D$22,Punkte!$E$1:$E$22)),"",LOOKUP((AA56),Punkte!$D$1:$D$22,Punkte!$E$1:$E$22)))</f>
        <v/>
      </c>
      <c r="AD56" s="99">
        <f>IF($G56="x",0,IF(AC56&lt;50,AC56-COUNTIFS($G$5:$G56,"x"),0))</f>
        <v>0</v>
      </c>
      <c r="AE56" s="39" t="str">
        <f>IF(AND($G56="x",AC56&gt;0),0,IF(ISERROR(LOOKUP(AD56,Punkte!$D$1:$D$22,Punkte!$E$1:$E$22)),"",LOOKUP((AD56),Punkte!$D$1:$D$22,Punkte!$E$1:$E$22)))</f>
        <v/>
      </c>
    </row>
    <row r="57" spans="1:251" s="3" customFormat="1" x14ac:dyDescent="0.25">
      <c r="A57" s="235"/>
      <c r="B57" s="236"/>
      <c r="C57" s="116"/>
      <c r="D57" s="213"/>
      <c r="E57" s="237"/>
      <c r="F57" s="237"/>
      <c r="G57" s="54"/>
      <c r="H57" s="116"/>
      <c r="I57" s="117"/>
      <c r="J57" s="238"/>
      <c r="K57" s="116"/>
      <c r="L57" s="117"/>
      <c r="M57" s="238"/>
      <c r="N57" s="116"/>
      <c r="O57" s="117"/>
      <c r="P57" s="238"/>
      <c r="Q57" s="116"/>
      <c r="R57" s="117"/>
      <c r="S57" s="238"/>
      <c r="T57" s="116"/>
      <c r="U57" s="117"/>
      <c r="V57" s="238"/>
      <c r="W57" s="116"/>
      <c r="X57" s="117"/>
      <c r="Y57" s="238"/>
      <c r="Z57" s="116"/>
      <c r="AA57" s="117"/>
      <c r="AB57" s="238"/>
      <c r="AC57" s="116"/>
      <c r="AD57" s="117"/>
      <c r="AE57" s="238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</row>
    <row r="58" spans="1:251" s="3" customFormat="1" x14ac:dyDescent="0.25">
      <c r="A58" s="235"/>
      <c r="B58" s="236"/>
      <c r="C58" s="116"/>
      <c r="D58" s="213"/>
      <c r="E58" s="237"/>
      <c r="F58" s="237"/>
      <c r="G58" s="54"/>
      <c r="H58" s="116"/>
      <c r="I58" s="117"/>
      <c r="J58" s="238"/>
      <c r="K58" s="116"/>
      <c r="L58" s="117"/>
      <c r="M58" s="238"/>
      <c r="N58" s="116"/>
      <c r="O58" s="117"/>
      <c r="P58" s="238"/>
      <c r="Q58" s="116"/>
      <c r="R58" s="117"/>
      <c r="S58" s="238"/>
      <c r="T58" s="116"/>
      <c r="U58" s="117"/>
      <c r="V58" s="238"/>
      <c r="W58" s="116"/>
      <c r="X58" s="117"/>
      <c r="Y58" s="238"/>
      <c r="Z58" s="116"/>
      <c r="AA58" s="117"/>
      <c r="AB58" s="238"/>
      <c r="AC58" s="116"/>
      <c r="AD58" s="117"/>
      <c r="AE58" s="238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</row>
    <row r="59" spans="1:251" s="3" customFormat="1" x14ac:dyDescent="0.25">
      <c r="A59" s="52"/>
      <c r="B59" s="129"/>
      <c r="C59" s="116"/>
      <c r="D59" s="213"/>
      <c r="E59" s="56" t="s">
        <v>458</v>
      </c>
      <c r="F59" s="56"/>
      <c r="G59" s="80"/>
      <c r="H59" s="76"/>
      <c r="I59" s="98"/>
      <c r="J59" s="91"/>
      <c r="K59" s="101"/>
      <c r="L59" s="98"/>
      <c r="M59" s="91"/>
      <c r="N59" s="101"/>
      <c r="O59" s="98"/>
      <c r="P59" s="78"/>
      <c r="Q59" s="101"/>
      <c r="R59" s="98"/>
      <c r="S59" s="91"/>
      <c r="T59" s="101"/>
      <c r="U59" s="98"/>
      <c r="V59" s="91"/>
      <c r="W59" s="101"/>
      <c r="X59" s="98"/>
      <c r="Y59" s="91"/>
      <c r="Z59" s="101"/>
      <c r="AA59" s="98"/>
      <c r="AB59" s="91"/>
      <c r="AC59" s="101"/>
      <c r="AD59" s="98"/>
      <c r="AE59" s="91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</row>
    <row r="60" spans="1:251" s="3" customFormat="1" x14ac:dyDescent="0.25">
      <c r="A60" s="52"/>
      <c r="B60" s="129"/>
      <c r="C60" s="116"/>
      <c r="D60" s="213"/>
      <c r="E60" s="56" t="s">
        <v>140</v>
      </c>
      <c r="F60" s="130"/>
      <c r="G60" s="80"/>
      <c r="H60" s="76"/>
      <c r="I60" s="97"/>
      <c r="J60" s="92"/>
      <c r="K60" s="74"/>
      <c r="L60" s="97"/>
      <c r="M60" s="92"/>
      <c r="N60" s="74"/>
      <c r="O60" s="97"/>
      <c r="P60" s="78"/>
      <c r="Q60" s="74"/>
      <c r="R60" s="97"/>
      <c r="S60" s="92"/>
      <c r="T60" s="74"/>
      <c r="U60" s="97"/>
      <c r="V60" s="92"/>
      <c r="W60" s="74"/>
      <c r="X60" s="97"/>
      <c r="Y60" s="92"/>
      <c r="Z60" s="74"/>
      <c r="AA60" s="97"/>
      <c r="AB60" s="92"/>
      <c r="AC60" s="74"/>
      <c r="AD60" s="97"/>
      <c r="AE60" s="92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</row>
    <row r="61" spans="1:251" s="3" customFormat="1" x14ac:dyDescent="0.25">
      <c r="A61" s="121"/>
      <c r="B61" s="121"/>
      <c r="C61" s="121"/>
      <c r="D61" s="214"/>
      <c r="E61" s="130"/>
      <c r="F61" s="121"/>
      <c r="G61" s="80"/>
      <c r="H61" s="76"/>
      <c r="I61" s="132"/>
      <c r="J61" s="121"/>
      <c r="K61" s="131"/>
      <c r="L61" s="132"/>
      <c r="M61" s="121"/>
      <c r="N61" s="131"/>
      <c r="O61" s="132"/>
      <c r="P61" s="121"/>
      <c r="Q61" s="131"/>
      <c r="R61" s="132"/>
      <c r="S61" s="121"/>
      <c r="T61" s="131"/>
      <c r="U61" s="132"/>
      <c r="V61" s="121"/>
      <c r="W61" s="131"/>
      <c r="X61" s="132"/>
      <c r="Y61" s="121"/>
      <c r="Z61" s="131"/>
      <c r="AA61" s="132"/>
      <c r="AB61" s="121"/>
      <c r="AC61" s="131"/>
      <c r="AD61" s="132"/>
      <c r="AE61" s="121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</row>
    <row r="62" spans="1:251" s="3" customFormat="1" x14ac:dyDescent="0.25">
      <c r="A62" s="122"/>
      <c r="B62" s="123"/>
      <c r="C62" s="124"/>
      <c r="D62" s="205"/>
      <c r="E62" s="125"/>
      <c r="F62" s="125"/>
      <c r="G62" s="125"/>
      <c r="H62" s="124"/>
      <c r="I62" s="126"/>
      <c r="J62" s="127"/>
      <c r="K62" s="124"/>
      <c r="L62" s="126"/>
      <c r="M62" s="127"/>
      <c r="N62" s="124"/>
      <c r="O62" s="126"/>
      <c r="P62" s="127"/>
      <c r="Q62" s="124"/>
      <c r="R62" s="126"/>
      <c r="S62" s="127"/>
      <c r="T62" s="124"/>
      <c r="U62" s="126"/>
      <c r="V62" s="127"/>
      <c r="W62" s="124"/>
      <c r="X62" s="126"/>
      <c r="Y62" s="127"/>
      <c r="Z62" s="124"/>
      <c r="AA62" s="126"/>
      <c r="AB62" s="127"/>
      <c r="AC62" s="124"/>
      <c r="AD62" s="126"/>
      <c r="AE62" s="127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</row>
    <row r="63" spans="1:251" s="3" customFormat="1" x14ac:dyDescent="0.25">
      <c r="A63" s="1"/>
      <c r="B63" s="2"/>
      <c r="D63" s="203"/>
      <c r="E63" s="29"/>
      <c r="F63" s="29"/>
      <c r="G63" s="29"/>
      <c r="I63" s="99"/>
      <c r="J63" s="6"/>
      <c r="L63" s="99"/>
      <c r="M63" s="6"/>
      <c r="O63" s="99"/>
      <c r="P63" s="6"/>
      <c r="R63" s="99"/>
      <c r="S63" s="6"/>
      <c r="U63" s="99"/>
      <c r="V63" s="6"/>
      <c r="X63" s="99"/>
      <c r="Y63" s="6"/>
      <c r="AA63" s="99"/>
      <c r="AB63" s="6"/>
      <c r="AD63" s="99"/>
      <c r="AE63" s="6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</row>
    <row r="64" spans="1:251" s="3" customFormat="1" x14ac:dyDescent="0.25">
      <c r="A64" s="1"/>
      <c r="B64" s="2"/>
      <c r="D64" s="203"/>
      <c r="E64" s="29"/>
      <c r="F64" s="29"/>
      <c r="G64" s="29"/>
      <c r="I64" s="99"/>
      <c r="J64" s="6"/>
      <c r="L64" s="99"/>
      <c r="M64" s="6"/>
      <c r="O64" s="99"/>
      <c r="P64" s="6"/>
      <c r="R64" s="99"/>
      <c r="S64" s="6"/>
      <c r="U64" s="99"/>
      <c r="V64" s="6"/>
      <c r="X64" s="99"/>
      <c r="Y64" s="6"/>
      <c r="AA64" s="99"/>
      <c r="AB64" s="6"/>
      <c r="AD64" s="99"/>
      <c r="AE64" s="6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</row>
    <row r="65" spans="1:251" s="3" customFormat="1" x14ac:dyDescent="0.25">
      <c r="A65" s="1"/>
      <c r="B65" s="2"/>
      <c r="D65" s="203"/>
      <c r="E65" s="29"/>
      <c r="F65" s="29"/>
      <c r="G65" s="29"/>
      <c r="I65" s="99"/>
      <c r="J65" s="6"/>
      <c r="L65" s="99"/>
      <c r="M65" s="6"/>
      <c r="O65" s="99"/>
      <c r="P65" s="6"/>
      <c r="R65" s="99"/>
      <c r="S65" s="6"/>
      <c r="U65" s="99"/>
      <c r="V65" s="6"/>
      <c r="X65" s="99"/>
      <c r="Y65" s="6"/>
      <c r="AA65" s="99"/>
      <c r="AB65" s="6"/>
      <c r="AD65" s="99"/>
      <c r="AE65" s="6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</row>
    <row r="66" spans="1:251" s="3" customFormat="1" x14ac:dyDescent="0.25">
      <c r="A66" s="1"/>
      <c r="B66" s="2"/>
      <c r="D66" s="203"/>
      <c r="E66" s="29"/>
      <c r="F66" s="29"/>
      <c r="G66" s="29"/>
      <c r="I66" s="99"/>
      <c r="J66" s="6"/>
      <c r="L66" s="99"/>
      <c r="M66" s="6"/>
      <c r="O66" s="99"/>
      <c r="P66" s="6"/>
      <c r="R66" s="99"/>
      <c r="S66" s="6"/>
      <c r="U66" s="99"/>
      <c r="V66" s="6"/>
      <c r="X66" s="99"/>
      <c r="Y66" s="6"/>
      <c r="AA66" s="99"/>
      <c r="AB66" s="6"/>
      <c r="AD66" s="99"/>
      <c r="AE66" s="6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</row>
    <row r="67" spans="1:251" s="3" customFormat="1" x14ac:dyDescent="0.25">
      <c r="A67" s="1"/>
      <c r="B67" s="2"/>
      <c r="D67" s="203"/>
      <c r="E67" s="29"/>
      <c r="F67" s="29"/>
      <c r="G67" s="29"/>
      <c r="I67" s="99"/>
      <c r="J67" s="6"/>
      <c r="L67" s="99"/>
      <c r="M67" s="6"/>
      <c r="O67" s="99"/>
      <c r="P67" s="6"/>
      <c r="R67" s="99"/>
      <c r="S67" s="6"/>
      <c r="U67" s="99"/>
      <c r="V67" s="6"/>
      <c r="X67" s="99"/>
      <c r="Y67" s="6"/>
      <c r="AA67" s="99"/>
      <c r="AB67" s="6"/>
      <c r="AD67" s="99"/>
      <c r="AE67" s="6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</row>
    <row r="68" spans="1:251" s="3" customFormat="1" x14ac:dyDescent="0.25">
      <c r="A68" s="1"/>
      <c r="B68" s="2"/>
      <c r="D68" s="203"/>
      <c r="E68" s="29"/>
      <c r="F68" s="29"/>
      <c r="G68" s="29"/>
      <c r="I68" s="99"/>
      <c r="J68" s="6"/>
      <c r="L68" s="99"/>
      <c r="M68" s="6"/>
      <c r="O68" s="99"/>
      <c r="P68" s="6"/>
      <c r="R68" s="99"/>
      <c r="S68" s="6"/>
      <c r="U68" s="99"/>
      <c r="V68" s="6"/>
      <c r="X68" s="99"/>
      <c r="Y68" s="6"/>
      <c r="AA68" s="99"/>
      <c r="AB68" s="6"/>
      <c r="AD68" s="99"/>
      <c r="AE68" s="6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</row>
    <row r="69" spans="1:251" s="3" customFormat="1" x14ac:dyDescent="0.25">
      <c r="A69" s="1"/>
      <c r="B69" s="2"/>
      <c r="D69" s="203"/>
      <c r="E69" s="29"/>
      <c r="F69" s="29"/>
      <c r="G69" s="29"/>
      <c r="I69" s="99"/>
      <c r="J69" s="6"/>
      <c r="L69" s="99"/>
      <c r="M69" s="6"/>
      <c r="O69" s="99"/>
      <c r="P69" s="6"/>
      <c r="R69" s="99"/>
      <c r="S69" s="6"/>
      <c r="U69" s="99"/>
      <c r="V69" s="6"/>
      <c r="X69" s="99"/>
      <c r="Y69" s="6"/>
      <c r="AA69" s="99"/>
      <c r="AB69" s="6"/>
      <c r="AD69" s="99"/>
      <c r="AE69" s="6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</row>
    <row r="70" spans="1:251" s="3" customFormat="1" x14ac:dyDescent="0.25">
      <c r="A70" s="1"/>
      <c r="B70" s="2"/>
      <c r="D70" s="203"/>
      <c r="E70" s="29"/>
      <c r="F70" s="29"/>
      <c r="G70" s="29"/>
      <c r="I70" s="99"/>
      <c r="J70" s="6"/>
      <c r="L70" s="99"/>
      <c r="M70" s="6"/>
      <c r="O70" s="99"/>
      <c r="P70" s="6"/>
      <c r="R70" s="99"/>
      <c r="S70" s="6"/>
      <c r="U70" s="99"/>
      <c r="V70" s="6"/>
      <c r="X70" s="99"/>
      <c r="Y70" s="6"/>
      <c r="AA70" s="99"/>
      <c r="AB70" s="6"/>
      <c r="AD70" s="99"/>
      <c r="AE70" s="6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</row>
    <row r="71" spans="1:251" s="3" customFormat="1" x14ac:dyDescent="0.25">
      <c r="A71" s="1"/>
      <c r="B71" s="2"/>
      <c r="D71" s="203"/>
      <c r="E71" s="29"/>
      <c r="F71" s="29"/>
      <c r="G71" s="29"/>
      <c r="I71" s="99"/>
      <c r="J71" s="6"/>
      <c r="L71" s="99"/>
      <c r="M71" s="6"/>
      <c r="O71" s="99"/>
      <c r="P71" s="6"/>
      <c r="R71" s="99"/>
      <c r="S71" s="6"/>
      <c r="U71" s="99"/>
      <c r="V71" s="6"/>
      <c r="X71" s="99"/>
      <c r="Y71" s="6"/>
      <c r="AA71" s="99"/>
      <c r="AB71" s="6"/>
      <c r="AD71" s="99"/>
      <c r="AE71" s="6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</row>
    <row r="72" spans="1:251" s="3" customFormat="1" x14ac:dyDescent="0.25">
      <c r="A72" s="1"/>
      <c r="B72" s="2"/>
      <c r="D72" s="203"/>
      <c r="E72" s="29"/>
      <c r="F72" s="29"/>
      <c r="G72" s="29"/>
      <c r="I72" s="99"/>
      <c r="J72" s="6"/>
      <c r="L72" s="99"/>
      <c r="M72" s="6"/>
      <c r="O72" s="99"/>
      <c r="P72" s="6"/>
      <c r="R72" s="99"/>
      <c r="S72" s="6"/>
      <c r="U72" s="99"/>
      <c r="V72" s="6"/>
      <c r="X72" s="99"/>
      <c r="Y72" s="6"/>
      <c r="AA72" s="99"/>
      <c r="AB72" s="6"/>
      <c r="AD72" s="99"/>
      <c r="AE72" s="6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</row>
    <row r="73" spans="1:251" s="3" customFormat="1" x14ac:dyDescent="0.25">
      <c r="A73" s="1"/>
      <c r="B73" s="2"/>
      <c r="D73" s="203"/>
      <c r="E73" s="29"/>
      <c r="F73" s="29"/>
      <c r="G73" s="29"/>
      <c r="I73" s="99"/>
      <c r="J73" s="6"/>
      <c r="L73" s="99"/>
      <c r="M73" s="6"/>
      <c r="O73" s="99"/>
      <c r="P73" s="6"/>
      <c r="R73" s="99"/>
      <c r="S73" s="6"/>
      <c r="U73" s="99"/>
      <c r="V73" s="6"/>
      <c r="X73" s="99"/>
      <c r="Y73" s="6"/>
      <c r="AA73" s="99"/>
      <c r="AB73" s="6"/>
      <c r="AD73" s="99"/>
      <c r="AE73" s="6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</row>
    <row r="74" spans="1:251" x14ac:dyDescent="0.25">
      <c r="E74" s="29"/>
      <c r="F74" s="29"/>
      <c r="G74" s="29"/>
    </row>
    <row r="75" spans="1:251" x14ac:dyDescent="0.25">
      <c r="E75" s="29"/>
      <c r="F75" s="29"/>
      <c r="G75" s="29"/>
    </row>
    <row r="76" spans="1:251" x14ac:dyDescent="0.25">
      <c r="E76" s="29"/>
      <c r="F76" s="29"/>
      <c r="G76" s="29"/>
    </row>
    <row r="77" spans="1:251" x14ac:dyDescent="0.25">
      <c r="E77" s="29"/>
      <c r="F77" s="29"/>
      <c r="G77" s="29"/>
    </row>
    <row r="78" spans="1:251" x14ac:dyDescent="0.25">
      <c r="E78" s="29"/>
      <c r="F78" s="29"/>
      <c r="G78" s="29"/>
    </row>
    <row r="79" spans="1:251" x14ac:dyDescent="0.25">
      <c r="E79" s="29"/>
      <c r="F79" s="29"/>
      <c r="G79" s="29"/>
    </row>
    <row r="80" spans="1:251" x14ac:dyDescent="0.25">
      <c r="E80" s="29"/>
      <c r="F80" s="29"/>
      <c r="G80" s="29"/>
    </row>
    <row r="81" spans="1:251" x14ac:dyDescent="0.25">
      <c r="E81" s="29"/>
      <c r="F81" s="29"/>
      <c r="G81" s="29"/>
    </row>
    <row r="82" spans="1:251" x14ac:dyDescent="0.25">
      <c r="E82" s="29"/>
      <c r="F82" s="29"/>
      <c r="G82" s="29"/>
    </row>
    <row r="83" spans="1:251" x14ac:dyDescent="0.25">
      <c r="E83" s="29"/>
      <c r="F83" s="29"/>
      <c r="G83" s="29"/>
    </row>
    <row r="84" spans="1:251" x14ac:dyDescent="0.25">
      <c r="E84" s="29"/>
      <c r="F84" s="29"/>
      <c r="G84" s="29"/>
    </row>
    <row r="85" spans="1:251" x14ac:dyDescent="0.25">
      <c r="E85" s="29"/>
      <c r="F85" s="29"/>
      <c r="G85" s="29"/>
    </row>
    <row r="91" spans="1:251" s="6" customFormat="1" x14ac:dyDescent="0.25">
      <c r="A91" s="1"/>
      <c r="B91" s="2"/>
      <c r="C91" s="3"/>
      <c r="D91" s="203"/>
      <c r="E91" s="4"/>
      <c r="F91" s="4"/>
      <c r="G91" s="4"/>
      <c r="H91" s="3"/>
      <c r="I91" s="99"/>
      <c r="K91" s="3"/>
      <c r="L91" s="99"/>
      <c r="N91" s="3"/>
      <c r="O91" s="99"/>
      <c r="Q91" s="3"/>
      <c r="R91" s="99"/>
      <c r="T91" s="3"/>
      <c r="U91" s="99"/>
      <c r="W91" s="3"/>
      <c r="X91" s="99"/>
      <c r="Z91" s="3"/>
      <c r="AA91" s="99"/>
      <c r="AC91" s="3"/>
      <c r="AD91" s="99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</row>
    <row r="92" spans="1:251" s="6" customFormat="1" x14ac:dyDescent="0.25">
      <c r="A92" s="1"/>
      <c r="B92" s="2"/>
      <c r="C92" s="3"/>
      <c r="D92" s="203"/>
      <c r="E92" s="4"/>
      <c r="F92" s="4"/>
      <c r="G92" s="4"/>
      <c r="H92" s="3"/>
      <c r="I92" s="99"/>
      <c r="K92" s="3"/>
      <c r="L92" s="99"/>
      <c r="N92" s="3"/>
      <c r="O92" s="99"/>
      <c r="Q92" s="3"/>
      <c r="R92" s="99"/>
      <c r="T92" s="3"/>
      <c r="U92" s="99"/>
      <c r="W92" s="3"/>
      <c r="X92" s="99"/>
      <c r="Z92" s="3"/>
      <c r="AA92" s="99"/>
      <c r="AC92" s="3"/>
      <c r="AD92" s="99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</row>
    <row r="103" spans="8:30" x14ac:dyDescent="0.25">
      <c r="H103" s="102"/>
      <c r="I103" s="100"/>
      <c r="O103" s="100"/>
      <c r="R103" s="100"/>
      <c r="U103" s="100"/>
      <c r="X103" s="100"/>
      <c r="AA103" s="100"/>
      <c r="AD103" s="100"/>
    </row>
    <row r="104" spans="8:30" x14ac:dyDescent="0.25">
      <c r="H104" s="102"/>
      <c r="I104" s="100"/>
      <c r="O104" s="100"/>
      <c r="R104" s="100"/>
      <c r="U104" s="100"/>
      <c r="X104" s="100"/>
      <c r="AA104" s="100"/>
      <c r="AD104" s="100"/>
    </row>
  </sheetData>
  <sheetProtection selectLockedCells="1" selectUnlockedCells="1"/>
  <mergeCells count="17">
    <mergeCell ref="A1:B1"/>
    <mergeCell ref="H1:M1"/>
    <mergeCell ref="N1:S1"/>
    <mergeCell ref="T1:Y1"/>
    <mergeCell ref="H2:M2"/>
    <mergeCell ref="N2:S2"/>
    <mergeCell ref="T2:Y2"/>
    <mergeCell ref="Z1:AE1"/>
    <mergeCell ref="Z2:AE2"/>
    <mergeCell ref="Z3:AB3"/>
    <mergeCell ref="AC3:AE3"/>
    <mergeCell ref="H3:J3"/>
    <mergeCell ref="K3:M3"/>
    <mergeCell ref="N3:P3"/>
    <mergeCell ref="Q3:S3"/>
    <mergeCell ref="T3:V3"/>
    <mergeCell ref="W3:Y3"/>
  </mergeCells>
  <conditionalFormatting sqref="B1:B104857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{D6D900F0-097B-4BBF-93DB-039750BC1743}</x14:id>
        </ext>
      </extLst>
    </cfRule>
  </conditionalFormatting>
  <conditionalFormatting sqref="G5:G27 G29:G58">
    <cfRule type="cellIs" dxfId="10" priority="1" operator="between">
      <formula>"x"</formula>
      <formula>"x"</formula>
    </cfRule>
  </conditionalFormatting>
  <dataValidations count="2">
    <dataValidation allowBlank="1" showInputMessage="1" showErrorMessage="1" prompt="1. Ergebnisse in Spalte &quot;Platz&quot; eintragen._x000a_2. Sortieren nach Spalte &quot;Platz&quot;_x000a_3. Spalte &quot;Platz ohne Gaststarter&quot; kopieren und einfügen als WERTE_x000a_(damit bleiben die Ergebnisse bei Umsortierung erhalten)" sqref="O2:O1048576 X2:X1048576 I1:I1048576 L1:L1048576 U2:U1048576 R2:R1048576 AD2:AD1048576 AA2:AA1048576" xr:uid="{79394924-F102-4B01-8048-A51485F5876E}"/>
    <dataValidation allowBlank="1" showInputMessage="1" showErrorMessage="1" prompt="Spalte für Formeln immer belassen!" sqref="Y29:Z58 S5:T27 V5:W27 J5:K27 M20:M25 Z59:Z61 H5:H27 P5:Q27 M5:N19 M26:N27 M29:N58 S29:T58 V29:W58 J29:K58 P29:Q58 H29:H58 Y5:Z27 AE29:AE58 AB5:AC27 AB29:AC58 AE5:AE27" xr:uid="{8498F928-D437-4526-BEFB-D10AD0BFF0E7}"/>
  </dataValidations>
  <hyperlinks>
    <hyperlink ref="A1:B1" r:id="rId1" display="MZ-Cup 2014" xr:uid="{92598386-AAB3-47D3-ADD0-3C958FFE8BCF}"/>
  </hyperlinks>
  <printOptions gridLines="1"/>
  <pageMargins left="0.39370078740157483" right="0.31496062992125984" top="0.39370078740157483" bottom="0.39370078740157483" header="0.19685039370078741" footer="0.19685039370078741"/>
  <pageSetup paperSize="9" scale="66" firstPageNumber="0" orientation="landscape" horizontalDpi="300" verticalDpi="300" r:id="rId2"/>
  <headerFooter alignWithMargins="0">
    <oddHeader>&amp;L&amp;14www.mzcup.de&amp;C&amp;"Arial,Fett"&amp;20MZ-Cup 2025&amp;R&amp;14Stand:  &amp;D</oddHeader>
  </headerFooter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6D900F0-097B-4BBF-93DB-039750BC17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B1:B1048576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JI114"/>
  <sheetViews>
    <sheetView zoomScale="90" zoomScaleNormal="90" workbookViewId="0">
      <pane xSplit="6" ySplit="4" topLeftCell="G41" activePane="bottomRight" state="frozen"/>
      <selection pane="topRight" activeCell="G1" sqref="G1"/>
      <selection pane="bottomLeft" activeCell="A5" sqref="A5"/>
      <selection pane="bottomRight" activeCell="D1" sqref="D1"/>
    </sheetView>
  </sheetViews>
  <sheetFormatPr baseColWidth="10" defaultColWidth="11.5" defaultRowHeight="15.05" outlineLevelCol="1" x14ac:dyDescent="0.25"/>
  <cols>
    <col min="1" max="1" width="11" style="1" customWidth="1"/>
    <col min="2" max="2" width="25.5" style="2" customWidth="1"/>
    <col min="3" max="3" width="8.875" style="3" customWidth="1"/>
    <col min="4" max="4" width="10.375" style="1" customWidth="1"/>
    <col min="5" max="5" width="18.875" style="4" customWidth="1"/>
    <col min="6" max="6" width="13.5" style="4" customWidth="1"/>
    <col min="7" max="7" width="13" style="4" customWidth="1"/>
    <col min="8" max="8" width="6.5" style="3" customWidth="1"/>
    <col min="9" max="9" width="6.5" style="99" hidden="1" customWidth="1" outlineLevel="1"/>
    <col min="10" max="10" width="5.5" style="6" customWidth="1" collapsed="1"/>
    <col min="11" max="11" width="6.5" style="3" customWidth="1"/>
    <col min="12" max="12" width="6.5" style="99" hidden="1" customWidth="1" outlineLevel="1"/>
    <col min="13" max="13" width="5.5" style="6" customWidth="1" collapsed="1"/>
    <col min="14" max="14" width="6.5" style="3" customWidth="1"/>
    <col min="15" max="15" width="6.5" style="99" hidden="1" customWidth="1" outlineLevel="1"/>
    <col min="16" max="16" width="5.5" style="6" customWidth="1" collapsed="1"/>
    <col min="17" max="17" width="6.5" style="3" customWidth="1"/>
    <col min="18" max="18" width="6.5" style="99" hidden="1" customWidth="1" outlineLevel="1"/>
    <col min="19" max="19" width="5.5" style="6" customWidth="1" collapsed="1"/>
    <col min="20" max="20" width="6.5" style="3" customWidth="1"/>
    <col min="21" max="21" width="6.5" style="99" hidden="1" customWidth="1" outlineLevel="1"/>
    <col min="22" max="22" width="5.5" style="6" customWidth="1" collapsed="1"/>
    <col min="23" max="23" width="6.5" style="3" customWidth="1"/>
    <col min="24" max="24" width="6.5" style="99" hidden="1" customWidth="1" outlineLevel="1"/>
    <col min="25" max="25" width="5.5" style="6" customWidth="1" collapsed="1"/>
    <col min="26" max="26" width="6.5" style="3" customWidth="1"/>
    <col min="27" max="27" width="6.5" style="99" hidden="1" customWidth="1" outlineLevel="1"/>
    <col min="28" max="28" width="5.5" style="6" customWidth="1" collapsed="1"/>
    <col min="29" max="29" width="6.5" style="3" customWidth="1"/>
    <col min="30" max="30" width="6.5" style="99" hidden="1" customWidth="1" outlineLevel="1"/>
    <col min="31" max="31" width="5.5" style="6" customWidth="1" collapsed="1"/>
    <col min="32" max="32" width="6.5" style="3" customWidth="1"/>
    <col min="33" max="33" width="6.5" style="99" hidden="1" customWidth="1" outlineLevel="1"/>
    <col min="34" max="34" width="5.5" style="6" customWidth="1" collapsed="1"/>
    <col min="35" max="35" width="6.5" style="3" customWidth="1"/>
    <col min="36" max="36" width="6.5" style="99" hidden="1" customWidth="1" outlineLevel="1"/>
    <col min="37" max="37" width="5.5" style="6" customWidth="1" collapsed="1"/>
    <col min="38" max="38" width="6.5" style="3" customWidth="1"/>
    <col min="39" max="39" width="6.5" style="99" hidden="1" customWidth="1" outlineLevel="1"/>
    <col min="40" max="40" width="5.5" style="6" customWidth="1" collapsed="1"/>
    <col min="41" max="41" width="6.5" style="3" customWidth="1"/>
    <col min="42" max="42" width="6.5" style="99" hidden="1" customWidth="1" outlineLevel="1"/>
    <col min="43" max="43" width="5.5" style="6" customWidth="1" collapsed="1"/>
    <col min="44" max="44" width="16.875" style="4" hidden="1" customWidth="1" outlineLevel="1"/>
    <col min="45" max="45" width="11.5" style="4" collapsed="1"/>
    <col min="46" max="159" width="11.5" style="4"/>
    <col min="160" max="160" width="11.5" style="4" hidden="1" customWidth="1"/>
    <col min="161" max="16384" width="11.5" style="4"/>
  </cols>
  <sheetData>
    <row r="1" spans="1:46" ht="20.3" x14ac:dyDescent="0.35">
      <c r="A1" s="320" t="s">
        <v>248</v>
      </c>
      <c r="B1" s="320"/>
      <c r="G1" s="159" t="s">
        <v>150</v>
      </c>
      <c r="H1" s="319" t="s">
        <v>217</v>
      </c>
      <c r="I1" s="319"/>
      <c r="J1" s="319"/>
      <c r="K1" s="319"/>
      <c r="L1" s="319"/>
      <c r="M1" s="319"/>
      <c r="N1" s="319" t="s">
        <v>5</v>
      </c>
      <c r="O1" s="319"/>
      <c r="P1" s="319"/>
      <c r="Q1" s="319"/>
      <c r="R1" s="319"/>
      <c r="S1" s="319"/>
      <c r="T1" s="319" t="s">
        <v>3</v>
      </c>
      <c r="U1" s="319"/>
      <c r="V1" s="319"/>
      <c r="W1" s="319"/>
      <c r="X1" s="319"/>
      <c r="Y1" s="319"/>
      <c r="Z1" s="319" t="s">
        <v>153</v>
      </c>
      <c r="AA1" s="319"/>
      <c r="AB1" s="319"/>
      <c r="AC1" s="319"/>
      <c r="AD1" s="319"/>
      <c r="AE1" s="319"/>
      <c r="AF1" s="319" t="s">
        <v>6</v>
      </c>
      <c r="AG1" s="319"/>
      <c r="AH1" s="319"/>
      <c r="AI1" s="319"/>
      <c r="AJ1" s="319"/>
      <c r="AK1" s="319"/>
      <c r="AL1" s="319" t="s">
        <v>4</v>
      </c>
      <c r="AM1" s="319"/>
      <c r="AN1" s="319"/>
      <c r="AO1" s="319"/>
      <c r="AP1" s="319"/>
      <c r="AQ1" s="319"/>
    </row>
    <row r="2" spans="1:46" x14ac:dyDescent="0.25">
      <c r="A2" s="7"/>
      <c r="B2" s="7"/>
      <c r="G2" s="159" t="s">
        <v>151</v>
      </c>
      <c r="H2" s="328" t="s">
        <v>249</v>
      </c>
      <c r="I2" s="328"/>
      <c r="J2" s="321"/>
      <c r="K2" s="321"/>
      <c r="L2" s="321"/>
      <c r="M2" s="321"/>
      <c r="N2" s="321" t="s">
        <v>250</v>
      </c>
      <c r="O2" s="321"/>
      <c r="P2" s="321"/>
      <c r="Q2" s="321"/>
      <c r="R2" s="321"/>
      <c r="S2" s="321"/>
      <c r="T2" s="321" t="s">
        <v>251</v>
      </c>
      <c r="U2" s="321"/>
      <c r="V2" s="321"/>
      <c r="W2" s="321"/>
      <c r="X2" s="321"/>
      <c r="Y2" s="321"/>
      <c r="Z2" s="321" t="s">
        <v>252</v>
      </c>
      <c r="AA2" s="321"/>
      <c r="AB2" s="321"/>
      <c r="AC2" s="321"/>
      <c r="AD2" s="321"/>
      <c r="AE2" s="321"/>
      <c r="AF2" s="321" t="s">
        <v>253</v>
      </c>
      <c r="AG2" s="321"/>
      <c r="AH2" s="321"/>
      <c r="AI2" s="321"/>
      <c r="AJ2" s="321"/>
      <c r="AK2" s="321"/>
      <c r="AL2" s="321" t="s">
        <v>254</v>
      </c>
      <c r="AM2" s="321"/>
      <c r="AN2" s="321"/>
      <c r="AO2" s="321"/>
      <c r="AP2" s="321"/>
      <c r="AQ2" s="321"/>
      <c r="AR2" s="3"/>
    </row>
    <row r="3" spans="1:46" ht="16.2" customHeight="1" x14ac:dyDescent="0.25">
      <c r="A3" s="7"/>
      <c r="E3" s="1"/>
      <c r="F3" s="1"/>
      <c r="H3" s="319" t="s">
        <v>12</v>
      </c>
      <c r="I3" s="319"/>
      <c r="J3" s="319"/>
      <c r="K3" s="319" t="s">
        <v>13</v>
      </c>
      <c r="L3" s="319"/>
      <c r="M3" s="319"/>
      <c r="N3" s="319" t="s">
        <v>14</v>
      </c>
      <c r="O3" s="319"/>
      <c r="P3" s="319"/>
      <c r="Q3" s="319" t="s">
        <v>15</v>
      </c>
      <c r="R3" s="319"/>
      <c r="S3" s="319"/>
      <c r="T3" s="319" t="s">
        <v>16</v>
      </c>
      <c r="U3" s="319"/>
      <c r="V3" s="319"/>
      <c r="W3" s="319" t="s">
        <v>17</v>
      </c>
      <c r="X3" s="319"/>
      <c r="Y3" s="319"/>
      <c r="Z3" s="319" t="s">
        <v>18</v>
      </c>
      <c r="AA3" s="319"/>
      <c r="AB3" s="319"/>
      <c r="AC3" s="319" t="s">
        <v>19</v>
      </c>
      <c r="AD3" s="319"/>
      <c r="AE3" s="319"/>
      <c r="AF3" s="319" t="s">
        <v>20</v>
      </c>
      <c r="AG3" s="319"/>
      <c r="AH3" s="319"/>
      <c r="AI3" s="319" t="s">
        <v>21</v>
      </c>
      <c r="AJ3" s="319"/>
      <c r="AK3" s="319"/>
      <c r="AL3" s="329" t="s">
        <v>22</v>
      </c>
      <c r="AM3" s="329"/>
      <c r="AN3" s="329"/>
      <c r="AO3" s="329" t="s">
        <v>191</v>
      </c>
      <c r="AP3" s="329"/>
      <c r="AQ3" s="329"/>
      <c r="AR3" s="112"/>
      <c r="AS3" s="113"/>
      <c r="AT3" s="114"/>
    </row>
    <row r="4" spans="1:46" s="158" customFormat="1" ht="29.45" customHeight="1" thickBot="1" x14ac:dyDescent="0.3">
      <c r="A4" s="151" t="s">
        <v>24</v>
      </c>
      <c r="B4" s="152" t="s">
        <v>25</v>
      </c>
      <c r="C4" s="153" t="s">
        <v>255</v>
      </c>
      <c r="D4" s="151" t="s">
        <v>27</v>
      </c>
      <c r="E4" s="154" t="s">
        <v>28</v>
      </c>
      <c r="F4" s="154" t="s">
        <v>29</v>
      </c>
      <c r="G4" s="160" t="s">
        <v>256</v>
      </c>
      <c r="H4" s="153" t="s">
        <v>30</v>
      </c>
      <c r="I4" s="155" t="s">
        <v>206</v>
      </c>
      <c r="J4" s="156" t="s">
        <v>31</v>
      </c>
      <c r="K4" s="153" t="s">
        <v>30</v>
      </c>
      <c r="L4" s="155" t="s">
        <v>206</v>
      </c>
      <c r="M4" s="156" t="s">
        <v>31</v>
      </c>
      <c r="N4" s="153" t="s">
        <v>30</v>
      </c>
      <c r="O4" s="155" t="s">
        <v>206</v>
      </c>
      <c r="P4" s="156" t="s">
        <v>31</v>
      </c>
      <c r="Q4" s="153" t="s">
        <v>30</v>
      </c>
      <c r="R4" s="155" t="s">
        <v>206</v>
      </c>
      <c r="S4" s="156" t="s">
        <v>31</v>
      </c>
      <c r="T4" s="153" t="s">
        <v>30</v>
      </c>
      <c r="U4" s="155" t="s">
        <v>206</v>
      </c>
      <c r="V4" s="156" t="s">
        <v>31</v>
      </c>
      <c r="W4" s="153" t="s">
        <v>30</v>
      </c>
      <c r="X4" s="155" t="s">
        <v>206</v>
      </c>
      <c r="Y4" s="156" t="s">
        <v>31</v>
      </c>
      <c r="Z4" s="153" t="s">
        <v>30</v>
      </c>
      <c r="AA4" s="155" t="s">
        <v>206</v>
      </c>
      <c r="AB4" s="156" t="s">
        <v>31</v>
      </c>
      <c r="AC4" s="153" t="s">
        <v>30</v>
      </c>
      <c r="AD4" s="155" t="s">
        <v>206</v>
      </c>
      <c r="AE4" s="156" t="s">
        <v>31</v>
      </c>
      <c r="AF4" s="153" t="s">
        <v>30</v>
      </c>
      <c r="AG4" s="155" t="s">
        <v>206</v>
      </c>
      <c r="AH4" s="156" t="s">
        <v>31</v>
      </c>
      <c r="AI4" s="153" t="s">
        <v>30</v>
      </c>
      <c r="AJ4" s="155" t="s">
        <v>206</v>
      </c>
      <c r="AK4" s="156" t="s">
        <v>31</v>
      </c>
      <c r="AL4" s="153" t="s">
        <v>30</v>
      </c>
      <c r="AM4" s="155" t="s">
        <v>206</v>
      </c>
      <c r="AN4" s="156" t="s">
        <v>31</v>
      </c>
      <c r="AO4" s="153" t="s">
        <v>30</v>
      </c>
      <c r="AP4" s="155" t="s">
        <v>206</v>
      </c>
      <c r="AQ4" s="156" t="s">
        <v>31</v>
      </c>
      <c r="AR4" s="157" t="s">
        <v>207</v>
      </c>
    </row>
    <row r="5" spans="1:46" s="71" customFormat="1" x14ac:dyDescent="0.25">
      <c r="A5" s="145">
        <f t="shared" ref="A5:A67" si="0">_xlfn.RANK.EQ(B5,$B$5:$B$67)</f>
        <v>1</v>
      </c>
      <c r="B5" s="146">
        <f t="shared" ref="B5:B67" si="1">SUM(IF(ISNUMBER(J5),J5)+IF(ISNUMBER(M5),M5)+IF(ISNUMBER(P5),P5)+IF(ISNUMBER(S5),S5)+IF(ISNUMBER(V5),V5)+IF(ISNUMBER(Y5),Y5)+IF(ISNUMBER(AB5),AB5)+IF(ISNUMBER(AE5),AE5)+IF(ISNUMBER(AH5),AH5)+IF(ISNUMBER(AK5),AK5)+IF(ISNUMBER(AN5),AN5)+IF(ISNUMBER(AQ5),AQ5))</f>
        <v>232</v>
      </c>
      <c r="C5" s="124">
        <v>77</v>
      </c>
      <c r="D5" s="122"/>
      <c r="E5" s="147" t="s">
        <v>33</v>
      </c>
      <c r="F5" s="147" t="s">
        <v>34</v>
      </c>
      <c r="G5" s="148"/>
      <c r="H5" s="124">
        <v>1</v>
      </c>
      <c r="I5" s="99">
        <v>1</v>
      </c>
      <c r="J5" s="149">
        <f>IF(AND($G5="x",H5&gt;0),0,IF(ISERROR(LOOKUP(I5,Punkte!$D$1:$D$22,Punkte!$E$1:$E$22)),"",LOOKUP((I5),Punkte!$D$1:$D$22,Punkte!$E$1:$E$22)))</f>
        <v>25</v>
      </c>
      <c r="K5" s="124">
        <v>2</v>
      </c>
      <c r="L5" s="99">
        <v>2</v>
      </c>
      <c r="M5" s="149">
        <f>IF(AND($G5="x",K5&gt;0),0,IF(ISERROR(LOOKUP(L5,Punkte!$D$1:$D$22,Punkte!$E$1:$E$22)),"",LOOKUP((L5),Punkte!$D$1:$D$22,Punkte!$E$1:$E$22)))</f>
        <v>20</v>
      </c>
      <c r="N5" s="124">
        <v>2</v>
      </c>
      <c r="O5" s="126">
        <v>2</v>
      </c>
      <c r="P5" s="149">
        <f>IF(AND($G5="x",N5&gt;0),0,IF(ISERROR(LOOKUP(O5,Punkte!$D$1:$D$22,Punkte!$E$1:$E$22)),"",LOOKUP((O5),Punkte!$D$1:$D$22,Punkte!$E$1:$E$22)))</f>
        <v>20</v>
      </c>
      <c r="Q5" s="124">
        <v>4</v>
      </c>
      <c r="R5" s="126">
        <v>3</v>
      </c>
      <c r="S5" s="149">
        <f>IF(AND($G5="x",Q5&gt;0),0,IF(ISERROR(LOOKUP(R5,Punkte!$D$1:$D$22,Punkte!$E$1:$E$22)),"",LOOKUP((R5),Punkte!$D$1:$D$22,Punkte!$E$1:$E$22)))</f>
        <v>16</v>
      </c>
      <c r="T5" s="124">
        <v>1</v>
      </c>
      <c r="U5" s="126">
        <v>1</v>
      </c>
      <c r="V5" s="149">
        <f>IF(AND($G5="x",T5&gt;0),0,IF(ISERROR(LOOKUP(U5,Punkte!$D$1:$D$22,Punkte!$E$1:$E$22)),"",LOOKUP((U5),Punkte!$D$1:$D$22,Punkte!$E$1:$E$22)))</f>
        <v>25</v>
      </c>
      <c r="W5" s="124">
        <v>1</v>
      </c>
      <c r="X5" s="126">
        <v>1</v>
      </c>
      <c r="Y5" s="149">
        <f>IF(AND($G5="x",W5&gt;0),0,IF(ISERROR(LOOKUP(X5,Punkte!$D$1:$D$22,Punkte!$E$1:$E$22)),"",LOOKUP((X5),Punkte!$D$1:$D$22,Punkte!$E$1:$E$22)))</f>
        <v>25</v>
      </c>
      <c r="Z5" s="124">
        <v>2</v>
      </c>
      <c r="AA5" s="126">
        <v>2</v>
      </c>
      <c r="AB5" s="149">
        <f>IF(AND($G5="x",Z5&gt;0),0,IF(ISERROR(LOOKUP(AA5,Punkte!$D$1:$D$22,Punkte!$E$1:$E$22)),"",LOOKUP((AA5),Punkte!$D$1:$D$22,Punkte!$E$1:$E$22)))</f>
        <v>20</v>
      </c>
      <c r="AC5" s="3" t="s">
        <v>47</v>
      </c>
      <c r="AD5" s="126">
        <v>0</v>
      </c>
      <c r="AE5" s="149" t="str">
        <f>IF(AND($G5="x",AC5&gt;0),0,IF(ISERROR(LOOKUP(AD5,Punkte!$D$1:$D$22,Punkte!$E$1:$E$22)),"",LOOKUP((AD5),Punkte!$D$1:$D$22,Punkte!$E$1:$E$22)))</f>
        <v/>
      </c>
      <c r="AF5" s="124">
        <v>1</v>
      </c>
      <c r="AG5" s="126">
        <v>1</v>
      </c>
      <c r="AH5" s="149">
        <f>IF(AND($G5="x",AF5&gt;0),0,IF(ISERROR(LOOKUP(AG5,Punkte!$D$1:$D$22,Punkte!$E$1:$E$22)),"",LOOKUP((AG5),Punkte!$D$1:$D$22,Punkte!$E$1:$E$22)))</f>
        <v>25</v>
      </c>
      <c r="AI5" s="124">
        <v>2</v>
      </c>
      <c r="AJ5" s="126">
        <v>2</v>
      </c>
      <c r="AK5" s="149">
        <f>IF(AND($G5="x",AI5&gt;0),0,IF(ISERROR(LOOKUP(AJ5,Punkte!$D$1:$D$22,Punkte!$E$1:$E$22)),"",LOOKUP((AJ5),Punkte!$D$1:$D$22,Punkte!$E$1:$E$22)))</f>
        <v>20</v>
      </c>
      <c r="AL5" s="124">
        <v>2</v>
      </c>
      <c r="AM5" s="126">
        <v>2</v>
      </c>
      <c r="AN5" s="149">
        <f>IF(AND($G5="x",AL5&gt;0),0,IF(ISERROR(LOOKUP(AM5,Punkte!$D$1:$D$22,Punkte!$E$1:$E$22)),"",LOOKUP((AM5),Punkte!$D$1:$D$22,Punkte!$E$1:$E$22)))</f>
        <v>20</v>
      </c>
      <c r="AO5" s="124">
        <v>4</v>
      </c>
      <c r="AP5" s="126">
        <v>3</v>
      </c>
      <c r="AQ5" s="149">
        <f>IF(AND($G5="x",AO5&gt;0),0,IF(ISERROR(LOOKUP(AP5,Punkte!$D$1:$D$22,Punkte!$E$1:$E$22)),"",LOOKUP((AP5),Punkte!$D$1:$D$22,Punkte!$E$1:$E$22)))</f>
        <v>16</v>
      </c>
      <c r="AR5" s="150">
        <f t="shared" ref="AR5:AR67" si="2">COUNTA(H5,K5,N5,Q5,T5,W5,Z5,AC5,AF5,AI5,AL5,AO5)</f>
        <v>12</v>
      </c>
    </row>
    <row r="6" spans="1:46" collapsed="1" x14ac:dyDescent="0.25">
      <c r="A6" s="9">
        <f t="shared" si="0"/>
        <v>2</v>
      </c>
      <c r="B6" s="34">
        <f t="shared" si="1"/>
        <v>217</v>
      </c>
      <c r="C6" s="3">
        <v>11</v>
      </c>
      <c r="E6" s="15" t="s">
        <v>37</v>
      </c>
      <c r="F6" s="15" t="s">
        <v>38</v>
      </c>
      <c r="G6" s="163"/>
      <c r="H6" s="3">
        <v>6</v>
      </c>
      <c r="I6" s="99">
        <v>5</v>
      </c>
      <c r="J6" s="39">
        <f>IF(AND($G6="x",H6&gt;0),0,IF(ISERROR(LOOKUP(I6,Punkte!$D$1:$D$22,Punkte!$E$1:$E$22)),"",LOOKUP((I6),Punkte!$D$1:$D$22,Punkte!$E$1:$E$22)))</f>
        <v>11</v>
      </c>
      <c r="K6" s="3" t="s">
        <v>47</v>
      </c>
      <c r="L6" s="99">
        <v>0</v>
      </c>
      <c r="M6" s="39" t="str">
        <f>IF(AND($G6="x",K6&gt;0),0,IF(ISERROR(LOOKUP(L6,Punkte!$D$1:$D$22,Punkte!$E$1:$E$22)),"",LOOKUP((L6),Punkte!$D$1:$D$22,Punkte!$E$1:$E$22)))</f>
        <v/>
      </c>
      <c r="N6" s="3">
        <v>1</v>
      </c>
      <c r="O6" s="99">
        <v>1</v>
      </c>
      <c r="P6" s="39">
        <f>IF(AND($G6="x",N6&gt;0),0,IF(ISERROR(LOOKUP(O6,Punkte!$D$1:$D$22,Punkte!$E$1:$E$22)),"",LOOKUP((O6),Punkte!$D$1:$D$22,Punkte!$E$1:$E$22)))</f>
        <v>25</v>
      </c>
      <c r="Q6" s="3">
        <v>3</v>
      </c>
      <c r="R6" s="99">
        <v>2</v>
      </c>
      <c r="S6" s="39">
        <f>IF(AND($G6="x",Q6&gt;0),0,IF(ISERROR(LOOKUP(R6,Punkte!$D$1:$D$22,Punkte!$E$1:$E$22)),"",LOOKUP((R6),Punkte!$D$1:$D$22,Punkte!$E$1:$E$22)))</f>
        <v>20</v>
      </c>
      <c r="T6" s="3">
        <v>2</v>
      </c>
      <c r="U6" s="99">
        <v>2</v>
      </c>
      <c r="V6" s="39">
        <f>IF(AND($G6="x",T6&gt;0),0,IF(ISERROR(LOOKUP(U6,Punkte!$D$1:$D$22,Punkte!$E$1:$E$22)),"",LOOKUP((U6),Punkte!$D$1:$D$22,Punkte!$E$1:$E$22)))</f>
        <v>20</v>
      </c>
      <c r="W6" s="3">
        <v>2</v>
      </c>
      <c r="X6" s="99">
        <v>2</v>
      </c>
      <c r="Y6" s="39">
        <f>IF(AND($G6="x",W6&gt;0),0,IF(ISERROR(LOOKUP(X6,Punkte!$D$1:$D$22,Punkte!$E$1:$E$22)),"",LOOKUP((X6),Punkte!$D$1:$D$22,Punkte!$E$1:$E$22)))</f>
        <v>20</v>
      </c>
      <c r="Z6" s="3">
        <v>1</v>
      </c>
      <c r="AA6" s="99">
        <v>1</v>
      </c>
      <c r="AB6" s="39">
        <f>IF(AND($G6="x",Z6&gt;0),0,IF(ISERROR(LOOKUP(AA6,Punkte!$D$1:$D$22,Punkte!$E$1:$E$22)),"",LOOKUP((AA6),Punkte!$D$1:$D$22,Punkte!$E$1:$E$22)))</f>
        <v>25</v>
      </c>
      <c r="AC6" s="3">
        <v>2</v>
      </c>
      <c r="AD6" s="99">
        <v>2</v>
      </c>
      <c r="AE6" s="39">
        <f>IF(AND($G6="x",AC6&gt;0),0,IF(ISERROR(LOOKUP(AD6,Punkte!$D$1:$D$22,Punkte!$E$1:$E$22)),"",LOOKUP((AD6),Punkte!$D$1:$D$22,Punkte!$E$1:$E$22)))</f>
        <v>20</v>
      </c>
      <c r="AF6" s="3">
        <v>4</v>
      </c>
      <c r="AG6" s="99">
        <v>4</v>
      </c>
      <c r="AH6" s="39">
        <f>IF(AND($G6="x",AF6&gt;0),0,IF(ISERROR(LOOKUP(AG6,Punkte!$D$1:$D$22,Punkte!$E$1:$E$22)),"",LOOKUP((AG6),Punkte!$D$1:$D$22,Punkte!$E$1:$E$22)))</f>
        <v>13</v>
      </c>
      <c r="AI6" s="3">
        <v>4</v>
      </c>
      <c r="AJ6" s="99">
        <v>4</v>
      </c>
      <c r="AK6" s="39">
        <f>IF(AND($G6="x",AI6&gt;0),0,IF(ISERROR(LOOKUP(AJ6,Punkte!$D$1:$D$22,Punkte!$E$1:$E$22)),"",LOOKUP((AJ6),Punkte!$D$1:$D$22,Punkte!$E$1:$E$22)))</f>
        <v>13</v>
      </c>
      <c r="AL6" s="3">
        <v>1</v>
      </c>
      <c r="AM6" s="99">
        <v>1</v>
      </c>
      <c r="AN6" s="39">
        <f>IF(AND($G6="x",AL6&gt;0),0,IF(ISERROR(LOOKUP(AM6,Punkte!$D$1:$D$22,Punkte!$E$1:$E$22)),"",LOOKUP((AM6),Punkte!$D$1:$D$22,Punkte!$E$1:$E$22)))</f>
        <v>25</v>
      </c>
      <c r="AO6" s="3">
        <v>1</v>
      </c>
      <c r="AP6" s="99">
        <v>1</v>
      </c>
      <c r="AQ6" s="39">
        <f>IF(AND($G6="x",AO6&gt;0),0,IF(ISERROR(LOOKUP(AP6,Punkte!$D$1:$D$22,Punkte!$E$1:$E$22)),"",LOOKUP((AP6),Punkte!$D$1:$D$22,Punkte!$E$1:$E$22)))</f>
        <v>25</v>
      </c>
      <c r="AR6" s="115">
        <f t="shared" si="2"/>
        <v>12</v>
      </c>
    </row>
    <row r="7" spans="1:46" x14ac:dyDescent="0.25">
      <c r="A7" s="9">
        <f t="shared" si="0"/>
        <v>3</v>
      </c>
      <c r="B7" s="34">
        <f t="shared" si="1"/>
        <v>160</v>
      </c>
      <c r="C7" s="3">
        <v>40</v>
      </c>
      <c r="E7" s="15" t="s">
        <v>40</v>
      </c>
      <c r="F7" s="15" t="s">
        <v>41</v>
      </c>
      <c r="G7" s="163"/>
      <c r="H7" s="3">
        <v>2</v>
      </c>
      <c r="I7" s="99">
        <v>2</v>
      </c>
      <c r="J7" s="39">
        <f>IF(AND($G7="x",H7&gt;0),0,IF(ISERROR(LOOKUP(I7,Punkte!$D$1:$D$22,Punkte!$E$1:$E$22)),"",LOOKUP((I7),Punkte!$D$1:$D$22,Punkte!$E$1:$E$22)))</f>
        <v>20</v>
      </c>
      <c r="K7" s="3">
        <v>1</v>
      </c>
      <c r="L7" s="99">
        <v>1</v>
      </c>
      <c r="M7" s="39">
        <f>IF(AND($G7="x",K7&gt;0),0,IF(ISERROR(LOOKUP(L7,Punkte!$D$1:$D$22,Punkte!$E$1:$E$22)),"",LOOKUP((L7),Punkte!$D$1:$D$22,Punkte!$E$1:$E$22)))</f>
        <v>25</v>
      </c>
      <c r="N7" s="3">
        <v>3</v>
      </c>
      <c r="O7" s="99">
        <v>3</v>
      </c>
      <c r="P7" s="39">
        <f>IF(AND($G7="x",N7&gt;0),0,IF(ISERROR(LOOKUP(O7,Punkte!$D$1:$D$22,Punkte!$E$1:$E$22)),"",LOOKUP((O7),Punkte!$D$1:$D$22,Punkte!$E$1:$E$22)))</f>
        <v>16</v>
      </c>
      <c r="Q7" s="3">
        <v>5</v>
      </c>
      <c r="R7" s="99">
        <v>4</v>
      </c>
      <c r="S7" s="39">
        <f>IF(AND($G7="x",Q7&gt;0),0,IF(ISERROR(LOOKUP(R7,Punkte!$D$1:$D$22,Punkte!$E$1:$E$22)),"",LOOKUP((R7),Punkte!$D$1:$D$22,Punkte!$E$1:$E$22)))</f>
        <v>13</v>
      </c>
      <c r="U7" s="99">
        <f>IF($G7="x",0,IF(T7&lt;50,T7-COUNTIFS($G$5:$G7,"x"),0))</f>
        <v>0</v>
      </c>
      <c r="V7" s="39" t="str">
        <f>IF(AND($G7="x",T7&gt;0),0,IF(ISERROR(LOOKUP(U7,Punkte!$D$1:$D$22,Punkte!$E$1:$E$22)),"",LOOKUP((U7),Punkte!$D$1:$D$22,Punkte!$E$1:$E$22)))</f>
        <v/>
      </c>
      <c r="X7" s="99">
        <f>IF($G7="x",0,IF(W7&lt;50,W7-COUNTIFS($G$5:$G7,"x"),0))</f>
        <v>0</v>
      </c>
      <c r="Y7" s="39" t="str">
        <f>IF(AND($G7="x",W7&gt;0),0,IF(ISERROR(LOOKUP(X7,Punkte!$D$1:$D$22,Punkte!$E$1:$E$22)),"",LOOKUP((X7),Punkte!$D$1:$D$22,Punkte!$E$1:$E$22)))</f>
        <v/>
      </c>
      <c r="Z7" s="3">
        <v>3</v>
      </c>
      <c r="AA7" s="99">
        <v>3</v>
      </c>
      <c r="AB7" s="39">
        <f>IF(AND($G7="x",Z7&gt;0),0,IF(ISERROR(LOOKUP(AA7,Punkte!$D$1:$D$22,Punkte!$E$1:$E$22)),"",LOOKUP((AA7),Punkte!$D$1:$D$22,Punkte!$E$1:$E$22)))</f>
        <v>16</v>
      </c>
      <c r="AC7" s="103">
        <v>1</v>
      </c>
      <c r="AD7" s="99">
        <v>1</v>
      </c>
      <c r="AE7" s="39">
        <f>IF(AND($G7="x",AC7&gt;0),0,IF(ISERROR(LOOKUP(AD7,Punkte!$D$1:$D$22,Punkte!$E$1:$E$22)),"",LOOKUP((AD7),Punkte!$D$1:$D$22,Punkte!$E$1:$E$22)))</f>
        <v>25</v>
      </c>
      <c r="AF7" s="3">
        <v>2</v>
      </c>
      <c r="AG7" s="99">
        <v>2</v>
      </c>
      <c r="AH7" s="39">
        <f>IF(AND($G7="x",AF7&gt;0),0,IF(ISERROR(LOOKUP(AG7,Punkte!$D$1:$D$22,Punkte!$E$1:$E$22)),"",LOOKUP((AG7),Punkte!$D$1:$D$22,Punkte!$E$1:$E$22)))</f>
        <v>20</v>
      </c>
      <c r="AI7" s="3">
        <v>1</v>
      </c>
      <c r="AJ7" s="99">
        <v>1</v>
      </c>
      <c r="AK7" s="39">
        <f>IF(AND($G7="x",AI7&gt;0),0,IF(ISERROR(LOOKUP(AJ7,Punkte!$D$1:$D$22,Punkte!$E$1:$E$22)),"",LOOKUP((AJ7),Punkte!$D$1:$D$22,Punkte!$E$1:$E$22)))</f>
        <v>25</v>
      </c>
      <c r="AL7" s="3" t="s">
        <v>39</v>
      </c>
      <c r="AM7" s="99">
        <v>0</v>
      </c>
      <c r="AN7" s="39" t="str">
        <f>IF(AND($G7="x",AL7&gt;0),0,IF(ISERROR(LOOKUP(AM7,Punkte!$D$1:$D$22,Punkte!$E$1:$E$22)),"",LOOKUP((AM7),Punkte!$D$1:$D$22,Punkte!$E$1:$E$22)))</f>
        <v/>
      </c>
      <c r="AO7" s="3" t="s">
        <v>39</v>
      </c>
      <c r="AP7" s="99">
        <v>0</v>
      </c>
      <c r="AQ7" s="39" t="str">
        <f>IF(AND($G7="x",AO7&gt;0),0,IF(ISERROR(LOOKUP(AP7,Punkte!$D$1:$D$22,Punkte!$E$1:$E$22)),"",LOOKUP((AP7),Punkte!$D$1:$D$22,Punkte!$E$1:$E$22)))</f>
        <v/>
      </c>
      <c r="AR7" s="115">
        <f t="shared" si="2"/>
        <v>10</v>
      </c>
    </row>
    <row r="8" spans="1:46" x14ac:dyDescent="0.25">
      <c r="A8" s="9">
        <f t="shared" si="0"/>
        <v>4</v>
      </c>
      <c r="B8" s="34">
        <f t="shared" si="1"/>
        <v>154</v>
      </c>
      <c r="C8" s="18">
        <v>46</v>
      </c>
      <c r="D8" s="4"/>
      <c r="E8" s="15" t="s">
        <v>76</v>
      </c>
      <c r="F8" s="15" t="s">
        <v>77</v>
      </c>
      <c r="G8" s="163"/>
      <c r="H8" s="3" t="s">
        <v>39</v>
      </c>
      <c r="I8" s="99">
        <v>0</v>
      </c>
      <c r="J8" s="39" t="str">
        <f>IF(AND($G8="x",H8&gt;0),0,IF(ISERROR(LOOKUP(I8,Punkte!$D$1:$D$22,Punkte!$E$1:$E$22)),"",LOOKUP((I8),Punkte!$D$1:$D$22,Punkte!$E$1:$E$22)))</f>
        <v/>
      </c>
      <c r="K8" s="3" t="s">
        <v>39</v>
      </c>
      <c r="L8" s="99">
        <v>0</v>
      </c>
      <c r="M8" s="39" t="str">
        <f>IF(AND($G8="x",K8&gt;0),0,IF(ISERROR(LOOKUP(L8,Punkte!$D$1:$D$22,Punkte!$E$1:$E$22)),"",LOOKUP((L8),Punkte!$D$1:$D$22,Punkte!$E$1:$E$22)))</f>
        <v/>
      </c>
      <c r="N8" s="3">
        <v>11</v>
      </c>
      <c r="O8" s="99">
        <v>8</v>
      </c>
      <c r="P8" s="39">
        <f>IF(AND($G8="x",N8&gt;0),0,IF(ISERROR(LOOKUP(O8,Punkte!$D$1:$D$22,Punkte!$E$1:$E$22)),"",LOOKUP((O8),Punkte!$D$1:$D$22,Punkte!$E$1:$E$22)))</f>
        <v>8</v>
      </c>
      <c r="Q8" s="3">
        <v>1</v>
      </c>
      <c r="R8" s="99">
        <v>1</v>
      </c>
      <c r="S8" s="39">
        <f>IF(AND($G8="x",Q8&gt;0),0,IF(ISERROR(LOOKUP(R8,Punkte!$D$1:$D$22,Punkte!$E$1:$E$22)),"",LOOKUP((R8),Punkte!$D$1:$D$22,Punkte!$E$1:$E$22)))</f>
        <v>25</v>
      </c>
      <c r="T8" s="3">
        <v>5</v>
      </c>
      <c r="U8" s="99">
        <v>4</v>
      </c>
      <c r="V8" s="39">
        <f>IF(AND($G8="x",T8&gt;0),0,IF(ISERROR(LOOKUP(U8,Punkte!$D$1:$D$22,Punkte!$E$1:$E$22)),"",LOOKUP((U8),Punkte!$D$1:$D$22,Punkte!$E$1:$E$22)))</f>
        <v>13</v>
      </c>
      <c r="W8" s="3">
        <v>3</v>
      </c>
      <c r="X8" s="99">
        <v>3</v>
      </c>
      <c r="Y8" s="39">
        <f>IF(AND($G8="x",W8&gt;0),0,IF(ISERROR(LOOKUP(X8,Punkte!$D$1:$D$22,Punkte!$E$1:$E$22)),"",LOOKUP((X8),Punkte!$D$1:$D$22,Punkte!$E$1:$E$22)))</f>
        <v>16</v>
      </c>
      <c r="Z8" s="3">
        <v>6</v>
      </c>
      <c r="AA8" s="99">
        <v>5</v>
      </c>
      <c r="AB8" s="39">
        <f>IF(AND($G8="x",Z8&gt;0),0,IF(ISERROR(LOOKUP(AA8,Punkte!$D$1:$D$22,Punkte!$E$1:$E$22)),"",LOOKUP((AA8),Punkte!$D$1:$D$22,Punkte!$E$1:$E$22)))</f>
        <v>11</v>
      </c>
      <c r="AC8" s="3">
        <v>6</v>
      </c>
      <c r="AD8" s="99">
        <v>4</v>
      </c>
      <c r="AE8" s="39">
        <f>IF(AND($G8="x",AC8&gt;0),0,IF(ISERROR(LOOKUP(AD8,Punkte!$D$1:$D$22,Punkte!$E$1:$E$22)),"",LOOKUP((AD8),Punkte!$D$1:$D$22,Punkte!$E$1:$E$22)))</f>
        <v>13</v>
      </c>
      <c r="AF8" s="3">
        <v>3</v>
      </c>
      <c r="AG8" s="99">
        <v>3</v>
      </c>
      <c r="AH8" s="39">
        <f>IF(AND($G8="x",AF8&gt;0),0,IF(ISERROR(LOOKUP(AG8,Punkte!$D$1:$D$22,Punkte!$E$1:$E$22)),"",LOOKUP((AG8),Punkte!$D$1:$D$22,Punkte!$E$1:$E$22)))</f>
        <v>16</v>
      </c>
      <c r="AI8" s="3">
        <v>3</v>
      </c>
      <c r="AJ8" s="99">
        <v>3</v>
      </c>
      <c r="AK8" s="39">
        <f>IF(AND($G8="x",AI8&gt;0),0,IF(ISERROR(LOOKUP(AJ8,Punkte!$D$1:$D$22,Punkte!$E$1:$E$22)),"",LOOKUP((AJ8),Punkte!$D$1:$D$22,Punkte!$E$1:$E$22)))</f>
        <v>16</v>
      </c>
      <c r="AL8" s="3">
        <v>3</v>
      </c>
      <c r="AM8" s="99">
        <v>3</v>
      </c>
      <c r="AN8" s="39">
        <f>IF(AND($G8="x",AL8&gt;0),0,IF(ISERROR(LOOKUP(AM8,Punkte!$D$1:$D$22,Punkte!$E$1:$E$22)),"",LOOKUP((AM8),Punkte!$D$1:$D$22,Punkte!$E$1:$E$22)))</f>
        <v>16</v>
      </c>
      <c r="AO8" s="3">
        <v>2</v>
      </c>
      <c r="AP8" s="99">
        <v>2</v>
      </c>
      <c r="AQ8" s="39">
        <f>IF(AND($G8="x",AO8&gt;0),0,IF(ISERROR(LOOKUP(AP8,Punkte!$D$1:$D$22,Punkte!$E$1:$E$22)),"",LOOKUP((AP8),Punkte!$D$1:$D$22,Punkte!$E$1:$E$22)))</f>
        <v>20</v>
      </c>
      <c r="AR8" s="115">
        <f t="shared" si="2"/>
        <v>12</v>
      </c>
    </row>
    <row r="9" spans="1:46" x14ac:dyDescent="0.25">
      <c r="A9" s="9">
        <f t="shared" si="0"/>
        <v>5</v>
      </c>
      <c r="B9" s="34">
        <f t="shared" si="1"/>
        <v>127</v>
      </c>
      <c r="C9" s="18">
        <v>80</v>
      </c>
      <c r="D9" s="1" t="s">
        <v>44</v>
      </c>
      <c r="E9" s="15" t="s">
        <v>175</v>
      </c>
      <c r="F9" s="15" t="s">
        <v>43</v>
      </c>
      <c r="G9" s="163"/>
      <c r="H9" s="3">
        <v>4</v>
      </c>
      <c r="I9" s="99">
        <v>3</v>
      </c>
      <c r="J9" s="39">
        <f>IF(AND($G9="x",H9&gt;0),0,IF(ISERROR(LOOKUP(I9,Punkte!$D$1:$D$22,Punkte!$E$1:$E$22)),"",LOOKUP((I9),Punkte!$D$1:$D$22,Punkte!$E$1:$E$22)))</f>
        <v>16</v>
      </c>
      <c r="K9" s="3" t="s">
        <v>47</v>
      </c>
      <c r="L9" s="99">
        <v>0</v>
      </c>
      <c r="M9" s="39" t="str">
        <f>IF(AND($G9="x",K9&gt;0),0,IF(ISERROR(LOOKUP(L9,Punkte!$D$1:$D$22,Punkte!$E$1:$E$22)),"",LOOKUP((L9),Punkte!$D$1:$D$22,Punkte!$E$1:$E$22)))</f>
        <v/>
      </c>
      <c r="N9" s="3">
        <v>8</v>
      </c>
      <c r="O9" s="99">
        <v>7</v>
      </c>
      <c r="P9" s="39">
        <f>IF(AND($G9="x",N9&gt;0),0,IF(ISERROR(LOOKUP(O9,Punkte!$D$1:$D$22,Punkte!$E$1:$E$22)),"",LOOKUP((O9),Punkte!$D$1:$D$22,Punkte!$E$1:$E$22)))</f>
        <v>9</v>
      </c>
      <c r="Q9" s="3">
        <v>6</v>
      </c>
      <c r="R9" s="99">
        <v>5</v>
      </c>
      <c r="S9" s="39">
        <f>IF(AND($G9="x",Q9&gt;0),0,IF(ISERROR(LOOKUP(R9,Punkte!$D$1:$D$22,Punkte!$E$1:$E$22)),"",LOOKUP((R9),Punkte!$D$1:$D$22,Punkte!$E$1:$E$22)))</f>
        <v>11</v>
      </c>
      <c r="T9" s="3">
        <v>3</v>
      </c>
      <c r="U9" s="99">
        <v>3</v>
      </c>
      <c r="V9" s="39">
        <f>IF(AND($G9="x",T9&gt;0),0,IF(ISERROR(LOOKUP(U9,Punkte!$D$1:$D$22,Punkte!$E$1:$E$22)),"",LOOKUP((U9),Punkte!$D$1:$D$22,Punkte!$E$1:$E$22)))</f>
        <v>16</v>
      </c>
      <c r="W9" s="3">
        <v>8</v>
      </c>
      <c r="X9" s="99">
        <v>7</v>
      </c>
      <c r="Y9" s="39">
        <f>IF(AND($G9="x",W9&gt;0),0,IF(ISERROR(LOOKUP(X9,Punkte!$D$1:$D$22,Punkte!$E$1:$E$22)),"",LOOKUP((X9),Punkte!$D$1:$D$22,Punkte!$E$1:$E$22)))</f>
        <v>9</v>
      </c>
      <c r="Z9" s="3">
        <v>9</v>
      </c>
      <c r="AA9" s="99">
        <v>6</v>
      </c>
      <c r="AB9" s="39">
        <f>IF(AND($G9="x",Z9&gt;0),0,IF(ISERROR(LOOKUP(AA9,Punkte!$D$1:$D$22,Punkte!$E$1:$E$22)),"",LOOKUP((AA9),Punkte!$D$1:$D$22,Punkte!$E$1:$E$22)))</f>
        <v>10</v>
      </c>
      <c r="AC9" s="3">
        <v>8</v>
      </c>
      <c r="AD9" s="99">
        <v>5</v>
      </c>
      <c r="AE9" s="39">
        <f>IF(AND($G9="x",AC9&gt;0),0,IF(ISERROR(LOOKUP(AD9,Punkte!$D$1:$D$22,Punkte!$E$1:$E$22)),"",LOOKUP((AD9),Punkte!$D$1:$D$22,Punkte!$E$1:$E$22)))</f>
        <v>11</v>
      </c>
      <c r="AF9" s="3">
        <v>7</v>
      </c>
      <c r="AG9" s="99">
        <v>5</v>
      </c>
      <c r="AH9" s="39">
        <f>IF(AND($G9="x",AF9&gt;0),0,IF(ISERROR(LOOKUP(AG9,Punkte!$D$1:$D$22,Punkte!$E$1:$E$22)),"",LOOKUP((AG9),Punkte!$D$1:$D$22,Punkte!$E$1:$E$22)))</f>
        <v>11</v>
      </c>
      <c r="AI9" s="3">
        <v>7</v>
      </c>
      <c r="AJ9" s="99">
        <v>6</v>
      </c>
      <c r="AK9" s="39">
        <f>IF(AND($G9="x",AI9&gt;0),0,IF(ISERROR(LOOKUP(AJ9,Punkte!$D$1:$D$22,Punkte!$E$1:$E$22)),"",LOOKUP((AJ9),Punkte!$D$1:$D$22,Punkte!$E$1:$E$22)))</f>
        <v>10</v>
      </c>
      <c r="AL9" s="3">
        <v>5</v>
      </c>
      <c r="AM9" s="99">
        <v>4</v>
      </c>
      <c r="AN9" s="39">
        <f>IF(AND($G9="x",AL9&gt;0),0,IF(ISERROR(LOOKUP(AM9,Punkte!$D$1:$D$22,Punkte!$E$1:$E$22)),"",LOOKUP((AM9),Punkte!$D$1:$D$22,Punkte!$E$1:$E$22)))</f>
        <v>13</v>
      </c>
      <c r="AO9" s="3">
        <v>8</v>
      </c>
      <c r="AP9" s="99">
        <v>5</v>
      </c>
      <c r="AQ9" s="39">
        <f>IF(AND($G9="x",AO9&gt;0),0,IF(ISERROR(LOOKUP(AP9,Punkte!$D$1:$D$22,Punkte!$E$1:$E$22)),"",LOOKUP((AP9),Punkte!$D$1:$D$22,Punkte!$E$1:$E$22)))</f>
        <v>11</v>
      </c>
      <c r="AR9" s="115">
        <f t="shared" si="2"/>
        <v>12</v>
      </c>
    </row>
    <row r="10" spans="1:46" x14ac:dyDescent="0.25">
      <c r="A10" s="9">
        <f t="shared" si="0"/>
        <v>6</v>
      </c>
      <c r="B10" s="34">
        <f t="shared" si="1"/>
        <v>116</v>
      </c>
      <c r="C10" s="3">
        <v>65</v>
      </c>
      <c r="E10" s="15" t="s">
        <v>42</v>
      </c>
      <c r="F10" s="15" t="s">
        <v>43</v>
      </c>
      <c r="G10" s="163"/>
      <c r="H10" s="3">
        <v>5</v>
      </c>
      <c r="I10" s="99">
        <v>4</v>
      </c>
      <c r="J10" s="39">
        <f>IF(AND($G10="x",H10&gt;0),0,IF(ISERROR(LOOKUP(I10,Punkte!$D$1:$D$22,Punkte!$E$1:$E$22)),"",LOOKUP((I10),Punkte!$D$1:$D$22,Punkte!$E$1:$E$22)))</f>
        <v>13</v>
      </c>
      <c r="K10" s="3">
        <v>7</v>
      </c>
      <c r="L10" s="99">
        <v>5</v>
      </c>
      <c r="M10" s="39">
        <f>IF(AND($G10="x",K10&gt;0),0,IF(ISERROR(LOOKUP(L10,Punkte!$D$1:$D$22,Punkte!$E$1:$E$22)),"",LOOKUP((L10),Punkte!$D$1:$D$22,Punkte!$E$1:$E$22)))</f>
        <v>11</v>
      </c>
      <c r="N10" s="3">
        <v>5</v>
      </c>
      <c r="O10" s="99">
        <v>5</v>
      </c>
      <c r="P10" s="39">
        <f>IF(AND($G10="x",N10&gt;0),0,IF(ISERROR(LOOKUP(O10,Punkte!$D$1:$D$22,Punkte!$E$1:$E$22)),"",LOOKUP((O10),Punkte!$D$1:$D$22,Punkte!$E$1:$E$22)))</f>
        <v>11</v>
      </c>
      <c r="Q10" s="3">
        <v>8</v>
      </c>
      <c r="R10" s="99">
        <v>7</v>
      </c>
      <c r="S10" s="39">
        <f>IF(AND($G10="x",Q10&gt;0),0,IF(ISERROR(LOOKUP(R10,Punkte!$D$1:$D$22,Punkte!$E$1:$E$22)),"",LOOKUP((R10),Punkte!$D$1:$D$22,Punkte!$E$1:$E$22)))</f>
        <v>9</v>
      </c>
      <c r="T10" s="3">
        <v>7</v>
      </c>
      <c r="U10" s="99">
        <v>6</v>
      </c>
      <c r="V10" s="39">
        <f>IF(AND($G10="x",T10&gt;0),0,IF(ISERROR(LOOKUP(U10,Punkte!$D$1:$D$22,Punkte!$E$1:$E$22)),"",LOOKUP((U10),Punkte!$D$1:$D$22,Punkte!$E$1:$E$22)))</f>
        <v>10</v>
      </c>
      <c r="W10" s="3">
        <v>7</v>
      </c>
      <c r="X10" s="99">
        <v>6</v>
      </c>
      <c r="Y10" s="39">
        <f>IF(AND($G10="x",W10&gt;0),0,IF(ISERROR(LOOKUP(X10,Punkte!$D$1:$D$22,Punkte!$E$1:$E$22)),"",LOOKUP((X10),Punkte!$D$1:$D$22,Punkte!$E$1:$E$22)))</f>
        <v>10</v>
      </c>
      <c r="Z10" s="3">
        <v>10</v>
      </c>
      <c r="AA10" s="99">
        <v>7</v>
      </c>
      <c r="AB10" s="39">
        <f>IF(AND($G10="x",Z10&gt;0),0,IF(ISERROR(LOOKUP(AA10,Punkte!$D$1:$D$22,Punkte!$E$1:$E$22)),"",LOOKUP((AA10),Punkte!$D$1:$D$22,Punkte!$E$1:$E$22)))</f>
        <v>9</v>
      </c>
      <c r="AC10" s="3">
        <v>13</v>
      </c>
      <c r="AD10" s="99">
        <v>8</v>
      </c>
      <c r="AE10" s="39">
        <f>IF(AND($G10="x",AC10&gt;0),0,IF(ISERROR(LOOKUP(AD10,Punkte!$D$1:$D$22,Punkte!$E$1:$E$22)),"",LOOKUP((AD10),Punkte!$D$1:$D$22,Punkte!$E$1:$E$22)))</f>
        <v>8</v>
      </c>
      <c r="AF10" s="3">
        <v>9</v>
      </c>
      <c r="AG10" s="99">
        <v>6</v>
      </c>
      <c r="AH10" s="39">
        <f>IF(AND($G10="x",AF10&gt;0),0,IF(ISERROR(LOOKUP(AG10,Punkte!$D$1:$D$22,Punkte!$E$1:$E$22)),"",LOOKUP((AG10),Punkte!$D$1:$D$22,Punkte!$E$1:$E$22)))</f>
        <v>10</v>
      </c>
      <c r="AI10" s="3">
        <v>13</v>
      </c>
      <c r="AJ10" s="99">
        <v>9</v>
      </c>
      <c r="AK10" s="39">
        <f>IF(AND($G10="x",AI10&gt;0),0,IF(ISERROR(LOOKUP(AJ10,Punkte!$D$1:$D$22,Punkte!$E$1:$E$22)),"",LOOKUP((AJ10),Punkte!$D$1:$D$22,Punkte!$E$1:$E$22)))</f>
        <v>7</v>
      </c>
      <c r="AL10" s="3">
        <v>11</v>
      </c>
      <c r="AM10" s="99">
        <v>7</v>
      </c>
      <c r="AN10" s="39">
        <f>IF(AND($G10="x",AL10&gt;0),0,IF(ISERROR(LOOKUP(AM10,Punkte!$D$1:$D$22,Punkte!$E$1:$E$22)),"",LOOKUP((AM10),Punkte!$D$1:$D$22,Punkte!$E$1:$E$22)))</f>
        <v>9</v>
      </c>
      <c r="AO10" s="3">
        <v>11</v>
      </c>
      <c r="AP10" s="99">
        <v>7</v>
      </c>
      <c r="AQ10" s="39">
        <f>IF(AND($G10="x",AO10&gt;0),0,IF(ISERROR(LOOKUP(AP10,Punkte!$D$1:$D$22,Punkte!$E$1:$E$22)),"",LOOKUP((AP10),Punkte!$D$1:$D$22,Punkte!$E$1:$E$22)))</f>
        <v>9</v>
      </c>
      <c r="AR10" s="115">
        <f t="shared" si="2"/>
        <v>12</v>
      </c>
    </row>
    <row r="11" spans="1:46" x14ac:dyDescent="0.25">
      <c r="A11" s="9">
        <f t="shared" si="0"/>
        <v>7</v>
      </c>
      <c r="B11" s="34">
        <f t="shared" si="1"/>
        <v>112</v>
      </c>
      <c r="C11" s="3">
        <v>39</v>
      </c>
      <c r="E11" s="15" t="s">
        <v>257</v>
      </c>
      <c r="F11" s="15" t="s">
        <v>258</v>
      </c>
      <c r="G11" s="163"/>
      <c r="H11" s="3">
        <v>8</v>
      </c>
      <c r="I11" s="99">
        <v>7</v>
      </c>
      <c r="J11" s="39">
        <f>IF(AND($G11="x",H11&gt;0),0,IF(ISERROR(LOOKUP(I11,Punkte!$D$1:$D$22,Punkte!$E$1:$E$22)),"",LOOKUP((I11),Punkte!$D$1:$D$22,Punkte!$E$1:$E$22)))</f>
        <v>9</v>
      </c>
      <c r="K11" s="3">
        <v>6</v>
      </c>
      <c r="L11" s="99">
        <v>4</v>
      </c>
      <c r="M11" s="39">
        <f>IF(AND($G11="x",K11&gt;0),0,IF(ISERROR(LOOKUP(L11,Punkte!$D$1:$D$22,Punkte!$E$1:$E$22)),"",LOOKUP((L11),Punkte!$D$1:$D$22,Punkte!$E$1:$E$22)))</f>
        <v>13</v>
      </c>
      <c r="N11" s="3">
        <v>6</v>
      </c>
      <c r="O11" s="99">
        <v>6</v>
      </c>
      <c r="P11" s="39">
        <f>IF(AND($G11="x",N11&gt;0),0,IF(ISERROR(LOOKUP(O11,Punkte!$D$1:$D$22,Punkte!$E$1:$E$22)),"",LOOKUP((O11),Punkte!$D$1:$D$22,Punkte!$E$1:$E$22)))</f>
        <v>10</v>
      </c>
      <c r="Q11" s="3">
        <v>7</v>
      </c>
      <c r="R11" s="99">
        <v>6</v>
      </c>
      <c r="S11" s="39">
        <f>IF(AND($G11="x",Q11&gt;0),0,IF(ISERROR(LOOKUP(R11,Punkte!$D$1:$D$22,Punkte!$E$1:$E$22)),"",LOOKUP((R11),Punkte!$D$1:$D$22,Punkte!$E$1:$E$22)))</f>
        <v>10</v>
      </c>
      <c r="T11" s="3">
        <v>9</v>
      </c>
      <c r="U11" s="99">
        <v>7</v>
      </c>
      <c r="V11" s="39">
        <f>IF(AND($G11="x",T11&gt;0),0,IF(ISERROR(LOOKUP(U11,Punkte!$D$1:$D$22,Punkte!$E$1:$E$22)),"",LOOKUP((U11),Punkte!$D$1:$D$22,Punkte!$E$1:$E$22)))</f>
        <v>9</v>
      </c>
      <c r="W11" s="3">
        <v>6</v>
      </c>
      <c r="X11" s="99">
        <v>5</v>
      </c>
      <c r="Y11" s="39">
        <f>IF(AND($G11="x",W11&gt;0),0,IF(ISERROR(LOOKUP(X11,Punkte!$D$1:$D$22,Punkte!$E$1:$E$22)),"",LOOKUP((X11),Punkte!$D$1:$D$22,Punkte!$E$1:$E$22)))</f>
        <v>11</v>
      </c>
      <c r="Z11" s="3">
        <v>5</v>
      </c>
      <c r="AA11" s="99">
        <v>4</v>
      </c>
      <c r="AB11" s="39">
        <f>IF(AND($G11="x",Z11&gt;0),0,IF(ISERROR(LOOKUP(AA11,Punkte!$D$1:$D$22,Punkte!$E$1:$E$22)),"",LOOKUP((AA11),Punkte!$D$1:$D$22,Punkte!$E$1:$E$22)))</f>
        <v>13</v>
      </c>
      <c r="AC11" s="3">
        <v>3</v>
      </c>
      <c r="AD11" s="99">
        <v>3</v>
      </c>
      <c r="AE11" s="39">
        <f>IF(AND($G11="x",AC11&gt;0),0,IF(ISERROR(LOOKUP(AD11,Punkte!$D$1:$D$22,Punkte!$E$1:$E$22)),"",LOOKUP((AD11),Punkte!$D$1:$D$22,Punkte!$E$1:$E$22)))</f>
        <v>16</v>
      </c>
      <c r="AF11" s="3" t="s">
        <v>47</v>
      </c>
      <c r="AG11" s="99">
        <v>0</v>
      </c>
      <c r="AH11" s="39" t="str">
        <f>IF(AND($G11="x",AF11&gt;0),0,IF(ISERROR(LOOKUP(AG11,Punkte!$D$1:$D$22,Punkte!$E$1:$E$22)),"",LOOKUP((AG11),Punkte!$D$1:$D$22,Punkte!$E$1:$E$22)))</f>
        <v/>
      </c>
      <c r="AI11" s="3">
        <v>6</v>
      </c>
      <c r="AJ11" s="99">
        <v>5</v>
      </c>
      <c r="AK11" s="39">
        <f>IF(AND($G11="x",AI11&gt;0),0,IF(ISERROR(LOOKUP(AJ11,Punkte!$D$1:$D$22,Punkte!$E$1:$E$22)),"",LOOKUP((AJ11),Punkte!$D$1:$D$22,Punkte!$E$1:$E$22)))</f>
        <v>11</v>
      </c>
      <c r="AL11" s="3" t="s">
        <v>39</v>
      </c>
      <c r="AM11" s="99">
        <v>0</v>
      </c>
      <c r="AN11" s="39" t="str">
        <f>IF(AND($G11="x",AL11&gt;0),0,IF(ISERROR(LOOKUP(AM11,Punkte!$D$1:$D$22,Punkte!$E$1:$E$22)),"",LOOKUP((AM11),Punkte!$D$1:$D$22,Punkte!$E$1:$E$22)))</f>
        <v/>
      </c>
      <c r="AO11" s="3">
        <v>10</v>
      </c>
      <c r="AP11" s="99">
        <v>6</v>
      </c>
      <c r="AQ11" s="39">
        <f>IF(AND($G11="x",AO11&gt;0),0,IF(ISERROR(LOOKUP(AP11,Punkte!$D$1:$D$22,Punkte!$E$1:$E$22)),"",LOOKUP((AP11),Punkte!$D$1:$D$22,Punkte!$E$1:$E$22)))</f>
        <v>10</v>
      </c>
      <c r="AR11" s="115">
        <f t="shared" si="2"/>
        <v>12</v>
      </c>
    </row>
    <row r="12" spans="1:46" x14ac:dyDescent="0.25">
      <c r="A12" s="9">
        <f t="shared" si="0"/>
        <v>8</v>
      </c>
      <c r="B12" s="34">
        <f t="shared" si="1"/>
        <v>84</v>
      </c>
      <c r="C12" s="18">
        <v>17</v>
      </c>
      <c r="D12" s="4"/>
      <c r="E12" s="15" t="s">
        <v>160</v>
      </c>
      <c r="F12" s="15" t="s">
        <v>101</v>
      </c>
      <c r="G12" s="163"/>
      <c r="H12" s="3">
        <v>16</v>
      </c>
      <c r="I12" s="99">
        <v>13</v>
      </c>
      <c r="J12" s="39">
        <f>IF(AND($G12="x",H12&gt;0),0,IF(ISERROR(LOOKUP(I12,Punkte!$D$1:$D$22,Punkte!$E$1:$E$22)),"",LOOKUP((I12),Punkte!$D$1:$D$22,Punkte!$E$1:$E$22)))</f>
        <v>3</v>
      </c>
      <c r="K12" s="3">
        <v>16</v>
      </c>
      <c r="L12" s="99">
        <v>12</v>
      </c>
      <c r="M12" s="39">
        <f>IF(AND($G12="x",K12&gt;0),0,IF(ISERROR(LOOKUP(L12,Punkte!$D$1:$D$22,Punkte!$E$1:$E$22)),"",LOOKUP((L12),Punkte!$D$1:$D$22,Punkte!$E$1:$E$22)))</f>
        <v>4</v>
      </c>
      <c r="N12" s="3">
        <v>16</v>
      </c>
      <c r="O12" s="99">
        <v>10</v>
      </c>
      <c r="P12" s="39">
        <f>IF(AND($G12="x",N12&gt;0),0,IF(ISERROR(LOOKUP(O12,Punkte!$D$1:$D$22,Punkte!$E$1:$E$22)),"",LOOKUP((O12),Punkte!$D$1:$D$22,Punkte!$E$1:$E$22)))</f>
        <v>6</v>
      </c>
      <c r="Q12" s="3">
        <v>13</v>
      </c>
      <c r="R12" s="99">
        <v>10</v>
      </c>
      <c r="S12" s="39">
        <f>IF(AND($G12="x",Q12&gt;0),0,IF(ISERROR(LOOKUP(R12,Punkte!$D$1:$D$22,Punkte!$E$1:$E$22)),"",LOOKUP((R12),Punkte!$D$1:$D$22,Punkte!$E$1:$E$22)))</f>
        <v>6</v>
      </c>
      <c r="T12" s="3">
        <v>11</v>
      </c>
      <c r="U12" s="99">
        <v>9</v>
      </c>
      <c r="V12" s="39">
        <f>IF(AND($G12="x",T12&gt;0),0,IF(ISERROR(LOOKUP(U12,Punkte!$D$1:$D$22,Punkte!$E$1:$E$22)),"",LOOKUP((U12),Punkte!$D$1:$D$22,Punkte!$E$1:$E$22)))</f>
        <v>7</v>
      </c>
      <c r="W12" s="3">
        <v>13</v>
      </c>
      <c r="X12" s="99">
        <v>11</v>
      </c>
      <c r="Y12" s="39">
        <f>IF(AND($G12="x",W12&gt;0),0,IF(ISERROR(LOOKUP(X12,Punkte!$D$1:$D$22,Punkte!$E$1:$E$22)),"",LOOKUP((X12),Punkte!$D$1:$D$22,Punkte!$E$1:$E$22)))</f>
        <v>5</v>
      </c>
      <c r="Z12" s="3">
        <v>15</v>
      </c>
      <c r="AA12" s="99">
        <v>9</v>
      </c>
      <c r="AB12" s="39">
        <f>IF(AND($G12="x",Z12&gt;0),0,IF(ISERROR(LOOKUP(AA12,Punkte!$D$1:$D$22,Punkte!$E$1:$E$22)),"",LOOKUP((AA12),Punkte!$D$1:$D$22,Punkte!$E$1:$E$22)))</f>
        <v>7</v>
      </c>
      <c r="AC12" s="3">
        <v>16</v>
      </c>
      <c r="AD12" s="99">
        <v>10</v>
      </c>
      <c r="AE12" s="39">
        <f>IF(AND($G12="x",AC12&gt;0),0,IF(ISERROR(LOOKUP(AD12,Punkte!$D$1:$D$22,Punkte!$E$1:$E$22)),"",LOOKUP((AD12),Punkte!$D$1:$D$22,Punkte!$E$1:$E$22)))</f>
        <v>6</v>
      </c>
      <c r="AF12" s="3">
        <v>12</v>
      </c>
      <c r="AG12" s="99">
        <v>8</v>
      </c>
      <c r="AH12" s="39">
        <f>IF(AND($G12="x",AF12&gt;0),0,IF(ISERROR(LOOKUP(AG12,Punkte!$D$1:$D$22,Punkte!$E$1:$E$22)),"",LOOKUP((AG12),Punkte!$D$1:$D$22,Punkte!$E$1:$E$22)))</f>
        <v>8</v>
      </c>
      <c r="AI12" s="3">
        <v>9</v>
      </c>
      <c r="AJ12" s="99">
        <v>7</v>
      </c>
      <c r="AK12" s="39">
        <f>IF(AND($G12="x",AI12&gt;0),0,IF(ISERROR(LOOKUP(AJ12,Punkte!$D$1:$D$22,Punkte!$E$1:$E$22)),"",LOOKUP((AJ12),Punkte!$D$1:$D$22,Punkte!$E$1:$E$22)))</f>
        <v>9</v>
      </c>
      <c r="AL12" s="3">
        <v>9</v>
      </c>
      <c r="AM12" s="99">
        <v>6</v>
      </c>
      <c r="AN12" s="39">
        <f>IF(AND($G12="x",AL12&gt;0),0,IF(ISERROR(LOOKUP(AM12,Punkte!$D$1:$D$22,Punkte!$E$1:$E$22)),"",LOOKUP((AM12),Punkte!$D$1:$D$22,Punkte!$E$1:$E$22)))</f>
        <v>10</v>
      </c>
      <c r="AO12" s="3">
        <v>7</v>
      </c>
      <c r="AP12" s="99">
        <v>4</v>
      </c>
      <c r="AQ12" s="39">
        <f>IF(AND($G12="x",AO12&gt;0),0,IF(ISERROR(LOOKUP(AP12,Punkte!$D$1:$D$22,Punkte!$E$1:$E$22)),"",LOOKUP((AP12),Punkte!$D$1:$D$22,Punkte!$E$1:$E$22)))</f>
        <v>13</v>
      </c>
      <c r="AR12" s="115">
        <f t="shared" si="2"/>
        <v>12</v>
      </c>
    </row>
    <row r="13" spans="1:46" x14ac:dyDescent="0.25">
      <c r="A13" s="9">
        <f t="shared" si="0"/>
        <v>9</v>
      </c>
      <c r="B13" s="34">
        <f t="shared" si="1"/>
        <v>81</v>
      </c>
      <c r="C13" s="18">
        <v>47</v>
      </c>
      <c r="D13" s="4"/>
      <c r="E13" s="15" t="s">
        <v>167</v>
      </c>
      <c r="F13" s="15" t="s">
        <v>72</v>
      </c>
      <c r="G13" s="163"/>
      <c r="H13" s="3">
        <v>14</v>
      </c>
      <c r="I13" s="99">
        <v>11</v>
      </c>
      <c r="J13" s="39">
        <f>IF(AND($G13="x",H13&gt;0),0,IF(ISERROR(LOOKUP(I13,Punkte!$D$1:$D$22,Punkte!$E$1:$E$22)),"",LOOKUP((I13),Punkte!$D$1:$D$22,Punkte!$E$1:$E$22)))</f>
        <v>5</v>
      </c>
      <c r="K13" s="3">
        <v>8</v>
      </c>
      <c r="L13" s="99">
        <v>6</v>
      </c>
      <c r="M13" s="39">
        <f>IF(AND($G13="x",K13&gt;0),0,IF(ISERROR(LOOKUP(L13,Punkte!$D$1:$D$22,Punkte!$E$1:$E$22)),"",LOOKUP((L13),Punkte!$D$1:$D$22,Punkte!$E$1:$E$22)))</f>
        <v>10</v>
      </c>
      <c r="N13" s="3">
        <v>20</v>
      </c>
      <c r="O13" s="99">
        <v>13</v>
      </c>
      <c r="P13" s="39">
        <f>IF(AND($G13="x",N13&gt;0),0,IF(ISERROR(LOOKUP(O13,Punkte!$D$1:$D$22,Punkte!$E$1:$E$22)),"",LOOKUP((O13),Punkte!$D$1:$D$22,Punkte!$E$1:$E$22)))</f>
        <v>3</v>
      </c>
      <c r="Q13" s="3">
        <v>11</v>
      </c>
      <c r="R13" s="99">
        <v>8</v>
      </c>
      <c r="S13" s="39">
        <f>IF(AND($G13="x",Q13&gt;0),0,IF(ISERROR(LOOKUP(R13,Punkte!$D$1:$D$22,Punkte!$E$1:$E$22)),"",LOOKUP((R13),Punkte!$D$1:$D$22,Punkte!$E$1:$E$22)))</f>
        <v>8</v>
      </c>
      <c r="T13" s="3">
        <v>13</v>
      </c>
      <c r="U13" s="99">
        <v>11</v>
      </c>
      <c r="V13" s="39">
        <f>IF(AND($G13="x",T13&gt;0),0,IF(ISERROR(LOOKUP(U13,Punkte!$D$1:$D$22,Punkte!$E$1:$E$22)),"",LOOKUP((U13),Punkte!$D$1:$D$22,Punkte!$E$1:$E$22)))</f>
        <v>5</v>
      </c>
      <c r="W13" s="3">
        <v>20</v>
      </c>
      <c r="X13" s="99">
        <v>14</v>
      </c>
      <c r="Y13" s="39">
        <f>IF(AND($G13="x",W13&gt;0),0,IF(ISERROR(LOOKUP(X13,Punkte!$D$1:$D$22,Punkte!$E$1:$E$22)),"",LOOKUP((X13),Punkte!$D$1:$D$22,Punkte!$E$1:$E$22)))</f>
        <v>2</v>
      </c>
      <c r="Z13" s="3">
        <v>18</v>
      </c>
      <c r="AA13" s="99">
        <v>11</v>
      </c>
      <c r="AB13" s="39">
        <f>IF(AND($G13="x",Z13&gt;0),0,IF(ISERROR(LOOKUP(AA13,Punkte!$D$1:$D$22,Punkte!$E$1:$E$22)),"",LOOKUP((AA13),Punkte!$D$1:$D$22,Punkte!$E$1:$E$22)))</f>
        <v>5</v>
      </c>
      <c r="AC13" s="3">
        <v>15</v>
      </c>
      <c r="AD13" s="99">
        <v>9</v>
      </c>
      <c r="AE13" s="39">
        <f>IF(AND($G13="x",AC13&gt;0),0,IF(ISERROR(LOOKUP(AD13,Punkte!$D$1:$D$22,Punkte!$E$1:$E$22)),"",LOOKUP((AD13),Punkte!$D$1:$D$22,Punkte!$E$1:$E$22)))</f>
        <v>7</v>
      </c>
      <c r="AF13" s="3">
        <v>11</v>
      </c>
      <c r="AG13" s="99">
        <v>7</v>
      </c>
      <c r="AH13" s="39">
        <f>IF(AND($G13="x",AF13&gt;0),0,IF(ISERROR(LOOKUP(AG13,Punkte!$D$1:$D$22,Punkte!$E$1:$E$22)),"",LOOKUP((AG13),Punkte!$D$1:$D$22,Punkte!$E$1:$E$22)))</f>
        <v>9</v>
      </c>
      <c r="AI13" s="3">
        <v>12</v>
      </c>
      <c r="AJ13" s="99">
        <v>8</v>
      </c>
      <c r="AK13" s="39">
        <f>IF(AND($G13="x",AI13&gt;0),0,IF(ISERROR(LOOKUP(AJ13,Punkte!$D$1:$D$22,Punkte!$E$1:$E$22)),"",LOOKUP((AJ13),Punkte!$D$1:$D$22,Punkte!$E$1:$E$22)))</f>
        <v>8</v>
      </c>
      <c r="AL13" s="3">
        <v>8</v>
      </c>
      <c r="AM13" s="99">
        <v>5</v>
      </c>
      <c r="AN13" s="39">
        <f>IF(AND($G13="x",AL13&gt;0),0,IF(ISERROR(LOOKUP(AM13,Punkte!$D$1:$D$22,Punkte!$E$1:$E$22)),"",LOOKUP((AM13),Punkte!$D$1:$D$22,Punkte!$E$1:$E$22)))</f>
        <v>11</v>
      </c>
      <c r="AO13" s="3">
        <v>13</v>
      </c>
      <c r="AP13" s="99">
        <v>8</v>
      </c>
      <c r="AQ13" s="39">
        <f>IF(AND($G13="x",AO13&gt;0),0,IF(ISERROR(LOOKUP(AP13,Punkte!$D$1:$D$22,Punkte!$E$1:$E$22)),"",LOOKUP((AP13),Punkte!$D$1:$D$22,Punkte!$E$1:$E$22)))</f>
        <v>8</v>
      </c>
      <c r="AR13" s="115">
        <f t="shared" si="2"/>
        <v>12</v>
      </c>
    </row>
    <row r="14" spans="1:46" x14ac:dyDescent="0.25">
      <c r="A14" s="9">
        <f t="shared" si="0"/>
        <v>10</v>
      </c>
      <c r="B14" s="34">
        <f t="shared" si="1"/>
        <v>63</v>
      </c>
      <c r="C14" s="3">
        <v>93</v>
      </c>
      <c r="E14" s="15" t="s">
        <v>166</v>
      </c>
      <c r="F14" s="15" t="s">
        <v>165</v>
      </c>
      <c r="G14" s="163"/>
      <c r="H14" s="3">
        <v>7</v>
      </c>
      <c r="I14" s="99">
        <v>6</v>
      </c>
      <c r="J14" s="39">
        <f>IF(AND($G14="x",H14&gt;0),0,IF(ISERROR(LOOKUP(I14,Punkte!$D$1:$D$22,Punkte!$E$1:$E$22)),"",LOOKUP((I14),Punkte!$D$1:$D$22,Punkte!$E$1:$E$22)))</f>
        <v>10</v>
      </c>
      <c r="K14" s="3">
        <v>5</v>
      </c>
      <c r="L14" s="99">
        <v>3</v>
      </c>
      <c r="M14" s="39">
        <f>IF(AND($G14="x",K14&gt;0),0,IF(ISERROR(LOOKUP(L14,Punkte!$D$1:$D$22,Punkte!$E$1:$E$22)),"",LOOKUP((L14),Punkte!$D$1:$D$22,Punkte!$E$1:$E$22)))</f>
        <v>16</v>
      </c>
      <c r="N14" s="3">
        <v>4</v>
      </c>
      <c r="O14" s="99">
        <v>4</v>
      </c>
      <c r="P14" s="39">
        <f>IF(AND($G14="x",N14&gt;0),0,IF(ISERROR(LOOKUP(O14,Punkte!$D$1:$D$22,Punkte!$E$1:$E$22)),"",LOOKUP((O14),Punkte!$D$1:$D$22,Punkte!$E$1:$E$22)))</f>
        <v>13</v>
      </c>
      <c r="Q14" s="3" t="s">
        <v>47</v>
      </c>
      <c r="R14" s="99">
        <v>0</v>
      </c>
      <c r="S14" s="39" t="str">
        <f>IF(AND($G14="x",Q14&gt;0),0,IF(ISERROR(LOOKUP(R14,Punkte!$D$1:$D$22,Punkte!$E$1:$E$22)),"",LOOKUP((R14),Punkte!$D$1:$D$22,Punkte!$E$1:$E$22)))</f>
        <v/>
      </c>
      <c r="T14" s="3">
        <v>6</v>
      </c>
      <c r="U14" s="99">
        <v>5</v>
      </c>
      <c r="V14" s="39">
        <f>IF(AND($G14="x",T14&gt;0),0,IF(ISERROR(LOOKUP(U14,Punkte!$D$1:$D$22,Punkte!$E$1:$E$22)),"",LOOKUP((U14),Punkte!$D$1:$D$22,Punkte!$E$1:$E$22)))</f>
        <v>11</v>
      </c>
      <c r="W14" s="3">
        <v>5</v>
      </c>
      <c r="X14" s="99">
        <v>4</v>
      </c>
      <c r="Y14" s="39">
        <f>IF(AND($G14="x",W14&gt;0),0,IF(ISERROR(LOOKUP(X14,Punkte!$D$1:$D$22,Punkte!$E$1:$E$22)),"",LOOKUP((X14),Punkte!$D$1:$D$22,Punkte!$E$1:$E$22)))</f>
        <v>13</v>
      </c>
      <c r="AA14" s="99">
        <f>IF($G14="x",0,IF(Z14&lt;50,Z14-COUNTIFS($G$5:$G14,"x"),0))</f>
        <v>0</v>
      </c>
      <c r="AB14" s="39" t="str">
        <f>IF(AND($G14="x",Z14&gt;0),0,IF(ISERROR(LOOKUP(AA14,Punkte!$D$1:$D$22,Punkte!$E$1:$E$22)),"",LOOKUP((AA14),Punkte!$D$1:$D$22,Punkte!$E$1:$E$22)))</f>
        <v/>
      </c>
      <c r="AD14" s="99">
        <f>IF($G14="x",0,IF(AC14&lt;50,AC14-COUNTIFS($G$5:$G14,"x"),0))</f>
        <v>0</v>
      </c>
      <c r="AE14" s="39" t="str">
        <f>IF(AND($G14="x",AC14&gt;0),0,IF(ISERROR(LOOKUP(AD14,Punkte!$D$1:$D$22,Punkte!$E$1:$E$22)),"",LOOKUP((AD14),Punkte!$D$1:$D$22,Punkte!$E$1:$E$22)))</f>
        <v/>
      </c>
      <c r="AG14" s="99">
        <f>IF($G14="x",0,IF(AF14&lt;50,AF14-COUNTIFS($G$5:$G14,"x"),0))</f>
        <v>0</v>
      </c>
      <c r="AH14" s="39" t="str">
        <f>IF(AND($G14="x",AF14&gt;0),0,IF(ISERROR(LOOKUP(AG14,Punkte!$D$1:$D$22,Punkte!$E$1:$E$22)),"",LOOKUP((AG14),Punkte!$D$1:$D$22,Punkte!$E$1:$E$22)))</f>
        <v/>
      </c>
      <c r="AJ14" s="99">
        <f>IF($G14="x",0,IF(AI14&lt;50,AI14-COUNTIFS($G$5:$G14,"x"),0))</f>
        <v>0</v>
      </c>
      <c r="AK14" s="39" t="str">
        <f>IF(AND($G14="x",AI14&gt;0),0,IF(ISERROR(LOOKUP(AJ14,Punkte!$D$1:$D$22,Punkte!$E$1:$E$22)),"",LOOKUP((AJ14),Punkte!$D$1:$D$22,Punkte!$E$1:$E$22)))</f>
        <v/>
      </c>
      <c r="AM14" s="99">
        <f>IF($G14="x",0,IF(AL14&lt;50,AL14-COUNTIFS($G$5:$G14,"x"),0))</f>
        <v>0</v>
      </c>
      <c r="AN14" s="39" t="str">
        <f>IF(AND($G14="x",AL14&gt;0),0,IF(ISERROR(LOOKUP(AM14,Punkte!$D$1:$D$22,Punkte!$E$1:$E$22)),"",LOOKUP((AM14),Punkte!$D$1:$D$22,Punkte!$E$1:$E$22)))</f>
        <v/>
      </c>
      <c r="AP14" s="99">
        <f>IF($G14="x",0,IF(AO14&lt;50,AO14-COUNTIFS($G$5:$G14,"x"),0))</f>
        <v>0</v>
      </c>
      <c r="AQ14" s="39" t="str">
        <f>IF(AND($G14="x",AO14&gt;0),0,IF(ISERROR(LOOKUP(AP14,Punkte!$D$1:$D$22,Punkte!$E$1:$E$22)),"",LOOKUP((AP14),Punkte!$D$1:$D$22,Punkte!$E$1:$E$22)))</f>
        <v/>
      </c>
      <c r="AR14" s="115">
        <f t="shared" si="2"/>
        <v>6</v>
      </c>
    </row>
    <row r="15" spans="1:46" x14ac:dyDescent="0.25">
      <c r="A15" s="9">
        <f t="shared" si="0"/>
        <v>11</v>
      </c>
      <c r="B15" s="34">
        <f t="shared" si="1"/>
        <v>60</v>
      </c>
      <c r="C15" s="3">
        <v>45</v>
      </c>
      <c r="D15" s="19"/>
      <c r="E15" s="15" t="s">
        <v>35</v>
      </c>
      <c r="F15" s="15" t="s">
        <v>115</v>
      </c>
      <c r="G15" s="163"/>
      <c r="H15" s="3">
        <v>11</v>
      </c>
      <c r="I15" s="99">
        <v>9</v>
      </c>
      <c r="J15" s="39">
        <f>IF(AND($G15="x",H15&gt;0),0,IF(ISERROR(LOOKUP(I15,Punkte!$D$1:$D$22,Punkte!$E$1:$E$22)),"",LOOKUP((I15),Punkte!$D$1:$D$22,Punkte!$E$1:$E$22)))</f>
        <v>7</v>
      </c>
      <c r="K15" s="3">
        <v>13</v>
      </c>
      <c r="L15" s="99">
        <v>9</v>
      </c>
      <c r="M15" s="39">
        <f>IF(AND($G15="x",K15&gt;0),0,IF(ISERROR(LOOKUP(L15,Punkte!$D$1:$D$22,Punkte!$E$1:$E$22)),"",LOOKUP((L15),Punkte!$D$1:$D$22,Punkte!$E$1:$E$22)))</f>
        <v>7</v>
      </c>
      <c r="N15" s="3">
        <v>19</v>
      </c>
      <c r="O15" s="99">
        <v>12</v>
      </c>
      <c r="P15" s="39">
        <f>IF(AND($G15="x",N15&gt;0),0,IF(ISERROR(LOOKUP(O15,Punkte!$D$1:$D$22,Punkte!$E$1:$E$22)),"",LOOKUP((O15),Punkte!$D$1:$D$22,Punkte!$E$1:$E$22)))</f>
        <v>4</v>
      </c>
      <c r="Q15" s="3">
        <v>17</v>
      </c>
      <c r="R15" s="99">
        <v>12</v>
      </c>
      <c r="S15" s="39">
        <f>IF(AND($G15="x",Q15&gt;0),0,IF(ISERROR(LOOKUP(R15,Punkte!$D$1:$D$22,Punkte!$E$1:$E$22)),"",LOOKUP((R15),Punkte!$D$1:$D$22,Punkte!$E$1:$E$22)))</f>
        <v>4</v>
      </c>
      <c r="T15" s="3">
        <v>12</v>
      </c>
      <c r="U15" s="99">
        <v>10</v>
      </c>
      <c r="V15" s="39">
        <f>IF(AND($G15="x",T15&gt;0),0,IF(ISERROR(LOOKUP(U15,Punkte!$D$1:$D$22,Punkte!$E$1:$E$22)),"",LOOKUP((U15),Punkte!$D$1:$D$22,Punkte!$E$1:$E$22)))</f>
        <v>6</v>
      </c>
      <c r="W15" s="3">
        <v>11</v>
      </c>
      <c r="X15" s="99">
        <v>9</v>
      </c>
      <c r="Y15" s="39">
        <f>IF(AND($G15="x",W15&gt;0),0,IF(ISERROR(LOOKUP(X15,Punkte!$D$1:$D$22,Punkte!$E$1:$E$22)),"",LOOKUP((X15),Punkte!$D$1:$D$22,Punkte!$E$1:$E$22)))</f>
        <v>7</v>
      </c>
      <c r="Z15" s="3">
        <v>16</v>
      </c>
      <c r="AA15" s="99">
        <v>10</v>
      </c>
      <c r="AB15" s="39">
        <f>IF(AND($G15="x",Z15&gt;0),0,IF(ISERROR(LOOKUP(AA15,Punkte!$D$1:$D$22,Punkte!$E$1:$E$22)),"",LOOKUP((AA15),Punkte!$D$1:$D$22,Punkte!$E$1:$E$22)))</f>
        <v>6</v>
      </c>
      <c r="AC15" s="3">
        <v>9</v>
      </c>
      <c r="AD15" s="99">
        <v>6</v>
      </c>
      <c r="AE15" s="39">
        <f>IF(AND($G15="x",AC15&gt;0),0,IF(ISERROR(LOOKUP(AD15,Punkte!$D$1:$D$22,Punkte!$E$1:$E$22)),"",LOOKUP((AD15),Punkte!$D$1:$D$22,Punkte!$E$1:$E$22)))</f>
        <v>10</v>
      </c>
      <c r="AF15" s="3">
        <v>28</v>
      </c>
      <c r="AG15" s="99">
        <v>16</v>
      </c>
      <c r="AH15" s="39">
        <f>IF(AND($G15="x",AF15&gt;0),0,IF(ISERROR(LOOKUP(AG15,Punkte!$D$1:$D$22,Punkte!$E$1:$E$22)),"",LOOKUP((AG15),Punkte!$D$1:$D$22,Punkte!$E$1:$E$22)))</f>
        <v>0</v>
      </c>
      <c r="AI15" s="3">
        <v>15</v>
      </c>
      <c r="AJ15" s="99">
        <v>10</v>
      </c>
      <c r="AK15" s="39">
        <f>IF(AND($G15="x",AI15&gt;0),0,IF(ISERROR(LOOKUP(AJ15,Punkte!$D$1:$D$22,Punkte!$E$1:$E$22)),"",LOOKUP((AJ15),Punkte!$D$1:$D$22,Punkte!$E$1:$E$22)))</f>
        <v>6</v>
      </c>
      <c r="AL15" s="3">
        <v>27</v>
      </c>
      <c r="AM15" s="99">
        <v>15</v>
      </c>
      <c r="AN15" s="39">
        <f>IF(AND($G15="x",AL15&gt;0),0,IF(ISERROR(LOOKUP(AM15,Punkte!$D$1:$D$22,Punkte!$E$1:$E$22)),"",LOOKUP((AM15),Punkte!$D$1:$D$22,Punkte!$E$1:$E$22)))</f>
        <v>1</v>
      </c>
      <c r="AO15" s="3">
        <v>23</v>
      </c>
      <c r="AP15" s="99">
        <v>14</v>
      </c>
      <c r="AQ15" s="39">
        <f>IF(AND($G15="x",AO15&gt;0),0,IF(ISERROR(LOOKUP(AP15,Punkte!$D$1:$D$22,Punkte!$E$1:$E$22)),"",LOOKUP((AP15),Punkte!$D$1:$D$22,Punkte!$E$1:$E$22)))</f>
        <v>2</v>
      </c>
      <c r="AR15" s="115">
        <f t="shared" si="2"/>
        <v>12</v>
      </c>
    </row>
    <row r="16" spans="1:46" x14ac:dyDescent="0.25">
      <c r="A16" s="9">
        <f t="shared" si="0"/>
        <v>12</v>
      </c>
      <c r="B16" s="34">
        <f t="shared" si="1"/>
        <v>54</v>
      </c>
      <c r="C16" s="18">
        <v>21</v>
      </c>
      <c r="D16" s="4"/>
      <c r="E16" s="15" t="s">
        <v>166</v>
      </c>
      <c r="F16" s="15" t="s">
        <v>239</v>
      </c>
      <c r="G16" s="163"/>
      <c r="H16" s="3">
        <v>15</v>
      </c>
      <c r="I16" s="99">
        <v>12</v>
      </c>
      <c r="J16" s="39">
        <f>IF(AND($G16="x",H16&gt;0),0,IF(ISERROR(LOOKUP(I16,Punkte!$D$1:$D$22,Punkte!$E$1:$E$22)),"",LOOKUP((I16),Punkte!$D$1:$D$22,Punkte!$E$1:$E$22)))</f>
        <v>4</v>
      </c>
      <c r="K16" s="3">
        <v>11</v>
      </c>
      <c r="L16" s="99">
        <v>8</v>
      </c>
      <c r="M16" s="39">
        <f>IF(AND($G16="x",K16&gt;0),0,IF(ISERROR(LOOKUP(L16,Punkte!$D$1:$D$22,Punkte!$E$1:$E$22)),"",LOOKUP((L16),Punkte!$D$1:$D$22,Punkte!$E$1:$E$22)))</f>
        <v>8</v>
      </c>
      <c r="N16" s="3" t="s">
        <v>39</v>
      </c>
      <c r="O16" s="99">
        <f>IF($G16="x",0,IF(N16&lt;50,N16-COUNTIFS($G$5:$G16,"x"),0))</f>
        <v>0</v>
      </c>
      <c r="P16" s="39" t="str">
        <f>IF(AND($G16="x",N16&gt;0),0,IF(ISERROR(LOOKUP(O16,Punkte!$D$1:$D$22,Punkte!$E$1:$E$22)),"",LOOKUP((O16),Punkte!$D$1:$D$22,Punkte!$E$1:$E$22)))</f>
        <v/>
      </c>
      <c r="Q16" s="3">
        <v>18</v>
      </c>
      <c r="R16" s="99">
        <v>13</v>
      </c>
      <c r="S16" s="39">
        <f>IF(AND($G16="x",Q16&gt;0),0,IF(ISERROR(LOOKUP(R16,Punkte!$D$1:$D$22,Punkte!$E$1:$E$22)),"",LOOKUP((R16),Punkte!$D$1:$D$22,Punkte!$E$1:$E$22)))</f>
        <v>3</v>
      </c>
      <c r="T16" s="3">
        <v>10</v>
      </c>
      <c r="U16" s="99">
        <v>8</v>
      </c>
      <c r="V16" s="39">
        <f>IF(AND($G16="x",T16&gt;0),0,IF(ISERROR(LOOKUP(U16,Punkte!$D$1:$D$22,Punkte!$E$1:$E$22)),"",LOOKUP((U16),Punkte!$D$1:$D$22,Punkte!$E$1:$E$22)))</f>
        <v>8</v>
      </c>
      <c r="W16" s="3">
        <v>12</v>
      </c>
      <c r="X16" s="99">
        <v>10</v>
      </c>
      <c r="Y16" s="39">
        <f>IF(AND($G16="x",W16&gt;0),0,IF(ISERROR(LOOKUP(X16,Punkte!$D$1:$D$22,Punkte!$E$1:$E$22)),"",LOOKUP((X16),Punkte!$D$1:$D$22,Punkte!$E$1:$E$22)))</f>
        <v>6</v>
      </c>
      <c r="AA16" s="99">
        <f>IF($G16="x",0,IF(Z16&lt;50,Z16-COUNTIFS($G$5:$G16,"x"),0))</f>
        <v>0</v>
      </c>
      <c r="AB16" s="39" t="str">
        <f>IF(AND($G16="x",Z16&gt;0),0,IF(ISERROR(LOOKUP(AA16,Punkte!$D$1:$D$22,Punkte!$E$1:$E$22)),"",LOOKUP((AA16),Punkte!$D$1:$D$22,Punkte!$E$1:$E$22)))</f>
        <v/>
      </c>
      <c r="AD16" s="99">
        <f>IF($G16="x",0,IF(AC16&lt;50,AC16-COUNTIFS($G$5:$G16,"x"),0))</f>
        <v>0</v>
      </c>
      <c r="AE16" s="39" t="str">
        <f>IF(AND($G16="x",AC16&gt;0),0,IF(ISERROR(LOOKUP(AD16,Punkte!$D$1:$D$22,Punkte!$E$1:$E$22)),"",LOOKUP((AD16),Punkte!$D$1:$D$22,Punkte!$E$1:$E$22)))</f>
        <v/>
      </c>
      <c r="AF16" s="3">
        <v>14</v>
      </c>
      <c r="AG16" s="99">
        <v>9</v>
      </c>
      <c r="AH16" s="39">
        <f>IF(AND($G16="x",AF16&gt;0),0,IF(ISERROR(LOOKUP(AG16,Punkte!$D$1:$D$22,Punkte!$E$1:$E$22)),"",LOOKUP((AG16),Punkte!$D$1:$D$22,Punkte!$E$1:$E$22)))</f>
        <v>7</v>
      </c>
      <c r="AI16" s="3">
        <v>19</v>
      </c>
      <c r="AJ16" s="99">
        <v>12</v>
      </c>
      <c r="AK16" s="39">
        <f>IF(AND($G16="x",AI16&gt;0),0,IF(ISERROR(LOOKUP(AJ16,Punkte!$D$1:$D$22,Punkte!$E$1:$E$22)),"",LOOKUP((AJ16),Punkte!$D$1:$D$22,Punkte!$E$1:$E$22)))</f>
        <v>4</v>
      </c>
      <c r="AL16" s="3">
        <v>14</v>
      </c>
      <c r="AM16" s="99">
        <v>8</v>
      </c>
      <c r="AN16" s="39">
        <f>IF(AND($G16="x",AL16&gt;0),0,IF(ISERROR(LOOKUP(AM16,Punkte!$D$1:$D$22,Punkte!$E$1:$E$22)),"",LOOKUP((AM16),Punkte!$D$1:$D$22,Punkte!$E$1:$E$22)))</f>
        <v>8</v>
      </c>
      <c r="AO16" s="3">
        <v>17</v>
      </c>
      <c r="AP16" s="99">
        <v>10</v>
      </c>
      <c r="AQ16" s="39">
        <f>IF(AND($G16="x",AO16&gt;0),0,IF(ISERROR(LOOKUP(AP16,Punkte!$D$1:$D$22,Punkte!$E$1:$E$22)),"",LOOKUP((AP16),Punkte!$D$1:$D$22,Punkte!$E$1:$E$22)))</f>
        <v>6</v>
      </c>
      <c r="AR16" s="115">
        <f t="shared" si="2"/>
        <v>10</v>
      </c>
    </row>
    <row r="17" spans="1:44" x14ac:dyDescent="0.25">
      <c r="A17" s="9">
        <f t="shared" si="0"/>
        <v>13</v>
      </c>
      <c r="B17" s="34">
        <f t="shared" si="1"/>
        <v>47</v>
      </c>
      <c r="C17" s="3">
        <v>3</v>
      </c>
      <c r="E17" s="15" t="s">
        <v>35</v>
      </c>
      <c r="F17" s="15" t="s">
        <v>36</v>
      </c>
      <c r="G17" s="163"/>
      <c r="H17" s="3">
        <v>9</v>
      </c>
      <c r="I17" s="99">
        <v>8</v>
      </c>
      <c r="J17" s="39">
        <f>IF(AND($G17="x",H17&gt;0),0,IF(ISERROR(LOOKUP(I17,Punkte!$D$1:$D$22,Punkte!$E$1:$E$22)),"",LOOKUP((I17),Punkte!$D$1:$D$22,Punkte!$E$1:$E$22)))</f>
        <v>8</v>
      </c>
      <c r="K17" s="3">
        <v>10</v>
      </c>
      <c r="L17" s="99">
        <v>7</v>
      </c>
      <c r="M17" s="39">
        <f>IF(AND($G17="x",K17&gt;0),0,IF(ISERROR(LOOKUP(L17,Punkte!$D$1:$D$22,Punkte!$E$1:$E$22)),"",LOOKUP((L17),Punkte!$D$1:$D$22,Punkte!$E$1:$E$22)))</f>
        <v>9</v>
      </c>
      <c r="N17" s="3" t="s">
        <v>47</v>
      </c>
      <c r="O17" s="99">
        <v>0</v>
      </c>
      <c r="P17" s="39" t="str">
        <f>IF(AND($G17="x",N17&gt;0),0,IF(ISERROR(LOOKUP(O17,Punkte!$D$1:$D$22,Punkte!$E$1:$E$22)),"",LOOKUP((O17),Punkte!$D$1:$D$22,Punkte!$E$1:$E$22)))</f>
        <v/>
      </c>
      <c r="Q17" s="3">
        <v>20</v>
      </c>
      <c r="R17" s="99">
        <v>15</v>
      </c>
      <c r="S17" s="39">
        <f>IF(AND($G17="x",Q17&gt;0),0,IF(ISERROR(LOOKUP(R17,Punkte!$D$1:$D$22,Punkte!$E$1:$E$22)),"",LOOKUP((R17),Punkte!$D$1:$D$22,Punkte!$E$1:$E$22)))</f>
        <v>1</v>
      </c>
      <c r="T17" s="3">
        <v>14</v>
      </c>
      <c r="U17" s="99">
        <v>12</v>
      </c>
      <c r="V17" s="39">
        <f>IF(AND($G17="x",T17&gt;0),0,IF(ISERROR(LOOKUP(U17,Punkte!$D$1:$D$22,Punkte!$E$1:$E$22)),"",LOOKUP((U17),Punkte!$D$1:$D$22,Punkte!$E$1:$E$22)))</f>
        <v>4</v>
      </c>
      <c r="W17" s="3">
        <v>27</v>
      </c>
      <c r="X17" s="99">
        <v>17</v>
      </c>
      <c r="Y17" s="39">
        <f>IF(AND($G17="x",W17&gt;0),0,IF(ISERROR(LOOKUP(X17,Punkte!$D$1:$D$22,Punkte!$E$1:$E$22)),"",LOOKUP((X17),Punkte!$D$1:$D$22,Punkte!$E$1:$E$22)))</f>
        <v>0</v>
      </c>
      <c r="Z17" s="3" t="s">
        <v>47</v>
      </c>
      <c r="AA17" s="99">
        <f>IF($G17="x",0,IF(Z17&lt;50,Z17-COUNTIFS($G$5:$G17,"x"),0))</f>
        <v>0</v>
      </c>
      <c r="AB17" s="39" t="str">
        <f>IF(AND($G17="x",Z17&gt;0),0,IF(ISERROR(LOOKUP(AA17,Punkte!$D$1:$D$22,Punkte!$E$1:$E$22)),"",LOOKUP((AA17),Punkte!$D$1:$D$22,Punkte!$E$1:$E$22)))</f>
        <v/>
      </c>
      <c r="AC17" s="3" t="s">
        <v>47</v>
      </c>
      <c r="AD17" s="99">
        <v>0</v>
      </c>
      <c r="AE17" s="39" t="str">
        <f>IF(AND($G17="x",AC17&gt;0),0,IF(ISERROR(LOOKUP(AD17,Punkte!$D$1:$D$22,Punkte!$E$1:$E$22)),"",LOOKUP((AD17),Punkte!$D$1:$D$22,Punkte!$E$1:$E$22)))</f>
        <v/>
      </c>
      <c r="AF17" s="3">
        <v>15</v>
      </c>
      <c r="AG17" s="99">
        <v>10</v>
      </c>
      <c r="AH17" s="39">
        <f>IF(AND($G17="x",AF17&gt;0),0,IF(ISERROR(LOOKUP(AG17,Punkte!$D$1:$D$22,Punkte!$E$1:$E$22)),"",LOOKUP((AG17),Punkte!$D$1:$D$22,Punkte!$E$1:$E$22)))</f>
        <v>6</v>
      </c>
      <c r="AI17" s="3">
        <v>16</v>
      </c>
      <c r="AJ17" s="99">
        <v>11</v>
      </c>
      <c r="AK17" s="39">
        <f>IF(AND($G17="x",AI17&gt;0),0,IF(ISERROR(LOOKUP(AJ17,Punkte!$D$1:$D$22,Punkte!$E$1:$E$22)),"",LOOKUP((AJ17),Punkte!$D$1:$D$22,Punkte!$E$1:$E$22)))</f>
        <v>5</v>
      </c>
      <c r="AL17" s="3">
        <v>16</v>
      </c>
      <c r="AM17" s="99">
        <v>9</v>
      </c>
      <c r="AN17" s="39">
        <f>IF(AND($G17="x",AL17&gt;0),0,IF(ISERROR(LOOKUP(AM17,Punkte!$D$1:$D$22,Punkte!$E$1:$E$22)),"",LOOKUP((AM17),Punkte!$D$1:$D$22,Punkte!$E$1:$E$22)))</f>
        <v>7</v>
      </c>
      <c r="AO17" s="3">
        <v>15</v>
      </c>
      <c r="AP17" s="99">
        <v>9</v>
      </c>
      <c r="AQ17" s="39">
        <f>IF(AND($G17="x",AO17&gt;0),0,IF(ISERROR(LOOKUP(AP17,Punkte!$D$1:$D$22,Punkte!$E$1:$E$22)),"",LOOKUP((AP17),Punkte!$D$1:$D$22,Punkte!$E$1:$E$22)))</f>
        <v>7</v>
      </c>
      <c r="AR17" s="115">
        <f t="shared" si="2"/>
        <v>12</v>
      </c>
    </row>
    <row r="18" spans="1:44" x14ac:dyDescent="0.25">
      <c r="A18" s="9">
        <f t="shared" si="0"/>
        <v>14</v>
      </c>
      <c r="B18" s="34">
        <f t="shared" si="1"/>
        <v>42</v>
      </c>
      <c r="C18" s="3">
        <v>9</v>
      </c>
      <c r="E18" s="15" t="s">
        <v>245</v>
      </c>
      <c r="F18" s="15" t="s">
        <v>55</v>
      </c>
      <c r="G18" s="163"/>
      <c r="H18" s="3" t="s">
        <v>47</v>
      </c>
      <c r="I18" s="99">
        <v>0</v>
      </c>
      <c r="J18" s="39" t="str">
        <f>IF(AND($G18="x",H18&gt;0),0,IF(ISERROR(LOOKUP(I18,Punkte!$D$1:$D$22,Punkte!$E$1:$E$22)),"",LOOKUP((I18),Punkte!$D$1:$D$22,Punkte!$E$1:$E$22)))</f>
        <v/>
      </c>
      <c r="K18" s="3">
        <v>14</v>
      </c>
      <c r="L18" s="99">
        <v>10</v>
      </c>
      <c r="M18" s="39">
        <f>IF(AND($G18="x",K18&gt;0),0,IF(ISERROR(LOOKUP(L18,Punkte!$D$1:$D$22,Punkte!$E$1:$E$22)),"",LOOKUP((L18),Punkte!$D$1:$D$22,Punkte!$E$1:$E$22)))</f>
        <v>6</v>
      </c>
      <c r="N18" s="3">
        <v>13</v>
      </c>
      <c r="O18" s="99">
        <v>9</v>
      </c>
      <c r="P18" s="39">
        <f>IF(AND($G18="x",N18&gt;0),0,IF(ISERROR(LOOKUP(O18,Punkte!$D$1:$D$22,Punkte!$E$1:$E$22)),"",LOOKUP((O18),Punkte!$D$1:$D$22,Punkte!$E$1:$E$22)))</f>
        <v>7</v>
      </c>
      <c r="Q18" s="3">
        <v>12</v>
      </c>
      <c r="R18" s="99">
        <v>9</v>
      </c>
      <c r="S18" s="39">
        <f>IF(AND($G18="x",Q18&gt;0),0,IF(ISERROR(LOOKUP(R18,Punkte!$D$1:$D$22,Punkte!$E$1:$E$22)),"",LOOKUP((R18),Punkte!$D$1:$D$22,Punkte!$E$1:$E$22)))</f>
        <v>7</v>
      </c>
      <c r="T18" s="3">
        <v>15</v>
      </c>
      <c r="U18" s="99">
        <v>13</v>
      </c>
      <c r="V18" s="39">
        <f>IF(AND($G18="x",T18&gt;0),0,IF(ISERROR(LOOKUP(U18,Punkte!$D$1:$D$22,Punkte!$E$1:$E$22)),"",LOOKUP((U18),Punkte!$D$1:$D$22,Punkte!$E$1:$E$22)))</f>
        <v>3</v>
      </c>
      <c r="W18" s="3">
        <v>10</v>
      </c>
      <c r="X18" s="99">
        <v>8</v>
      </c>
      <c r="Y18" s="39">
        <f>IF(AND($G18="x",W18&gt;0),0,IF(ISERROR(LOOKUP(X18,Punkte!$D$1:$D$22,Punkte!$E$1:$E$22)),"",LOOKUP((X18),Punkte!$D$1:$D$22,Punkte!$E$1:$E$22)))</f>
        <v>8</v>
      </c>
      <c r="Z18" s="3" t="s">
        <v>47</v>
      </c>
      <c r="AA18" s="99">
        <v>0</v>
      </c>
      <c r="AB18" s="39" t="str">
        <f>IF(AND($G18="x",Z18&gt;0),0,IF(ISERROR(LOOKUP(AA18,Punkte!$D$1:$D$22,Punkte!$E$1:$E$22)),"",LOOKUP((AA18),Punkte!$D$1:$D$22,Punkte!$E$1:$E$22)))</f>
        <v/>
      </c>
      <c r="AD18" s="99">
        <f>IF($G18="x",0,IF(AC18&lt;50,AC18-COUNTIFS($G$5:$G18,"x"),0))</f>
        <v>0</v>
      </c>
      <c r="AE18" s="39" t="str">
        <f>IF(AND($G18="x",AC18&gt;0),0,IF(ISERROR(LOOKUP(AD18,Punkte!$D$1:$D$22,Punkte!$E$1:$E$22)),"",LOOKUP((AD18),Punkte!$D$1:$D$22,Punkte!$E$1:$E$22)))</f>
        <v/>
      </c>
      <c r="AG18" s="99">
        <f>IF($G18="x",0,IF(AF18&lt;50,AF18-COUNTIFS($G$5:$G18,"x"),0))</f>
        <v>0</v>
      </c>
      <c r="AH18" s="39" t="str">
        <f>IF(AND($G18="x",AF18&gt;0),0,IF(ISERROR(LOOKUP(AG18,Punkte!$D$1:$D$22,Punkte!$E$1:$E$22)),"",LOOKUP((AG18),Punkte!$D$1:$D$22,Punkte!$E$1:$E$22)))</f>
        <v/>
      </c>
      <c r="AJ18" s="99">
        <f>IF($G18="x",0,IF(AI18&lt;50,AI18-COUNTIFS($G$5:$G18,"x"),0))</f>
        <v>0</v>
      </c>
      <c r="AK18" s="39" t="str">
        <f>IF(AND($G18="x",AI18&gt;0),0,IF(ISERROR(LOOKUP(AJ18,Punkte!$D$1:$D$22,Punkte!$E$1:$E$22)),"",LOOKUP((AJ18),Punkte!$D$1:$D$22,Punkte!$E$1:$E$22)))</f>
        <v/>
      </c>
      <c r="AL18" s="3">
        <v>17</v>
      </c>
      <c r="AM18" s="99">
        <v>10</v>
      </c>
      <c r="AN18" s="39">
        <f>IF(AND($G18="x",AL18&gt;0),0,IF(ISERROR(LOOKUP(AM18,Punkte!$D$1:$D$22,Punkte!$E$1:$E$22)),"",LOOKUP((AM18),Punkte!$D$1:$D$22,Punkte!$E$1:$E$22)))</f>
        <v>6</v>
      </c>
      <c r="AO18" s="3">
        <v>18</v>
      </c>
      <c r="AP18" s="99">
        <v>11</v>
      </c>
      <c r="AQ18" s="39">
        <f>IF(AND($G18="x",AO18&gt;0),0,IF(ISERROR(LOOKUP(AP18,Punkte!$D$1:$D$22,Punkte!$E$1:$E$22)),"",LOOKUP((AP18),Punkte!$D$1:$D$22,Punkte!$E$1:$E$22)))</f>
        <v>5</v>
      </c>
      <c r="AR18" s="115">
        <f t="shared" si="2"/>
        <v>9</v>
      </c>
    </row>
    <row r="19" spans="1:44" x14ac:dyDescent="0.25">
      <c r="A19" s="9">
        <f t="shared" si="0"/>
        <v>15</v>
      </c>
      <c r="B19" s="34">
        <f t="shared" si="1"/>
        <v>33</v>
      </c>
      <c r="C19" s="3">
        <v>78</v>
      </c>
      <c r="E19" s="15" t="s">
        <v>234</v>
      </c>
      <c r="F19" s="15" t="s">
        <v>117</v>
      </c>
      <c r="G19" s="163"/>
      <c r="H19" s="3" t="s">
        <v>47</v>
      </c>
      <c r="I19" s="99">
        <v>0</v>
      </c>
      <c r="J19" s="39" t="str">
        <f>IF(AND($G19="x",H19&gt;0),0,IF(ISERROR(LOOKUP(I19,Punkte!$D$1:$D$22,Punkte!$E$1:$E$22)),"",LOOKUP((I19),Punkte!$D$1:$D$22,Punkte!$E$1:$E$22)))</f>
        <v/>
      </c>
      <c r="K19" s="3">
        <v>15</v>
      </c>
      <c r="L19" s="99">
        <v>11</v>
      </c>
      <c r="M19" s="39">
        <f>IF(AND($G19="x",K19&gt;0),0,IF(ISERROR(LOOKUP(L19,Punkte!$D$1:$D$22,Punkte!$E$1:$E$22)),"",LOOKUP((L19),Punkte!$D$1:$D$22,Punkte!$E$1:$E$22)))</f>
        <v>5</v>
      </c>
      <c r="N19" s="3">
        <v>17</v>
      </c>
      <c r="O19" s="99">
        <v>11</v>
      </c>
      <c r="P19" s="39">
        <f>IF(AND($G19="x",N19&gt;0),0,IF(ISERROR(LOOKUP(O19,Punkte!$D$1:$D$22,Punkte!$E$1:$E$22)),"",LOOKUP((O19),Punkte!$D$1:$D$22,Punkte!$E$1:$E$22)))</f>
        <v>5</v>
      </c>
      <c r="Q19" s="3">
        <v>19</v>
      </c>
      <c r="R19" s="99">
        <v>14</v>
      </c>
      <c r="S19" s="39">
        <f>IF(AND($G19="x",Q19&gt;0),0,IF(ISERROR(LOOKUP(R19,Punkte!$D$1:$D$22,Punkte!$E$1:$E$22)),"",LOOKUP((R19),Punkte!$D$1:$D$22,Punkte!$E$1:$E$22)))</f>
        <v>2</v>
      </c>
      <c r="T19" s="3">
        <v>18</v>
      </c>
      <c r="U19" s="99">
        <v>14</v>
      </c>
      <c r="V19" s="39">
        <f>IF(AND($G19="x",T19&gt;0),0,IF(ISERROR(LOOKUP(U19,Punkte!$D$1:$D$22,Punkte!$E$1:$E$22)),"",LOOKUP((U19),Punkte!$D$1:$D$22,Punkte!$E$1:$E$22)))</f>
        <v>2</v>
      </c>
      <c r="W19" s="3">
        <v>19</v>
      </c>
      <c r="X19" s="99">
        <v>13</v>
      </c>
      <c r="Y19" s="39">
        <f>IF(AND($G19="x",W19&gt;0),0,IF(ISERROR(LOOKUP(X19,Punkte!$D$1:$D$22,Punkte!$E$1:$E$22)),"",LOOKUP((X19),Punkte!$D$1:$D$22,Punkte!$E$1:$E$22)))</f>
        <v>3</v>
      </c>
      <c r="Z19" s="3">
        <v>22</v>
      </c>
      <c r="AA19" s="99">
        <v>13</v>
      </c>
      <c r="AB19" s="39">
        <f>IF(AND($G19="x",Z19&gt;0),0,IF(ISERROR(LOOKUP(AA19,Punkte!$D$1:$D$22,Punkte!$E$1:$E$22)),"",LOOKUP((AA19),Punkte!$D$1:$D$22,Punkte!$E$1:$E$22)))</f>
        <v>3</v>
      </c>
      <c r="AC19" s="3">
        <v>22</v>
      </c>
      <c r="AD19" s="99">
        <v>12</v>
      </c>
      <c r="AE19" s="39">
        <f>IF(AND($G19="x",AC19&gt;0),0,IF(ISERROR(LOOKUP(AD19,Punkte!$D$1:$D$22,Punkte!$E$1:$E$22)),"",LOOKUP((AD19),Punkte!$D$1:$D$22,Punkte!$E$1:$E$22)))</f>
        <v>4</v>
      </c>
      <c r="AF19" s="3">
        <v>20</v>
      </c>
      <c r="AG19" s="99">
        <v>12</v>
      </c>
      <c r="AH19" s="39">
        <f>IF(AND($G19="x",AF19&gt;0),0,IF(ISERROR(LOOKUP(AG19,Punkte!$D$1:$D$22,Punkte!$E$1:$E$22)),"",LOOKUP((AG19),Punkte!$D$1:$D$22,Punkte!$E$1:$E$22)))</f>
        <v>4</v>
      </c>
      <c r="AI19" s="3">
        <v>20</v>
      </c>
      <c r="AJ19" s="99">
        <v>13</v>
      </c>
      <c r="AK19" s="39">
        <f>IF(AND($G19="x",AI19&gt;0),0,IF(ISERROR(LOOKUP(AJ19,Punkte!$D$1:$D$22,Punkte!$E$1:$E$22)),"",LOOKUP((AJ19),Punkte!$D$1:$D$22,Punkte!$E$1:$E$22)))</f>
        <v>3</v>
      </c>
      <c r="AL19" s="3">
        <v>26</v>
      </c>
      <c r="AM19" s="99">
        <v>14</v>
      </c>
      <c r="AN19" s="39">
        <f>IF(AND($G19="x",AL19&gt;0),0,IF(ISERROR(LOOKUP(AM19,Punkte!$D$1:$D$22,Punkte!$E$1:$E$22)),"",LOOKUP((AM19),Punkte!$D$1:$D$22,Punkte!$E$1:$E$22)))</f>
        <v>2</v>
      </c>
      <c r="AO19" s="3">
        <v>29</v>
      </c>
      <c r="AP19" s="99">
        <v>17</v>
      </c>
      <c r="AQ19" s="39">
        <f>IF(AND($G19="x",AO19&gt;0),0,IF(ISERROR(LOOKUP(AP19,Punkte!$D$1:$D$22,Punkte!$E$1:$E$22)),"",LOOKUP((AP19),Punkte!$D$1:$D$22,Punkte!$E$1:$E$22)))</f>
        <v>0</v>
      </c>
      <c r="AR19" s="115">
        <f t="shared" si="2"/>
        <v>12</v>
      </c>
    </row>
    <row r="20" spans="1:44" x14ac:dyDescent="0.25">
      <c r="A20" s="9">
        <f t="shared" si="0"/>
        <v>16</v>
      </c>
      <c r="B20" s="34">
        <f t="shared" si="1"/>
        <v>31</v>
      </c>
      <c r="C20" s="3">
        <v>25</v>
      </c>
      <c r="E20" s="15" t="s">
        <v>82</v>
      </c>
      <c r="F20" s="15" t="s">
        <v>83</v>
      </c>
      <c r="G20" s="163"/>
      <c r="H20" s="3">
        <v>21</v>
      </c>
      <c r="I20" s="99">
        <v>15</v>
      </c>
      <c r="J20" s="39">
        <f>IF(AND($G20="x",H20&gt;0),0,IF(ISERROR(LOOKUP(I20,Punkte!$D$1:$D$22,Punkte!$E$1:$E$22)),"",LOOKUP((I20),Punkte!$D$1:$D$22,Punkte!$E$1:$E$22)))</f>
        <v>1</v>
      </c>
      <c r="K20" s="3" t="s">
        <v>47</v>
      </c>
      <c r="L20" s="99">
        <v>0</v>
      </c>
      <c r="M20" s="39" t="str">
        <f>IF(AND($G20="x",K20&gt;0),0,IF(ISERROR(LOOKUP(L20,Punkte!$D$1:$D$22,Punkte!$E$1:$E$22)),"",LOOKUP((L20),Punkte!$D$1:$D$22,Punkte!$E$1:$E$22)))</f>
        <v/>
      </c>
      <c r="N20" s="3">
        <v>21</v>
      </c>
      <c r="O20" s="99">
        <v>14</v>
      </c>
      <c r="P20" s="39">
        <f>IF(AND($G20="x",N20&gt;0),0,IF(ISERROR(LOOKUP(O20,Punkte!$D$1:$D$22,Punkte!$E$1:$E$22)),"",LOOKUP((O20),Punkte!$D$1:$D$22,Punkte!$E$1:$E$22)))</f>
        <v>2</v>
      </c>
      <c r="Q20" s="3">
        <v>14</v>
      </c>
      <c r="R20" s="99">
        <v>11</v>
      </c>
      <c r="S20" s="39">
        <f>IF(AND($G20="x",Q20&gt;0),0,IF(ISERROR(LOOKUP(R20,Punkte!$D$1:$D$22,Punkte!$E$1:$E$22)),"",LOOKUP((R20),Punkte!$D$1:$D$22,Punkte!$E$1:$E$22)))</f>
        <v>5</v>
      </c>
      <c r="T20" s="3">
        <v>30</v>
      </c>
      <c r="U20" s="99">
        <v>20</v>
      </c>
      <c r="V20" s="39">
        <f>IF(AND($G20="x",T20&gt;0),0,IF(ISERROR(LOOKUP(U20,Punkte!$D$1:$D$22,Punkte!$E$1:$E$22)),"",LOOKUP((U20),Punkte!$D$1:$D$22,Punkte!$E$1:$E$22)))</f>
        <v>0</v>
      </c>
      <c r="W20" s="3">
        <v>14</v>
      </c>
      <c r="X20" s="99">
        <v>12</v>
      </c>
      <c r="Y20" s="39">
        <f>IF(AND($G20="x",W20&gt;0),0,IF(ISERROR(LOOKUP(X20,Punkte!$D$1:$D$22,Punkte!$E$1:$E$22)),"",LOOKUP((X20),Punkte!$D$1:$D$22,Punkte!$E$1:$E$22)))</f>
        <v>4</v>
      </c>
      <c r="Z20" s="3">
        <v>21</v>
      </c>
      <c r="AA20" s="99">
        <v>12</v>
      </c>
      <c r="AB20" s="39">
        <f>IF(AND($G20="x",Z20&gt;0),0,IF(ISERROR(LOOKUP(AA20,Punkte!$D$1:$D$22,Punkte!$E$1:$E$22)),"",LOOKUP((AA20),Punkte!$D$1:$D$22,Punkte!$E$1:$E$22)))</f>
        <v>4</v>
      </c>
      <c r="AC20" s="3">
        <v>21</v>
      </c>
      <c r="AD20" s="99">
        <v>11</v>
      </c>
      <c r="AE20" s="39">
        <f>IF(AND($G20="x",AC20&gt;0),0,IF(ISERROR(LOOKUP(AD20,Punkte!$D$1:$D$22,Punkte!$E$1:$E$22)),"",LOOKUP((AD20),Punkte!$D$1:$D$22,Punkte!$E$1:$E$22)))</f>
        <v>5</v>
      </c>
      <c r="AF20" s="3">
        <v>19</v>
      </c>
      <c r="AG20" s="99">
        <v>11</v>
      </c>
      <c r="AH20" s="39">
        <f>IF(AND($G20="x",AF20&gt;0),0,IF(ISERROR(LOOKUP(AG20,Punkte!$D$1:$D$22,Punkte!$E$1:$E$22)),"",LOOKUP((AG20),Punkte!$D$1:$D$22,Punkte!$E$1:$E$22)))</f>
        <v>5</v>
      </c>
      <c r="AI20" s="3">
        <v>21</v>
      </c>
      <c r="AJ20" s="99">
        <v>14</v>
      </c>
      <c r="AK20" s="39">
        <f>IF(AND($G20="x",AI20&gt;0),0,IF(ISERROR(LOOKUP(AJ20,Punkte!$D$1:$D$22,Punkte!$E$1:$E$22)),"",LOOKUP((AJ20),Punkte!$D$1:$D$22,Punkte!$E$1:$E$22)))</f>
        <v>2</v>
      </c>
      <c r="AL20" s="3">
        <v>32</v>
      </c>
      <c r="AM20" s="99">
        <v>19</v>
      </c>
      <c r="AN20" s="39">
        <f>IF(AND($G20="x",AL20&gt;0),0,IF(ISERROR(LOOKUP(AM20,Punkte!$D$1:$D$22,Punkte!$E$1:$E$22)),"",LOOKUP((AM20),Punkte!$D$1:$D$22,Punkte!$E$1:$E$22)))</f>
        <v>0</v>
      </c>
      <c r="AO20" s="3">
        <v>21</v>
      </c>
      <c r="AP20" s="99">
        <v>13</v>
      </c>
      <c r="AQ20" s="39">
        <f>IF(AND($G20="x",AO20&gt;0),0,IF(ISERROR(LOOKUP(AP20,Punkte!$D$1:$D$22,Punkte!$E$1:$E$22)),"",LOOKUP((AP20),Punkte!$D$1:$D$22,Punkte!$E$1:$E$22)))</f>
        <v>3</v>
      </c>
      <c r="AR20" s="115">
        <f t="shared" si="2"/>
        <v>12</v>
      </c>
    </row>
    <row r="21" spans="1:44" x14ac:dyDescent="0.25">
      <c r="A21" s="9">
        <f t="shared" si="0"/>
        <v>17</v>
      </c>
      <c r="B21" s="34">
        <f t="shared" si="1"/>
        <v>23</v>
      </c>
      <c r="C21" s="3">
        <v>71</v>
      </c>
      <c r="E21" s="15" t="s">
        <v>257</v>
      </c>
      <c r="F21" s="15" t="s">
        <v>259</v>
      </c>
      <c r="G21" s="163"/>
      <c r="H21" s="3">
        <v>12</v>
      </c>
      <c r="I21" s="99">
        <v>10</v>
      </c>
      <c r="J21" s="39">
        <f>IF(AND($G21="x",H21&gt;0),0,IF(ISERROR(LOOKUP(I21,Punkte!$D$1:$D$22,Punkte!$E$1:$E$22)),"",LOOKUP((I21),Punkte!$D$1:$D$22,Punkte!$E$1:$E$22)))</f>
        <v>6</v>
      </c>
      <c r="K21" s="3" t="s">
        <v>47</v>
      </c>
      <c r="L21" s="99">
        <v>0</v>
      </c>
      <c r="M21" s="39" t="str">
        <f>IF(AND($G21="x",K21&gt;0),0,IF(ISERROR(LOOKUP(L21,Punkte!$D$1:$D$22,Punkte!$E$1:$E$22)),"",LOOKUP((L21),Punkte!$D$1:$D$22,Punkte!$E$1:$E$22)))</f>
        <v/>
      </c>
      <c r="O21" s="99">
        <f>IF($G21="x",0,IF(N21&lt;50,N21-COUNTIFS($G$5:$G21,"x"),0))</f>
        <v>0</v>
      </c>
      <c r="P21" s="39" t="str">
        <f>IF(AND($G21="x",N21&gt;0),0,IF(ISERROR(LOOKUP(O21,Punkte!$D$1:$D$22,Punkte!$E$1:$E$22)),"",LOOKUP((O21),Punkte!$D$1:$D$22,Punkte!$E$1:$E$22)))</f>
        <v/>
      </c>
      <c r="R21" s="99">
        <f>IF($G21="x",0,IF(Q21&lt;50,Q21-COUNTIFS($G$5:$G21,"x"),0))</f>
        <v>0</v>
      </c>
      <c r="S21" s="39" t="str">
        <f>IF(AND($G21="x",Q21&gt;0),0,IF(ISERROR(LOOKUP(R21,Punkte!$D$1:$D$22,Punkte!$E$1:$E$22)),"",LOOKUP((R21),Punkte!$D$1:$D$22,Punkte!$E$1:$E$22)))</f>
        <v/>
      </c>
      <c r="U21" s="99">
        <f>IF($G21="x",0,IF(T21&lt;50,T21-COUNTIFS($G$5:$G21,"x"),0))</f>
        <v>0</v>
      </c>
      <c r="V21" s="39" t="str">
        <f>IF(AND($G21="x",T21&gt;0),0,IF(ISERROR(LOOKUP(U21,Punkte!$D$1:$D$22,Punkte!$E$1:$E$22)),"",LOOKUP((U21),Punkte!$D$1:$D$22,Punkte!$E$1:$E$22)))</f>
        <v/>
      </c>
      <c r="X21" s="99">
        <f>IF($G21="x",0,IF(W21&lt;50,W21-COUNTIFS($G$5:$G21,"x"),0))</f>
        <v>0</v>
      </c>
      <c r="Y21" s="39" t="str">
        <f>IF(AND($G21="x",W21&gt;0),0,IF(ISERROR(LOOKUP(X21,Punkte!$D$1:$D$22,Punkte!$E$1:$E$22)),"",LOOKUP((X21),Punkte!$D$1:$D$22,Punkte!$E$1:$E$22)))</f>
        <v/>
      </c>
      <c r="Z21" s="3">
        <v>14</v>
      </c>
      <c r="AA21" s="99">
        <v>8</v>
      </c>
      <c r="AB21" s="39">
        <f>IF(AND($G21="x",Z21&gt;0),0,IF(ISERROR(LOOKUP(AA21,Punkte!$D$1:$D$22,Punkte!$E$1:$E$22)),"",LOOKUP((AA21),Punkte!$D$1:$D$22,Punkte!$E$1:$E$22)))</f>
        <v>8</v>
      </c>
      <c r="AC21" s="3">
        <v>11</v>
      </c>
      <c r="AD21" s="99">
        <v>7</v>
      </c>
      <c r="AE21" s="39">
        <f>IF(AND($G21="x",AC21&gt;0),0,IF(ISERROR(LOOKUP(AD21,Punkte!$D$1:$D$22,Punkte!$E$1:$E$22)),"",LOOKUP((AD21),Punkte!$D$1:$D$22,Punkte!$E$1:$E$22)))</f>
        <v>9</v>
      </c>
      <c r="AG21" s="99">
        <v>0</v>
      </c>
      <c r="AH21" s="39" t="str">
        <f>IF(AND($G21="x",AF21&gt;0),0,IF(ISERROR(LOOKUP(AG21,Punkte!$D$1:$D$22,Punkte!$E$1:$E$22)),"",LOOKUP((AG21),Punkte!$D$1:$D$22,Punkte!$E$1:$E$22)))</f>
        <v/>
      </c>
      <c r="AJ21" s="99">
        <v>0</v>
      </c>
      <c r="AK21" s="39" t="str">
        <f>IF(AND($G21="x",AI21&gt;0),0,IF(ISERROR(LOOKUP(AJ21,Punkte!$D$1:$D$22,Punkte!$E$1:$E$22)),"",LOOKUP((AJ21),Punkte!$D$1:$D$22,Punkte!$E$1:$E$22)))</f>
        <v/>
      </c>
      <c r="AM21" s="99">
        <f>IF($G21="x",0,IF(AL21&lt;50,AL21-COUNTIFS($G$5:$G21,"x"),0))</f>
        <v>0</v>
      </c>
      <c r="AN21" s="39" t="str">
        <f>IF(AND($G21="x",AL21&gt;0),0,IF(ISERROR(LOOKUP(AM21,Punkte!$D$1:$D$22,Punkte!$E$1:$E$22)),"",LOOKUP((AM21),Punkte!$D$1:$D$22,Punkte!$E$1:$E$22)))</f>
        <v/>
      </c>
      <c r="AP21" s="99">
        <f>IF($G21="x",0,IF(AO21&lt;50,AO21-COUNTIFS($G$5:$G21,"x"),0))</f>
        <v>0</v>
      </c>
      <c r="AQ21" s="39" t="str">
        <f>IF(AND($G21="x",AO21&gt;0),0,IF(ISERROR(LOOKUP(AP21,Punkte!$D$1:$D$22,Punkte!$E$1:$E$22)),"",LOOKUP((AP21),Punkte!$D$1:$D$22,Punkte!$E$1:$E$22)))</f>
        <v/>
      </c>
      <c r="AR21" s="115">
        <f t="shared" si="2"/>
        <v>4</v>
      </c>
    </row>
    <row r="22" spans="1:44" collapsed="1" x14ac:dyDescent="0.25">
      <c r="A22" s="9">
        <f t="shared" si="0"/>
        <v>18</v>
      </c>
      <c r="B22" s="34">
        <f t="shared" si="1"/>
        <v>15</v>
      </c>
      <c r="C22" s="3">
        <v>7</v>
      </c>
      <c r="E22" s="15" t="s">
        <v>212</v>
      </c>
      <c r="F22" s="15" t="s">
        <v>213</v>
      </c>
      <c r="G22" s="163"/>
      <c r="H22" s="3">
        <v>23</v>
      </c>
      <c r="I22" s="99">
        <v>17</v>
      </c>
      <c r="J22" s="39">
        <f>IF(AND($G22="x",H22&gt;0),0,IF(ISERROR(LOOKUP(I22,Punkte!$D$1:$D$22,Punkte!$E$1:$E$22)),"",LOOKUP((I22),Punkte!$D$1:$D$22,Punkte!$E$1:$E$22)))</f>
        <v>0</v>
      </c>
      <c r="K22" s="3">
        <v>21</v>
      </c>
      <c r="L22" s="99">
        <v>15</v>
      </c>
      <c r="M22" s="39">
        <f>IF(AND($G22="x",K22&gt;0),0,IF(ISERROR(LOOKUP(L22,Punkte!$D$1:$D$22,Punkte!$E$1:$E$22)),"",LOOKUP((L22),Punkte!$D$1:$D$22,Punkte!$E$1:$E$22)))</f>
        <v>1</v>
      </c>
      <c r="O22" s="99">
        <f>IF($G22="x",0,IF(N22&lt;50,N22-COUNTIFS($G$5:$G22,"x"),0))</f>
        <v>0</v>
      </c>
      <c r="P22" s="39" t="str">
        <f>IF(AND($G22="x",N22&gt;0),0,IF(ISERROR(LOOKUP(O22,Punkte!$D$1:$D$22,Punkte!$E$1:$E$22)),"",LOOKUP((O22),Punkte!$D$1:$D$22,Punkte!$E$1:$E$22)))</f>
        <v/>
      </c>
      <c r="R22" s="99">
        <f>IF($G22="x",0,IF(Q22&lt;50,Q22-COUNTIFS($G$5:$G22,"x"),0))</f>
        <v>0</v>
      </c>
      <c r="S22" s="39" t="str">
        <f>IF(AND($G22="x",Q22&gt;0),0,IF(ISERROR(LOOKUP(R22,Punkte!$D$1:$D$22,Punkte!$E$1:$E$22)),"",LOOKUP((R22),Punkte!$D$1:$D$22,Punkte!$E$1:$E$22)))</f>
        <v/>
      </c>
      <c r="U22" s="99">
        <f>IF($G22="x",0,IF(T22&lt;50,T22-COUNTIFS($G$5:$G22,"x"),0))</f>
        <v>0</v>
      </c>
      <c r="V22" s="39" t="str">
        <f>IF(AND($G22="x",T22&gt;0),0,IF(ISERROR(LOOKUP(U22,Punkte!$D$1:$D$22,Punkte!$E$1:$E$22)),"",LOOKUP((U22),Punkte!$D$1:$D$22,Punkte!$E$1:$E$22)))</f>
        <v/>
      </c>
      <c r="X22" s="99">
        <f>IF($G22="x",0,IF(W22&lt;50,W22-COUNTIFS($G$5:$G22,"x"),0))</f>
        <v>0</v>
      </c>
      <c r="Y22" s="39" t="str">
        <f>IF(AND($G22="x",W22&gt;0),0,IF(ISERROR(LOOKUP(X22,Punkte!$D$1:$D$22,Punkte!$E$1:$E$22)),"",LOOKUP((X22),Punkte!$D$1:$D$22,Punkte!$E$1:$E$22)))</f>
        <v/>
      </c>
      <c r="Z22" s="3">
        <v>24</v>
      </c>
      <c r="AA22" s="99">
        <v>14</v>
      </c>
      <c r="AB22" s="39">
        <f>IF(AND($G22="x",Z22&gt;0),0,IF(ISERROR(LOOKUP(AA22,Punkte!$D$1:$D$22,Punkte!$E$1:$E$22)),"",LOOKUP((AA22),Punkte!$D$1:$D$22,Punkte!$E$1:$E$22)))</f>
        <v>2</v>
      </c>
      <c r="AC22" s="3">
        <v>23</v>
      </c>
      <c r="AD22" s="99">
        <v>13</v>
      </c>
      <c r="AE22" s="39">
        <f>IF(AND($G22="x",AC22&gt;0),0,IF(ISERROR(LOOKUP(AD22,Punkte!$D$1:$D$22,Punkte!$E$1:$E$22)),"",LOOKUP((AD22),Punkte!$D$1:$D$22,Punkte!$E$1:$E$22)))</f>
        <v>3</v>
      </c>
      <c r="AF22" s="3">
        <v>21</v>
      </c>
      <c r="AG22" s="99">
        <v>13</v>
      </c>
      <c r="AH22" s="39">
        <f>IF(AND($G22="x",AF22&gt;0),0,IF(ISERROR(LOOKUP(AG22,Punkte!$D$1:$D$22,Punkte!$E$1:$E$22)),"",LOOKUP((AG22),Punkte!$D$1:$D$22,Punkte!$E$1:$E$22)))</f>
        <v>3</v>
      </c>
      <c r="AI22" s="3">
        <v>24</v>
      </c>
      <c r="AJ22" s="99">
        <v>15</v>
      </c>
      <c r="AK22" s="39">
        <f>IF(AND($G22="x",AI22&gt;0),0,IF(ISERROR(LOOKUP(AJ22,Punkte!$D$1:$D$22,Punkte!$E$1:$E$22)),"",LOOKUP((AJ22),Punkte!$D$1:$D$22,Punkte!$E$1:$E$22)))</f>
        <v>1</v>
      </c>
      <c r="AL22" s="3">
        <v>18</v>
      </c>
      <c r="AM22" s="99">
        <v>11</v>
      </c>
      <c r="AN22" s="39">
        <f>IF(AND($G22="x",AL22&gt;0),0,IF(ISERROR(LOOKUP(AM22,Punkte!$D$1:$D$22,Punkte!$E$1:$E$22)),"",LOOKUP((AM22),Punkte!$D$1:$D$22,Punkte!$E$1:$E$22)))</f>
        <v>5</v>
      </c>
      <c r="AO22" s="3">
        <v>27</v>
      </c>
      <c r="AP22" s="99">
        <v>16</v>
      </c>
      <c r="AQ22" s="39">
        <f>IF(AND($G22="x",AO22&gt;0),0,IF(ISERROR(LOOKUP(AP22,Punkte!$D$1:$D$22,Punkte!$E$1:$E$22)),"",LOOKUP((AP22),Punkte!$D$1:$D$22,Punkte!$E$1:$E$22)))</f>
        <v>0</v>
      </c>
      <c r="AR22" s="115">
        <f t="shared" si="2"/>
        <v>8</v>
      </c>
    </row>
    <row r="23" spans="1:44" collapsed="1" x14ac:dyDescent="0.25">
      <c r="A23" s="9">
        <f t="shared" si="0"/>
        <v>19</v>
      </c>
      <c r="B23" s="34">
        <f t="shared" si="1"/>
        <v>14</v>
      </c>
      <c r="C23" s="18">
        <v>96</v>
      </c>
      <c r="D23" s="4"/>
      <c r="E23" s="15" t="s">
        <v>104</v>
      </c>
      <c r="F23" s="15" t="s">
        <v>74</v>
      </c>
      <c r="G23" s="163"/>
      <c r="H23" s="3">
        <v>17</v>
      </c>
      <c r="I23" s="99">
        <v>14</v>
      </c>
      <c r="J23" s="39">
        <f>IF(AND($G23="x",H23&gt;0),0,IF(ISERROR(LOOKUP(I23,Punkte!$D$1:$D$22,Punkte!$E$1:$E$22)),"",LOOKUP((I23),Punkte!$D$1:$D$22,Punkte!$E$1:$E$22)))</f>
        <v>2</v>
      </c>
      <c r="K23" s="3">
        <v>17</v>
      </c>
      <c r="L23" s="99">
        <v>13</v>
      </c>
      <c r="M23" s="39">
        <f>IF(AND($G23="x",K23&gt;0),0,IF(ISERROR(LOOKUP(L23,Punkte!$D$1:$D$22,Punkte!$E$1:$E$22)),"",LOOKUP((L23),Punkte!$D$1:$D$22,Punkte!$E$1:$E$22)))</f>
        <v>3</v>
      </c>
      <c r="N23" s="3">
        <v>26</v>
      </c>
      <c r="O23" s="99">
        <v>15</v>
      </c>
      <c r="P23" s="39">
        <f>IF(AND($G23="x",N23&gt;0),0,IF(ISERROR(LOOKUP(O23,Punkte!$D$1:$D$22,Punkte!$E$1:$E$22)),"",LOOKUP((O23),Punkte!$D$1:$D$22,Punkte!$E$1:$E$22)))</f>
        <v>1</v>
      </c>
      <c r="Q23" s="3">
        <v>24</v>
      </c>
      <c r="R23" s="99">
        <v>16</v>
      </c>
      <c r="S23" s="39">
        <f>IF(AND($G23="x",Q23&gt;0),0,IF(ISERROR(LOOKUP(R23,Punkte!$D$1:$D$22,Punkte!$E$1:$E$22)),"",LOOKUP((R23),Punkte!$D$1:$D$22,Punkte!$E$1:$E$22)))</f>
        <v>0</v>
      </c>
      <c r="T23" s="3">
        <v>22</v>
      </c>
      <c r="U23" s="99">
        <v>16</v>
      </c>
      <c r="V23" s="39">
        <f>IF(AND($G23="x",T23&gt;0),0,IF(ISERROR(LOOKUP(U23,Punkte!$D$1:$D$22,Punkte!$E$1:$E$22)),"",LOOKUP((U23),Punkte!$D$1:$D$22,Punkte!$E$1:$E$22)))</f>
        <v>0</v>
      </c>
      <c r="W23" s="3">
        <v>22</v>
      </c>
      <c r="X23" s="99">
        <v>15</v>
      </c>
      <c r="Y23" s="39">
        <f>IF(AND($G23="x",W23&gt;0),0,IF(ISERROR(LOOKUP(X23,Punkte!$D$1:$D$22,Punkte!$E$1:$E$22)),"",LOOKUP((X23),Punkte!$D$1:$D$22,Punkte!$E$1:$E$22)))</f>
        <v>1</v>
      </c>
      <c r="Z23" s="3">
        <v>29</v>
      </c>
      <c r="AA23" s="99">
        <v>17</v>
      </c>
      <c r="AB23" s="39">
        <f>IF(AND($G23="x",Z23&gt;0),0,IF(ISERROR(LOOKUP(AA23,Punkte!$D$1:$D$22,Punkte!$E$1:$E$22)),"",LOOKUP((AA23),Punkte!$D$1:$D$22,Punkte!$E$1:$E$22)))</f>
        <v>0</v>
      </c>
      <c r="AC23" s="3">
        <v>25</v>
      </c>
      <c r="AD23" s="99">
        <v>15</v>
      </c>
      <c r="AE23" s="39">
        <f>IF(AND($G23="x",AC23&gt;0),0,IF(ISERROR(LOOKUP(AD23,Punkte!$D$1:$D$22,Punkte!$E$1:$E$22)),"",LOOKUP((AD23),Punkte!$D$1:$D$22,Punkte!$E$1:$E$22)))</f>
        <v>1</v>
      </c>
      <c r="AF23" s="3">
        <v>26</v>
      </c>
      <c r="AG23" s="99">
        <v>14</v>
      </c>
      <c r="AH23" s="39">
        <f>IF(AND($G23="x",AF23&gt;0),0,IF(ISERROR(LOOKUP(AG23,Punkte!$D$1:$D$22,Punkte!$E$1:$E$22)),"",LOOKUP((AG23),Punkte!$D$1:$D$22,Punkte!$E$1:$E$22)))</f>
        <v>2</v>
      </c>
      <c r="AI23" s="3">
        <v>25</v>
      </c>
      <c r="AJ23" s="99">
        <v>16</v>
      </c>
      <c r="AK23" s="39">
        <f>IF(AND($G23="x",AI23&gt;0),0,IF(ISERROR(LOOKUP(AJ23,Punkte!$D$1:$D$22,Punkte!$E$1:$E$22)),"",LOOKUP((AJ23),Punkte!$D$1:$D$22,Punkte!$E$1:$E$22)))</f>
        <v>0</v>
      </c>
      <c r="AL23" s="3">
        <v>22</v>
      </c>
      <c r="AM23" s="99">
        <v>13</v>
      </c>
      <c r="AN23" s="39">
        <f>IF(AND($G23="x",AL23&gt;0),0,IF(ISERROR(LOOKUP(AM23,Punkte!$D$1:$D$22,Punkte!$E$1:$E$22)),"",LOOKUP((AM23),Punkte!$D$1:$D$22,Punkte!$E$1:$E$22)))</f>
        <v>3</v>
      </c>
      <c r="AO23" s="3">
        <v>25</v>
      </c>
      <c r="AP23" s="99">
        <v>15</v>
      </c>
      <c r="AQ23" s="39">
        <f>IF(AND($G23="x",AO23&gt;0),0,IF(ISERROR(LOOKUP(AP23,Punkte!$D$1:$D$22,Punkte!$E$1:$E$22)),"",LOOKUP((AP23),Punkte!$D$1:$D$22,Punkte!$E$1:$E$22)))</f>
        <v>1</v>
      </c>
      <c r="AR23" s="115">
        <f t="shared" si="2"/>
        <v>12</v>
      </c>
    </row>
    <row r="24" spans="1:44" collapsed="1" x14ac:dyDescent="0.25">
      <c r="A24" s="9">
        <f t="shared" si="0"/>
        <v>20</v>
      </c>
      <c r="B24" s="34">
        <f t="shared" si="1"/>
        <v>11</v>
      </c>
      <c r="C24" s="3">
        <v>32</v>
      </c>
      <c r="E24" s="15" t="s">
        <v>244</v>
      </c>
      <c r="F24" s="15" t="s">
        <v>171</v>
      </c>
      <c r="G24" s="163"/>
      <c r="I24" s="99">
        <f>IF($G24="x",0,IF(H24&lt;50,H24-COUNTIFS($G$5:$G24,"x"),0))</f>
        <v>0</v>
      </c>
      <c r="J24" s="39" t="str">
        <f>IF(AND($G24="x",H24&gt;0),0,IF(ISERROR(LOOKUP(I24,Punkte!$D$1:$D$22,Punkte!$E$1:$E$22)),"",LOOKUP((I24),Punkte!$D$1:$D$22,Punkte!$E$1:$E$22)))</f>
        <v/>
      </c>
      <c r="L24" s="99">
        <f>IF($G24="x",0,IF(K24&lt;50,K24-COUNTIFS($G$5:$G24,"x"),0))</f>
        <v>0</v>
      </c>
      <c r="M24" s="39" t="str">
        <f>IF(AND($G24="x",K24&gt;0),0,IF(ISERROR(LOOKUP(L24,Punkte!$D$1:$D$22,Punkte!$E$1:$E$22)),"",LOOKUP((L24),Punkte!$D$1:$D$22,Punkte!$E$1:$E$22)))</f>
        <v/>
      </c>
      <c r="O24" s="99">
        <f>IF($G24="x",0,IF(N24&lt;50,N24-COUNTIFS($G$5:$G24,"x"),0))</f>
        <v>0</v>
      </c>
      <c r="P24" s="39" t="str">
        <f>IF(AND($G24="x",N24&gt;0),0,IF(ISERROR(LOOKUP(O24,Punkte!$D$1:$D$22,Punkte!$E$1:$E$22)),"",LOOKUP((O24),Punkte!$D$1:$D$22,Punkte!$E$1:$E$22)))</f>
        <v/>
      </c>
      <c r="Q24" s="3">
        <v>30</v>
      </c>
      <c r="R24" s="99">
        <v>20</v>
      </c>
      <c r="S24" s="39">
        <f>IF(AND($G24="x",Q24&gt;0),0,IF(ISERROR(LOOKUP(R24,Punkte!$D$1:$D$22,Punkte!$E$1:$E$22)),"",LOOKUP((R24),Punkte!$D$1:$D$22,Punkte!$E$1:$E$22)))</f>
        <v>0</v>
      </c>
      <c r="T24" s="3">
        <v>27</v>
      </c>
      <c r="U24" s="99">
        <v>18</v>
      </c>
      <c r="V24" s="39">
        <f>IF(AND($G24="x",T24&gt;0),0,IF(ISERROR(LOOKUP(U24,Punkte!$D$1:$D$22,Punkte!$E$1:$E$22)),"",LOOKUP((U24),Punkte!$D$1:$D$22,Punkte!$E$1:$E$22)))</f>
        <v>0</v>
      </c>
      <c r="W24" s="3">
        <v>28</v>
      </c>
      <c r="X24" s="99">
        <v>18</v>
      </c>
      <c r="Y24" s="39">
        <f>IF(AND($G24="x",W24&gt;0),0,IF(ISERROR(LOOKUP(X24,Punkte!$D$1:$D$22,Punkte!$E$1:$E$22)),"",LOOKUP((X24),Punkte!$D$1:$D$22,Punkte!$E$1:$E$22)))</f>
        <v>0</v>
      </c>
      <c r="Z24" s="3">
        <v>25</v>
      </c>
      <c r="AA24" s="99">
        <v>15</v>
      </c>
      <c r="AB24" s="39">
        <f>IF(AND($G24="x",Z24&gt;0),0,IF(ISERROR(LOOKUP(AA24,Punkte!$D$1:$D$22,Punkte!$E$1:$E$22)),"",LOOKUP((AA24),Punkte!$D$1:$D$22,Punkte!$E$1:$E$22)))</f>
        <v>1</v>
      </c>
      <c r="AC24" s="3">
        <v>24</v>
      </c>
      <c r="AD24" s="99">
        <v>14</v>
      </c>
      <c r="AE24" s="39">
        <f>IF(AND($G24="x",AC24&gt;0),0,IF(ISERROR(LOOKUP(AD24,Punkte!$D$1:$D$22,Punkte!$E$1:$E$22)),"",LOOKUP((AD24),Punkte!$D$1:$D$22,Punkte!$E$1:$E$22)))</f>
        <v>2</v>
      </c>
      <c r="AF24" s="3" t="s">
        <v>47</v>
      </c>
      <c r="AG24" s="99">
        <v>0</v>
      </c>
      <c r="AH24" s="39" t="str">
        <f>IF(AND($G24="x",AF24&gt;0),0,IF(ISERROR(LOOKUP(AG24,Punkte!$D$1:$D$22,Punkte!$E$1:$E$22)),"",LOOKUP((AG24),Punkte!$D$1:$D$22,Punkte!$E$1:$E$22)))</f>
        <v/>
      </c>
      <c r="AI24" s="3">
        <v>30</v>
      </c>
      <c r="AJ24" s="99">
        <v>18</v>
      </c>
      <c r="AK24" s="39">
        <f>IF(AND($G24="x",AI24&gt;0),0,IF(ISERROR(LOOKUP(AJ24,Punkte!$D$1:$D$22,Punkte!$E$1:$E$22)),"",LOOKUP((AJ24),Punkte!$D$1:$D$22,Punkte!$E$1:$E$22)))</f>
        <v>0</v>
      </c>
      <c r="AL24" s="3">
        <v>21</v>
      </c>
      <c r="AM24" s="99">
        <v>12</v>
      </c>
      <c r="AN24" s="39">
        <f>IF(AND($G24="x",AL24&gt;0),0,IF(ISERROR(LOOKUP(AM24,Punkte!$D$1:$D$22,Punkte!$E$1:$E$22)),"",LOOKUP((AM24),Punkte!$D$1:$D$22,Punkte!$E$1:$E$22)))</f>
        <v>4</v>
      </c>
      <c r="AO24" s="3">
        <v>19</v>
      </c>
      <c r="AP24" s="99">
        <v>12</v>
      </c>
      <c r="AQ24" s="39">
        <f>IF(AND($G24="x",AO24&gt;0),0,IF(ISERROR(LOOKUP(AP24,Punkte!$D$1:$D$22,Punkte!$E$1:$E$22)),"",LOOKUP((AP24),Punkte!$D$1:$D$22,Punkte!$E$1:$E$22)))</f>
        <v>4</v>
      </c>
      <c r="AR24" s="115">
        <f t="shared" si="2"/>
        <v>9</v>
      </c>
    </row>
    <row r="25" spans="1:44" x14ac:dyDescent="0.25">
      <c r="A25" s="9">
        <f t="shared" si="0"/>
        <v>21</v>
      </c>
      <c r="B25" s="34">
        <f t="shared" si="1"/>
        <v>3</v>
      </c>
      <c r="C25" s="3">
        <v>44</v>
      </c>
      <c r="E25" s="21" t="s">
        <v>112</v>
      </c>
      <c r="F25" s="21" t="s">
        <v>43</v>
      </c>
      <c r="G25" s="163"/>
      <c r="H25" s="3">
        <v>25</v>
      </c>
      <c r="I25" s="99">
        <v>18</v>
      </c>
      <c r="J25" s="39">
        <f>IF(AND($G25="x",H25&gt;0),0,IF(ISERROR(LOOKUP(I25,Punkte!$D$1:$D$22,Punkte!$E$1:$E$22)),"",LOOKUP((I25),Punkte!$D$1:$D$22,Punkte!$E$1:$E$22)))</f>
        <v>0</v>
      </c>
      <c r="K25" s="3">
        <v>20</v>
      </c>
      <c r="L25" s="99">
        <v>14</v>
      </c>
      <c r="M25" s="39">
        <f>IF(AND($G25="x",K25&gt;0),0,IF(ISERROR(LOOKUP(L25,Punkte!$D$1:$D$22,Punkte!$E$1:$E$22)),"",LOOKUP((L25),Punkte!$D$1:$D$22,Punkte!$E$1:$E$22)))</f>
        <v>2</v>
      </c>
      <c r="N25" s="3" t="s">
        <v>39</v>
      </c>
      <c r="O25" s="99">
        <f>IF($G25="x",0,IF(N25&lt;50,N25-COUNTIFS($G$5:$G25,"x"),0))</f>
        <v>0</v>
      </c>
      <c r="P25" s="39" t="str">
        <f>IF(AND($G25="x",N25&gt;0),0,IF(ISERROR(LOOKUP(O25,Punkte!$D$1:$D$22,Punkte!$E$1:$E$22)),"",LOOKUP((O25),Punkte!$D$1:$D$22,Punkte!$E$1:$E$22)))</f>
        <v/>
      </c>
      <c r="Q25" s="3">
        <v>26</v>
      </c>
      <c r="R25" s="99">
        <v>17</v>
      </c>
      <c r="S25" s="39">
        <f>IF(AND($G25="x",Q25&gt;0),0,IF(ISERROR(LOOKUP(R25,Punkte!$D$1:$D$22,Punkte!$E$1:$E$22)),"",LOOKUP((R25),Punkte!$D$1:$D$22,Punkte!$E$1:$E$22)))</f>
        <v>0</v>
      </c>
      <c r="T25" s="3">
        <v>26</v>
      </c>
      <c r="U25" s="99">
        <v>17</v>
      </c>
      <c r="V25" s="39">
        <f>IF(AND($G25="x",T25&gt;0),0,IF(ISERROR(LOOKUP(U25,Punkte!$D$1:$D$22,Punkte!$E$1:$E$22)),"",LOOKUP((U25),Punkte!$D$1:$D$22,Punkte!$E$1:$E$22)))</f>
        <v>0</v>
      </c>
      <c r="W25" s="3">
        <v>24</v>
      </c>
      <c r="X25" s="99">
        <v>16</v>
      </c>
      <c r="Y25" s="39">
        <f>IF(AND($G25="x",W25&gt;0),0,IF(ISERROR(LOOKUP(X25,Punkte!$D$1:$D$22,Punkte!$E$1:$E$22)),"",LOOKUP((X25),Punkte!$D$1:$D$22,Punkte!$E$1:$E$22)))</f>
        <v>0</v>
      </c>
      <c r="Z25" s="3">
        <v>30</v>
      </c>
      <c r="AA25" s="99">
        <v>18</v>
      </c>
      <c r="AB25" s="39">
        <f>IF(AND($G25="x",Z25&gt;0),0,IF(ISERROR(LOOKUP(AA25,Punkte!$D$1:$D$22,Punkte!$E$1:$E$22)),"",LOOKUP((AA25),Punkte!$D$1:$D$22,Punkte!$E$1:$E$22)))</f>
        <v>0</v>
      </c>
      <c r="AC25" s="3">
        <v>31</v>
      </c>
      <c r="AD25" s="99">
        <v>17</v>
      </c>
      <c r="AE25" s="39">
        <f>IF(AND($G25="x",AC25&gt;0),0,IF(ISERROR(LOOKUP(AD25,Punkte!$D$1:$D$22,Punkte!$E$1:$E$22)),"",LOOKUP((AD25),Punkte!$D$1:$D$22,Punkte!$E$1:$E$22)))</f>
        <v>0</v>
      </c>
      <c r="AF25" s="3">
        <v>27</v>
      </c>
      <c r="AG25" s="99">
        <v>15</v>
      </c>
      <c r="AH25" s="39">
        <f>IF(AND($G25="x",AF25&gt;0),0,IF(ISERROR(LOOKUP(AG25,Punkte!$D$1:$D$22,Punkte!$E$1:$E$22)),"",LOOKUP((AG25),Punkte!$D$1:$D$22,Punkte!$E$1:$E$22)))</f>
        <v>1</v>
      </c>
      <c r="AI25" s="3">
        <v>27</v>
      </c>
      <c r="AJ25" s="99">
        <v>17</v>
      </c>
      <c r="AK25" s="39">
        <f>IF(AND($G25="x",AI25&gt;0),0,IF(ISERROR(LOOKUP(AJ25,Punkte!$D$1:$D$22,Punkte!$E$1:$E$22)),"",LOOKUP((AJ25),Punkte!$D$1:$D$22,Punkte!$E$1:$E$22)))</f>
        <v>0</v>
      </c>
      <c r="AL25" s="3">
        <v>30</v>
      </c>
      <c r="AM25" s="99">
        <v>17</v>
      </c>
      <c r="AN25" s="39">
        <f>IF(AND($G25="x",AL25&gt;0),0,IF(ISERROR(LOOKUP(AM25,Punkte!$D$1:$D$22,Punkte!$E$1:$E$22)),"",LOOKUP((AM25),Punkte!$D$1:$D$22,Punkte!$E$1:$E$22)))</f>
        <v>0</v>
      </c>
      <c r="AO25" s="3">
        <v>30</v>
      </c>
      <c r="AP25" s="99">
        <v>18</v>
      </c>
      <c r="AQ25" s="39">
        <f>IF(AND($G25="x",AO25&gt;0),0,IF(ISERROR(LOOKUP(AP25,Punkte!$D$1:$D$22,Punkte!$E$1:$E$22)),"",LOOKUP((AP25),Punkte!$D$1:$D$22,Punkte!$E$1:$E$22)))</f>
        <v>0</v>
      </c>
      <c r="AR25" s="115">
        <f t="shared" si="2"/>
        <v>12</v>
      </c>
    </row>
    <row r="26" spans="1:44" x14ac:dyDescent="0.25">
      <c r="A26" s="9">
        <f t="shared" si="0"/>
        <v>22</v>
      </c>
      <c r="B26" s="34">
        <f t="shared" si="1"/>
        <v>1</v>
      </c>
      <c r="C26" s="3">
        <v>51</v>
      </c>
      <c r="E26" s="15" t="s">
        <v>105</v>
      </c>
      <c r="F26" s="15" t="s">
        <v>229</v>
      </c>
      <c r="G26" s="163"/>
      <c r="I26" s="99">
        <f>IF($G26="x",0,IF(H26&lt;50,H26-COUNTIFS($G$5:$G26,"x"),0))</f>
        <v>0</v>
      </c>
      <c r="J26" s="39" t="str">
        <f>IF(AND($G26="x",H26&gt;0),0,IF(ISERROR(LOOKUP(I26,Punkte!$D$1:$D$22,Punkte!$E$1:$E$22)),"",LOOKUP((I26),Punkte!$D$1:$D$22,Punkte!$E$1:$E$22)))</f>
        <v/>
      </c>
      <c r="L26" s="99">
        <f>IF($G26="x",0,IF(K26&lt;50,K26-COUNTIFS($G$5:$G26,"x"),0))</f>
        <v>0</v>
      </c>
      <c r="M26" s="39" t="str">
        <f>IF(AND($G26="x",K26&gt;0),0,IF(ISERROR(LOOKUP(L26,Punkte!$D$1:$D$22,Punkte!$E$1:$E$22)),"",LOOKUP((L26),Punkte!$D$1:$D$22,Punkte!$E$1:$E$22)))</f>
        <v/>
      </c>
      <c r="N26" s="3">
        <v>27</v>
      </c>
      <c r="O26" s="99">
        <v>16</v>
      </c>
      <c r="P26" s="39">
        <f>IF(AND($G26="x",N26&gt;0),0,IF(ISERROR(LOOKUP(O26,Punkte!$D$1:$D$22,Punkte!$E$1:$E$22)),"",LOOKUP((O26),Punkte!$D$1:$D$22,Punkte!$E$1:$E$22)))</f>
        <v>0</v>
      </c>
      <c r="Q26" s="3">
        <v>27</v>
      </c>
      <c r="R26" s="99">
        <v>18</v>
      </c>
      <c r="S26" s="39">
        <f>IF(AND($G26="x",Q26&gt;0),0,IF(ISERROR(LOOKUP(R26,Punkte!$D$1:$D$22,Punkte!$E$1:$E$22)),"",LOOKUP((R26),Punkte!$D$1:$D$22,Punkte!$E$1:$E$22)))</f>
        <v>0</v>
      </c>
      <c r="T26" s="3">
        <v>21</v>
      </c>
      <c r="U26" s="99">
        <v>15</v>
      </c>
      <c r="V26" s="39">
        <f>IF(AND($G26="x",T26&gt;0),0,IF(ISERROR(LOOKUP(U26,Punkte!$D$1:$D$22,Punkte!$E$1:$E$22)),"",LOOKUP((U26),Punkte!$D$1:$D$22,Punkte!$E$1:$E$22)))</f>
        <v>1</v>
      </c>
      <c r="W26" s="3">
        <v>29</v>
      </c>
      <c r="X26" s="99">
        <v>19</v>
      </c>
      <c r="Y26" s="39">
        <f>IF(AND($G26="x",W26&gt;0),0,IF(ISERROR(LOOKUP(X26,Punkte!$D$1:$D$22,Punkte!$E$1:$E$22)),"",LOOKUP((X26),Punkte!$D$1:$D$22,Punkte!$E$1:$E$22)))</f>
        <v>0</v>
      </c>
      <c r="Z26" s="3">
        <v>27</v>
      </c>
      <c r="AA26" s="99">
        <v>16</v>
      </c>
      <c r="AB26" s="39">
        <f>IF(AND($G26="x",Z26&gt;0),0,IF(ISERROR(LOOKUP(AA26,Punkte!$D$1:$D$22,Punkte!$E$1:$E$22)),"",LOOKUP((AA26),Punkte!$D$1:$D$22,Punkte!$E$1:$E$22)))</f>
        <v>0</v>
      </c>
      <c r="AC26" s="3">
        <v>29</v>
      </c>
      <c r="AD26" s="99">
        <v>16</v>
      </c>
      <c r="AE26" s="39">
        <f>IF(AND($G26="x",AC26&gt;0),0,IF(ISERROR(LOOKUP(AD26,Punkte!$D$1:$D$22,Punkte!$E$1:$E$22)),"",LOOKUP((AD26),Punkte!$D$1:$D$22,Punkte!$E$1:$E$22)))</f>
        <v>0</v>
      </c>
      <c r="AF26" s="3">
        <v>29</v>
      </c>
      <c r="AG26" s="99">
        <v>17</v>
      </c>
      <c r="AH26" s="39">
        <f>IF(AND($G26="x",AF26&gt;0),0,IF(ISERROR(LOOKUP(AG26,Punkte!$D$1:$D$22,Punkte!$E$1:$E$22)),"",LOOKUP((AG26),Punkte!$D$1:$D$22,Punkte!$E$1:$E$22)))</f>
        <v>0</v>
      </c>
      <c r="AI26" s="3">
        <v>32</v>
      </c>
      <c r="AJ26" s="99">
        <v>20</v>
      </c>
      <c r="AK26" s="39">
        <f>IF(AND($G26="x",AI26&gt;0),0,IF(ISERROR(LOOKUP(AJ26,Punkte!$D$1:$D$22,Punkte!$E$1:$E$22)),"",LOOKUP((AJ26),Punkte!$D$1:$D$22,Punkte!$E$1:$E$22)))</f>
        <v>0</v>
      </c>
      <c r="AL26" s="3">
        <v>28</v>
      </c>
      <c r="AM26" s="99">
        <v>16</v>
      </c>
      <c r="AN26" s="39">
        <f>IF(AND($G26="x",AL26&gt;0),0,IF(ISERROR(LOOKUP(AM26,Punkte!$D$1:$D$22,Punkte!$E$1:$E$22)),"",LOOKUP((AM26),Punkte!$D$1:$D$22,Punkte!$E$1:$E$22)))</f>
        <v>0</v>
      </c>
      <c r="AO26" s="3">
        <v>32</v>
      </c>
      <c r="AP26" s="99">
        <v>20</v>
      </c>
      <c r="AQ26" s="39">
        <f>IF(AND($G26="x",AO26&gt;0),0,IF(ISERROR(LOOKUP(AP26,Punkte!$D$1:$D$22,Punkte!$E$1:$E$22)),"",LOOKUP((AP26),Punkte!$D$1:$D$22,Punkte!$E$1:$E$22)))</f>
        <v>0</v>
      </c>
      <c r="AR26" s="115">
        <f t="shared" si="2"/>
        <v>10</v>
      </c>
    </row>
    <row r="27" spans="1:44" x14ac:dyDescent="0.25">
      <c r="A27" s="9">
        <f t="shared" si="0"/>
        <v>23</v>
      </c>
      <c r="B27" s="34">
        <f t="shared" si="1"/>
        <v>0</v>
      </c>
      <c r="C27" s="3">
        <v>23</v>
      </c>
      <c r="E27" s="15" t="s">
        <v>92</v>
      </c>
      <c r="F27" s="15" t="s">
        <v>55</v>
      </c>
      <c r="G27" s="163"/>
      <c r="H27" s="3">
        <v>22</v>
      </c>
      <c r="I27" s="99">
        <v>16</v>
      </c>
      <c r="J27" s="39">
        <f>IF(AND($G27="x",H27&gt;0),0,IF(ISERROR(LOOKUP(I27,Punkte!$D$1:$D$22,Punkte!$E$1:$E$22)),"",LOOKUP((I27),Punkte!$D$1:$D$22,Punkte!$E$1:$E$22)))</f>
        <v>0</v>
      </c>
      <c r="K27" s="3">
        <v>22</v>
      </c>
      <c r="L27" s="99">
        <v>16</v>
      </c>
      <c r="M27" s="39">
        <f>IF(AND($G27="x",K27&gt;0),0,IF(ISERROR(LOOKUP(L27,Punkte!$D$1:$D$22,Punkte!$E$1:$E$22)),"",LOOKUP((L27),Punkte!$D$1:$D$22,Punkte!$E$1:$E$22)))</f>
        <v>0</v>
      </c>
      <c r="N27" s="3" t="s">
        <v>47</v>
      </c>
      <c r="O27" s="99">
        <v>0</v>
      </c>
      <c r="P27" s="39" t="str">
        <f>IF(AND($G27="x",N27&gt;0),0,IF(ISERROR(LOOKUP(O27,Punkte!$D$1:$D$22,Punkte!$E$1:$E$22)),"",LOOKUP((O27),Punkte!$D$1:$D$22,Punkte!$E$1:$E$22)))</f>
        <v/>
      </c>
      <c r="Q27" s="3">
        <v>28</v>
      </c>
      <c r="R27" s="99">
        <v>19</v>
      </c>
      <c r="S27" s="39">
        <f>IF(AND($G27="x",Q27&gt;0),0,IF(ISERROR(LOOKUP(R27,Punkte!$D$1:$D$22,Punkte!$E$1:$E$22)),"",LOOKUP((R27),Punkte!$D$1:$D$22,Punkte!$E$1:$E$22)))</f>
        <v>0</v>
      </c>
      <c r="T27" s="3">
        <v>29</v>
      </c>
      <c r="U27" s="99">
        <v>19</v>
      </c>
      <c r="V27" s="39">
        <f>IF(AND($G27="x",T27&gt;0),0,IF(ISERROR(LOOKUP(U27,Punkte!$D$1:$D$22,Punkte!$E$1:$E$22)),"",LOOKUP((U27),Punkte!$D$1:$D$22,Punkte!$E$1:$E$22)))</f>
        <v>0</v>
      </c>
      <c r="X27" s="99">
        <f>IF($G27="x",0,IF(W27&lt;50,W27-COUNTIFS($G$5:$G27,"x"),0))</f>
        <v>0</v>
      </c>
      <c r="Y27" s="39" t="str">
        <f>IF(AND($G27="x",W27&gt;0),0,IF(ISERROR(LOOKUP(X27,Punkte!$D$1:$D$22,Punkte!$E$1:$E$22)),"",LOOKUP((X27),Punkte!$D$1:$D$22,Punkte!$E$1:$E$22)))</f>
        <v/>
      </c>
      <c r="Z27" s="3">
        <v>33</v>
      </c>
      <c r="AA27" s="99">
        <v>19</v>
      </c>
      <c r="AB27" s="39">
        <f>IF(AND($G27="x",Z27&gt;0),0,IF(ISERROR(LOOKUP(AA27,Punkte!$D$1:$D$22,Punkte!$E$1:$E$22)),"",LOOKUP((AA27),Punkte!$D$1:$D$22,Punkte!$E$1:$E$22)))</f>
        <v>0</v>
      </c>
      <c r="AC27" s="3">
        <v>32</v>
      </c>
      <c r="AD27" s="99">
        <v>18</v>
      </c>
      <c r="AE27" s="39">
        <f>IF(AND($G27="x",AC27&gt;0),0,IF(ISERROR(LOOKUP(AD27,Punkte!$D$1:$D$22,Punkte!$E$1:$E$22)),"",LOOKUP((AD27),Punkte!$D$1:$D$22,Punkte!$E$1:$E$22)))</f>
        <v>0</v>
      </c>
      <c r="AF27" s="3">
        <v>32</v>
      </c>
      <c r="AG27" s="99">
        <v>19</v>
      </c>
      <c r="AH27" s="39">
        <f>IF(AND($G27="x",AF27&gt;0),0,IF(ISERROR(LOOKUP(AG27,Punkte!$D$1:$D$22,Punkte!$E$1:$E$22)),"",LOOKUP((AG27),Punkte!$D$1:$D$22,Punkte!$E$1:$E$22)))</f>
        <v>0</v>
      </c>
      <c r="AI27" s="3">
        <v>31</v>
      </c>
      <c r="AJ27" s="99">
        <v>19</v>
      </c>
      <c r="AK27" s="39">
        <f>IF(AND($G27="x",AI27&gt;0),0,IF(ISERROR(LOOKUP(AJ27,Punkte!$D$1:$D$22,Punkte!$E$1:$E$22)),"",LOOKUP((AJ27),Punkte!$D$1:$D$22,Punkte!$E$1:$E$22)))</f>
        <v>0</v>
      </c>
      <c r="AL27" s="3">
        <v>31</v>
      </c>
      <c r="AM27" s="99">
        <v>18</v>
      </c>
      <c r="AN27" s="39">
        <f>IF(AND($G27="x",AL27&gt;0),0,IF(ISERROR(LOOKUP(AM27,Punkte!$D$1:$D$22,Punkte!$E$1:$E$22)),"",LOOKUP((AM27),Punkte!$D$1:$D$22,Punkte!$E$1:$E$22)))</f>
        <v>0</v>
      </c>
      <c r="AO27" s="3">
        <v>31</v>
      </c>
      <c r="AP27" s="99">
        <v>19</v>
      </c>
      <c r="AQ27" s="39">
        <f>IF(AND($G27="x",AO27&gt;0),0,IF(ISERROR(LOOKUP(AP27,Punkte!$D$1:$D$22,Punkte!$E$1:$E$22)),"",LOOKUP((AP27),Punkte!$D$1:$D$22,Punkte!$E$1:$E$22)))</f>
        <v>0</v>
      </c>
      <c r="AR27" s="115">
        <f t="shared" si="2"/>
        <v>11</v>
      </c>
    </row>
    <row r="28" spans="1:44" collapsed="1" x14ac:dyDescent="0.25">
      <c r="A28" s="9">
        <f t="shared" si="0"/>
        <v>23</v>
      </c>
      <c r="B28" s="34">
        <f t="shared" si="1"/>
        <v>0</v>
      </c>
      <c r="C28" s="3">
        <v>24</v>
      </c>
      <c r="E28" s="15" t="s">
        <v>69</v>
      </c>
      <c r="F28" s="15" t="s">
        <v>70</v>
      </c>
      <c r="G28" s="163" t="s">
        <v>156</v>
      </c>
      <c r="H28" s="3">
        <v>3</v>
      </c>
      <c r="I28" s="99">
        <v>0</v>
      </c>
      <c r="J28" s="39">
        <f>IF(AND($G28="x",H28&gt;0),0,IF(ISERROR(LOOKUP(I28,Punkte!$D$1:$D$22,Punkte!$E$1:$E$22)),"",LOOKUP((I28),Punkte!$D$1:$D$22,Punkte!$E$1:$E$22)))</f>
        <v>0</v>
      </c>
      <c r="K28" s="3">
        <v>3</v>
      </c>
      <c r="L28" s="99">
        <v>0</v>
      </c>
      <c r="M28" s="39">
        <f>IF(AND($G28="x",K28&gt;0),0,IF(ISERROR(LOOKUP(L28,Punkte!$D$1:$D$22,Punkte!$E$1:$E$22)),"",LOOKUP((L28),Punkte!$D$1:$D$22,Punkte!$E$1:$E$22)))</f>
        <v>0</v>
      </c>
      <c r="N28" s="3">
        <v>10</v>
      </c>
      <c r="O28" s="99">
        <v>0</v>
      </c>
      <c r="P28" s="39">
        <f>IF(AND($G28="x",N28&gt;0),0,IF(ISERROR(LOOKUP(O28,Punkte!$D$1:$D$22,Punkte!$E$1:$E$22)),"",LOOKUP((O28),Punkte!$D$1:$D$22,Punkte!$E$1:$E$22)))</f>
        <v>0</v>
      </c>
      <c r="Q28" s="3">
        <v>2</v>
      </c>
      <c r="R28" s="99">
        <v>0</v>
      </c>
      <c r="S28" s="39">
        <f>IF(AND($G28="x",Q28&gt;0),0,IF(ISERROR(LOOKUP(R28,Punkte!$D$1:$D$22,Punkte!$E$1:$E$22)),"",LOOKUP((R28),Punkte!$D$1:$D$22,Punkte!$E$1:$E$22)))</f>
        <v>0</v>
      </c>
      <c r="U28" s="99">
        <f>IF($G28="x",0,IF(T28&lt;50,T28-COUNTIFS($G$5:$G28,"x"),0))</f>
        <v>0</v>
      </c>
      <c r="V28" s="39" t="str">
        <f>IF(AND($G28="x",T28&gt;0),0,IF(ISERROR(LOOKUP(U28,Punkte!$D$1:$D$22,Punkte!$E$1:$E$22)),"",LOOKUP((U28),Punkte!$D$1:$D$22,Punkte!$E$1:$E$22)))</f>
        <v/>
      </c>
      <c r="X28" s="99">
        <f>IF($G28="x",0,IF(W28&lt;50,W28-COUNTIFS($G$5:$G28,"x"),0))</f>
        <v>0</v>
      </c>
      <c r="Y28" s="39" t="str">
        <f>IF(AND($G28="x",W28&gt;0),0,IF(ISERROR(LOOKUP(X28,Punkte!$D$1:$D$22,Punkte!$E$1:$E$22)),"",LOOKUP((X28),Punkte!$D$1:$D$22,Punkte!$E$1:$E$22)))</f>
        <v/>
      </c>
      <c r="Z28" s="3">
        <v>4</v>
      </c>
      <c r="AA28" s="99">
        <v>0</v>
      </c>
      <c r="AB28" s="39">
        <f>IF(AND($G28="x",Z28&gt;0),0,IF(ISERROR(LOOKUP(AA28,Punkte!$D$1:$D$22,Punkte!$E$1:$E$22)),"",LOOKUP((AA28),Punkte!$D$1:$D$22,Punkte!$E$1:$E$22)))</f>
        <v>0</v>
      </c>
      <c r="AC28" s="3">
        <v>4</v>
      </c>
      <c r="AD28" s="99">
        <v>0</v>
      </c>
      <c r="AE28" s="39">
        <f>IF(AND($G28="x",AC28&gt;0),0,IF(ISERROR(LOOKUP(AD28,Punkte!$D$1:$D$22,Punkte!$E$1:$E$22)),"",LOOKUP((AD28),Punkte!$D$1:$D$22,Punkte!$E$1:$E$22)))</f>
        <v>0</v>
      </c>
      <c r="AF28" s="3">
        <v>5</v>
      </c>
      <c r="AG28" s="99">
        <v>0</v>
      </c>
      <c r="AH28" s="39">
        <f>IF(AND($G28="x",AF28&gt;0),0,IF(ISERROR(LOOKUP(AG28,Punkte!$D$1:$D$22,Punkte!$E$1:$E$22)),"",LOOKUP((AG28),Punkte!$D$1:$D$22,Punkte!$E$1:$E$22)))</f>
        <v>0</v>
      </c>
      <c r="AI28" s="3">
        <v>5</v>
      </c>
      <c r="AJ28" s="99">
        <v>0</v>
      </c>
      <c r="AK28" s="39">
        <f>IF(AND($G28="x",AI28&gt;0),0,IF(ISERROR(LOOKUP(AJ28,Punkte!$D$1:$D$22,Punkte!$E$1:$E$22)),"",LOOKUP((AJ28),Punkte!$D$1:$D$22,Punkte!$E$1:$E$22)))</f>
        <v>0</v>
      </c>
      <c r="AL28" s="3">
        <v>4</v>
      </c>
      <c r="AM28" s="99">
        <v>0</v>
      </c>
      <c r="AN28" s="39">
        <f>IF(AND($G28="x",AL28&gt;0),0,IF(ISERROR(LOOKUP(AM28,Punkte!$D$1:$D$22,Punkte!$E$1:$E$22)),"",LOOKUP((AM28),Punkte!$D$1:$D$22,Punkte!$E$1:$E$22)))</f>
        <v>0</v>
      </c>
      <c r="AO28" s="3">
        <v>3</v>
      </c>
      <c r="AP28" s="99">
        <v>0</v>
      </c>
      <c r="AQ28" s="39">
        <f>IF(AND($G28="x",AO28&gt;0),0,IF(ISERROR(LOOKUP(AP28,Punkte!$D$1:$D$22,Punkte!$E$1:$E$22)),"",LOOKUP((AP28),Punkte!$D$1:$D$22,Punkte!$E$1:$E$22)))</f>
        <v>0</v>
      </c>
      <c r="AR28" s="115">
        <f t="shared" si="2"/>
        <v>10</v>
      </c>
    </row>
    <row r="29" spans="1:44" x14ac:dyDescent="0.25">
      <c r="A29" s="9">
        <f t="shared" si="0"/>
        <v>23</v>
      </c>
      <c r="B29" s="34">
        <f t="shared" si="1"/>
        <v>0</v>
      </c>
      <c r="C29" s="3">
        <v>41</v>
      </c>
      <c r="E29" s="15" t="s">
        <v>80</v>
      </c>
      <c r="F29" s="15" t="s">
        <v>81</v>
      </c>
      <c r="G29" s="163" t="s">
        <v>156</v>
      </c>
      <c r="I29" s="99">
        <f>IF($G29="x",0,IF(H29&lt;50,H29-COUNTIFS($G$5:$G29,"x"),0))</f>
        <v>0</v>
      </c>
      <c r="J29" s="39" t="str">
        <f>IF(AND($G29="x",H29&gt;0),0,IF(ISERROR(LOOKUP(I29,Punkte!$D$1:$D$22,Punkte!$E$1:$E$22)),"",LOOKUP((I29),Punkte!$D$1:$D$22,Punkte!$E$1:$E$22)))</f>
        <v/>
      </c>
      <c r="L29" s="99">
        <f>IF($G29="x",0,IF(K29&lt;50,K29-COUNTIFS($G$5:$G29,"x"),0))</f>
        <v>0</v>
      </c>
      <c r="M29" s="39" t="str">
        <f>IF(AND($G29="x",K29&gt;0),0,IF(ISERROR(LOOKUP(L29,Punkte!$D$1:$D$22,Punkte!$E$1:$E$22)),"",LOOKUP((L29),Punkte!$D$1:$D$22,Punkte!$E$1:$E$22)))</f>
        <v/>
      </c>
      <c r="O29" s="99">
        <f>IF($G29="x",0,IF(N29&lt;50,N29-COUNTIFS($G$5:$G29,"x"),0))</f>
        <v>0</v>
      </c>
      <c r="P29" s="39" t="str">
        <f>IF(AND($G29="x",N29&gt;0),0,IF(ISERROR(LOOKUP(O29,Punkte!$D$1:$D$22,Punkte!$E$1:$E$22)),"",LOOKUP((O29),Punkte!$D$1:$D$22,Punkte!$E$1:$E$22)))</f>
        <v/>
      </c>
      <c r="R29" s="99">
        <f>IF($G29="x",0,IF(Q29&lt;50,Q29-COUNTIFS($G$5:$G29,"x"),0))</f>
        <v>0</v>
      </c>
      <c r="S29" s="39" t="str">
        <f>IF(AND($G29="x",Q29&gt;0),0,IF(ISERROR(LOOKUP(R29,Punkte!$D$1:$D$22,Punkte!$E$1:$E$22)),"",LOOKUP((R29),Punkte!$D$1:$D$22,Punkte!$E$1:$E$22)))</f>
        <v/>
      </c>
      <c r="U29" s="99">
        <f>IF($G29="x",0,IF(T29&lt;50,T29-COUNTIFS($G$5:$G29,"x"),0))</f>
        <v>0</v>
      </c>
      <c r="V29" s="39" t="str">
        <f>IF(AND($G29="x",T29&gt;0),0,IF(ISERROR(LOOKUP(U29,Punkte!$D$1:$D$22,Punkte!$E$1:$E$22)),"",LOOKUP((U29),Punkte!$D$1:$D$22,Punkte!$E$1:$E$22)))</f>
        <v/>
      </c>
      <c r="X29" s="99">
        <f>IF($G29="x",0,IF(W29&lt;50,W29-COUNTIFS($G$5:$G29,"x"),0))</f>
        <v>0</v>
      </c>
      <c r="Y29" s="39" t="str">
        <f>IF(AND($G29="x",W29&gt;0),0,IF(ISERROR(LOOKUP(X29,Punkte!$D$1:$D$22,Punkte!$E$1:$E$22)),"",LOOKUP((X29),Punkte!$D$1:$D$22,Punkte!$E$1:$E$22)))</f>
        <v/>
      </c>
      <c r="AA29" s="99">
        <f>IF($G29="x",0,IF(Z29&lt;50,Z29-COUNTIFS($G$5:$G29,"x"),0))</f>
        <v>0</v>
      </c>
      <c r="AB29" s="39" t="str">
        <f>IF(AND($G29="x",Z29&gt;0),0,IF(ISERROR(LOOKUP(AA29,Punkte!$D$1:$D$22,Punkte!$E$1:$E$22)),"",LOOKUP((AA29),Punkte!$D$1:$D$22,Punkte!$E$1:$E$22)))</f>
        <v/>
      </c>
      <c r="AD29" s="99">
        <f>IF($G29="x",0,IF(AC29&lt;50,AC29-COUNTIFS($G$5:$G29,"x"),0))</f>
        <v>0</v>
      </c>
      <c r="AE29" s="39" t="str">
        <f>IF(AND($G29="x",AC29&gt;0),0,IF(ISERROR(LOOKUP(AD29,Punkte!$D$1:$D$22,Punkte!$E$1:$E$22)),"",LOOKUP((AD29),Punkte!$D$1:$D$22,Punkte!$E$1:$E$22)))</f>
        <v/>
      </c>
      <c r="AG29" s="99">
        <f>IF($G29="x",0,IF(AF29&lt;50,AF29-COUNTIFS($G$5:$G29,"x"),0))</f>
        <v>0</v>
      </c>
      <c r="AH29" s="39" t="str">
        <f>IF(AND($G29="x",AF29&gt;0),0,IF(ISERROR(LOOKUP(AG29,Punkte!$D$1:$D$22,Punkte!$E$1:$E$22)),"",LOOKUP((AG29),Punkte!$D$1:$D$22,Punkte!$E$1:$E$22)))</f>
        <v/>
      </c>
      <c r="AJ29" s="99">
        <f>IF($G29="x",0,IF(AI29&lt;50,AI29-COUNTIFS($G$5:$G29,"x"),0))</f>
        <v>0</v>
      </c>
      <c r="AK29" s="39" t="str">
        <f>IF(AND($G29="x",AI29&gt;0),0,IF(ISERROR(LOOKUP(AJ29,Punkte!$D$1:$D$22,Punkte!$E$1:$E$22)),"",LOOKUP((AJ29),Punkte!$D$1:$D$22,Punkte!$E$1:$E$22)))</f>
        <v/>
      </c>
      <c r="AL29" s="3">
        <v>7</v>
      </c>
      <c r="AM29" s="99">
        <v>0</v>
      </c>
      <c r="AN29" s="39">
        <f>IF(AND($G29="x",AL29&gt;0),0,IF(ISERROR(LOOKUP(AM29,Punkte!$D$1:$D$22,Punkte!$E$1:$E$22)),"",LOOKUP((AM29),Punkte!$D$1:$D$22,Punkte!$E$1:$E$22)))</f>
        <v>0</v>
      </c>
      <c r="AO29" s="3">
        <v>5</v>
      </c>
      <c r="AP29" s="99">
        <v>0</v>
      </c>
      <c r="AQ29" s="39">
        <f>IF(AND($G29="x",AO29&gt;0),0,IF(ISERROR(LOOKUP(AP29,Punkte!$D$1:$D$22,Punkte!$E$1:$E$22)),"",LOOKUP((AP29),Punkte!$D$1:$D$22,Punkte!$E$1:$E$22)))</f>
        <v>0</v>
      </c>
      <c r="AR29" s="115">
        <f t="shared" si="2"/>
        <v>2</v>
      </c>
    </row>
    <row r="30" spans="1:44" x14ac:dyDescent="0.25">
      <c r="A30" s="9">
        <f t="shared" si="0"/>
        <v>23</v>
      </c>
      <c r="B30" s="34">
        <f t="shared" si="1"/>
        <v>0</v>
      </c>
      <c r="C30" s="18">
        <v>70</v>
      </c>
      <c r="E30" s="15" t="s">
        <v>200</v>
      </c>
      <c r="F30" s="15" t="s">
        <v>43</v>
      </c>
      <c r="G30" s="163" t="s">
        <v>156</v>
      </c>
      <c r="I30" s="99">
        <f>IF($G30="x",0,IF(H30&lt;50,H30-COUNTIFS($G$5:$G30,"x"),0))</f>
        <v>0</v>
      </c>
      <c r="J30" s="39" t="str">
        <f>IF(AND($G30="x",H30&gt;0),0,IF(ISERROR(LOOKUP(I30,Punkte!$D$1:$D$22,Punkte!$E$1:$E$22)),"",LOOKUP((I30),Punkte!$D$1:$D$22,Punkte!$E$1:$E$22)))</f>
        <v/>
      </c>
      <c r="L30" s="99">
        <f>IF($G30="x",0,IF(K30&lt;50,K30-COUNTIFS($G$5:$G30,"x"),0))</f>
        <v>0</v>
      </c>
      <c r="M30" s="39" t="str">
        <f>IF(AND($G30="x",K30&gt;0),0,IF(ISERROR(LOOKUP(L30,Punkte!$D$1:$D$22,Punkte!$E$1:$E$22)),"",LOOKUP((L30),Punkte!$D$1:$D$22,Punkte!$E$1:$E$22)))</f>
        <v/>
      </c>
      <c r="O30" s="99">
        <f>IF($G30="x",0,IF(N30&lt;50,N30-COUNTIFS($G$5:$G30,"x"),0))</f>
        <v>0</v>
      </c>
      <c r="P30" s="39" t="str">
        <f>IF(AND($G30="x",N30&gt;0),0,IF(ISERROR(LOOKUP(O30,Punkte!$D$1:$D$22,Punkte!$E$1:$E$22)),"",LOOKUP((O30),Punkte!$D$1:$D$22,Punkte!$E$1:$E$22)))</f>
        <v/>
      </c>
      <c r="R30" s="99">
        <f>IF($G30="x",0,IF(Q30&lt;50,Q30-COUNTIFS($G$5:$G30,"x"),0))</f>
        <v>0</v>
      </c>
      <c r="S30" s="39" t="str">
        <f>IF(AND($G30="x",Q30&gt;0),0,IF(ISERROR(LOOKUP(R30,Punkte!$D$1:$D$22,Punkte!$E$1:$E$22)),"",LOOKUP((R30),Punkte!$D$1:$D$22,Punkte!$E$1:$E$22)))</f>
        <v/>
      </c>
      <c r="U30" s="99">
        <f>IF($G30="x",0,IF(T30&lt;50,T30-COUNTIFS($G$5:$G30,"x"),0))</f>
        <v>0</v>
      </c>
      <c r="V30" s="39" t="str">
        <f>IF(AND($G30="x",T30&gt;0),0,IF(ISERROR(LOOKUP(U30,Punkte!$D$1:$D$22,Punkte!$E$1:$E$22)),"",LOOKUP((U30),Punkte!$D$1:$D$22,Punkte!$E$1:$E$22)))</f>
        <v/>
      </c>
      <c r="X30" s="99">
        <f>IF($G30="x",0,IF(W30&lt;50,W30-COUNTIFS($G$5:$G30,"x"),0))</f>
        <v>0</v>
      </c>
      <c r="Y30" s="39" t="str">
        <f>IF(AND($G30="x",W30&gt;0),0,IF(ISERROR(LOOKUP(X30,Punkte!$D$1:$D$22,Punkte!$E$1:$E$22)),"",LOOKUP((X30),Punkte!$D$1:$D$22,Punkte!$E$1:$E$22)))</f>
        <v/>
      </c>
      <c r="AA30" s="99">
        <f>IF($G30="x",0,IF(Z30&lt;50,Z30-COUNTIFS($G$5:$G30,"x"),0))</f>
        <v>0</v>
      </c>
      <c r="AB30" s="39" t="str">
        <f>IF(AND($G30="x",Z30&gt;0),0,IF(ISERROR(LOOKUP(AA30,Punkte!$D$1:$D$22,Punkte!$E$1:$E$22)),"",LOOKUP((AA30),Punkte!$D$1:$D$22,Punkte!$E$1:$E$22)))</f>
        <v/>
      </c>
      <c r="AD30" s="99">
        <f>IF($G30="x",0,IF(AC30&lt;50,AC30-COUNTIFS($G$5:$G30,"x"),0))</f>
        <v>0</v>
      </c>
      <c r="AE30" s="39" t="str">
        <f>IF(AND($G30="x",AC30&gt;0),0,IF(ISERROR(LOOKUP(AD30,Punkte!$D$1:$D$22,Punkte!$E$1:$E$22)),"",LOOKUP((AD30),Punkte!$D$1:$D$22,Punkte!$E$1:$E$22)))</f>
        <v/>
      </c>
      <c r="AG30" s="99">
        <f>IF($G30="x",0,IF(AF30&lt;50,AF30-COUNTIFS($G$5:$G30,"x"),0))</f>
        <v>0</v>
      </c>
      <c r="AH30" s="39" t="str">
        <f>IF(AND($G30="x",AF30&gt;0),0,IF(ISERROR(LOOKUP(AG30,Punkte!$D$1:$D$22,Punkte!$E$1:$E$22)),"",LOOKUP((AG30),Punkte!$D$1:$D$22,Punkte!$E$1:$E$22)))</f>
        <v/>
      </c>
      <c r="AJ30" s="99">
        <f>IF($G30="x",0,IF(AI30&lt;50,AI30-COUNTIFS($G$5:$G30,"x"),0))</f>
        <v>0</v>
      </c>
      <c r="AK30" s="39" t="str">
        <f>IF(AND($G30="x",AI30&gt;0),0,IF(ISERROR(LOOKUP(AJ30,Punkte!$D$1:$D$22,Punkte!$E$1:$E$22)),"",LOOKUP((AJ30),Punkte!$D$1:$D$22,Punkte!$E$1:$E$22)))</f>
        <v/>
      </c>
      <c r="AL30" s="3">
        <v>10</v>
      </c>
      <c r="AM30" s="99">
        <v>0</v>
      </c>
      <c r="AN30" s="39">
        <f>IF(AND($G30="x",AL30&gt;0),0,IF(ISERROR(LOOKUP(AM30,Punkte!$D$1:$D$22,Punkte!$E$1:$E$22)),"",LOOKUP((AM30),Punkte!$D$1:$D$22,Punkte!$E$1:$E$22)))</f>
        <v>0</v>
      </c>
      <c r="AO30" s="3">
        <v>6</v>
      </c>
      <c r="AP30" s="99">
        <v>0</v>
      </c>
      <c r="AQ30" s="39">
        <f>IF(AND($G30="x",AO30&gt;0),0,IF(ISERROR(LOOKUP(AP30,Punkte!$D$1:$D$22,Punkte!$E$1:$E$22)),"",LOOKUP((AP30),Punkte!$D$1:$D$22,Punkte!$E$1:$E$22)))</f>
        <v>0</v>
      </c>
      <c r="AR30" s="115">
        <f t="shared" si="2"/>
        <v>2</v>
      </c>
    </row>
    <row r="31" spans="1:44" x14ac:dyDescent="0.25">
      <c r="A31" s="9">
        <f t="shared" si="0"/>
        <v>23</v>
      </c>
      <c r="B31" s="34">
        <f t="shared" si="1"/>
        <v>0</v>
      </c>
      <c r="C31" s="18">
        <v>55</v>
      </c>
      <c r="D31" s="4"/>
      <c r="E31" s="15" t="s">
        <v>52</v>
      </c>
      <c r="F31" s="15" t="s">
        <v>53</v>
      </c>
      <c r="G31" s="163" t="s">
        <v>156</v>
      </c>
      <c r="I31" s="99">
        <f>IF($G31="x",0,IF(H31&lt;50,H31-COUNTIFS($G$5:$G31,"x"),0))</f>
        <v>0</v>
      </c>
      <c r="J31" s="39" t="str">
        <f>IF(AND($G31="x",H31&gt;0),0,IF(ISERROR(LOOKUP(I31,Punkte!$D$1:$D$22,Punkte!$E$1:$E$22)),"",LOOKUP((I31),Punkte!$D$1:$D$22,Punkte!$E$1:$E$22)))</f>
        <v/>
      </c>
      <c r="L31" s="99">
        <f>IF($G31="x",0,IF(K31&lt;50,K31-COUNTIFS($G$5:$G31,"x"),0))</f>
        <v>0</v>
      </c>
      <c r="M31" s="39" t="str">
        <f>IF(AND($G31="x",K31&gt;0),0,IF(ISERROR(LOOKUP(L31,Punkte!$D$1:$D$22,Punkte!$E$1:$E$22)),"",LOOKUP((L31),Punkte!$D$1:$D$22,Punkte!$E$1:$E$22)))</f>
        <v/>
      </c>
      <c r="N31" s="3">
        <v>9</v>
      </c>
      <c r="O31" s="99">
        <v>0</v>
      </c>
      <c r="P31" s="39">
        <f>IF(AND($G31="x",N31&gt;0),0,IF(ISERROR(LOOKUP(O31,Punkte!$D$1:$D$22,Punkte!$E$1:$E$22)),"",LOOKUP((O31),Punkte!$D$1:$D$22,Punkte!$E$1:$E$22)))</f>
        <v>0</v>
      </c>
      <c r="Q31" s="3">
        <v>15</v>
      </c>
      <c r="R31" s="99">
        <v>0</v>
      </c>
      <c r="S31" s="39">
        <f>IF(AND($G31="x",Q31&gt;0),0,IF(ISERROR(LOOKUP(R31,Punkte!$D$1:$D$22,Punkte!$E$1:$E$22)),"",LOOKUP((R31),Punkte!$D$1:$D$22,Punkte!$E$1:$E$22)))</f>
        <v>0</v>
      </c>
      <c r="U31" s="99">
        <f>IF($G31="x",0,IF(T31&lt;50,T31-COUNTIFS($G$5:$G31,"x"),0))</f>
        <v>0</v>
      </c>
      <c r="V31" s="39" t="str">
        <f>IF(AND($G31="x",T31&gt;0),0,IF(ISERROR(LOOKUP(U31,Punkte!$D$1:$D$22,Punkte!$E$1:$E$22)),"",LOOKUP((U31),Punkte!$D$1:$D$22,Punkte!$E$1:$E$22)))</f>
        <v/>
      </c>
      <c r="X31" s="99">
        <f>IF($G31="x",0,IF(W31&lt;50,W31-COUNTIFS($G$5:$G31,"x"),0))</f>
        <v>0</v>
      </c>
      <c r="Y31" s="39" t="str">
        <f>IF(AND($G31="x",W31&gt;0),0,IF(ISERROR(LOOKUP(X31,Punkte!$D$1:$D$22,Punkte!$E$1:$E$22)),"",LOOKUP((X31),Punkte!$D$1:$D$22,Punkte!$E$1:$E$22)))</f>
        <v/>
      </c>
      <c r="Z31" s="3">
        <v>11</v>
      </c>
      <c r="AA31" s="99">
        <v>0</v>
      </c>
      <c r="AB31" s="39">
        <f>IF(AND($G31="x",Z31&gt;0),0,IF(ISERROR(LOOKUP(AA31,Punkte!$D$1:$D$22,Punkte!$E$1:$E$22)),"",LOOKUP((AA31),Punkte!$D$1:$D$22,Punkte!$E$1:$E$22)))</f>
        <v>0</v>
      </c>
      <c r="AC31" s="3">
        <v>14</v>
      </c>
      <c r="AD31" s="99">
        <v>0</v>
      </c>
      <c r="AE31" s="39">
        <f>IF(AND($G31="x",AC31&gt;0),0,IF(ISERROR(LOOKUP(AD31,Punkte!$D$1:$D$22,Punkte!$E$1:$E$22)),"",LOOKUP((AD31),Punkte!$D$1:$D$22,Punkte!$E$1:$E$22)))</f>
        <v>0</v>
      </c>
      <c r="AG31" s="99">
        <f>IF($G31="x",0,IF(AF31&lt;50,AF31-COUNTIFS($G$5:$G31,"x"),0))</f>
        <v>0</v>
      </c>
      <c r="AH31" s="39" t="str">
        <f>IF(AND($G31="x",AF31&gt;0),0,IF(ISERROR(LOOKUP(AG31,Punkte!$D$1:$D$22,Punkte!$E$1:$E$22)),"",LOOKUP((AG31),Punkte!$D$1:$D$22,Punkte!$E$1:$E$22)))</f>
        <v/>
      </c>
      <c r="AJ31" s="99">
        <f>IF($G31="x",0,IF(AI31&lt;50,AI31-COUNTIFS($G$5:$G31,"x"),0))</f>
        <v>0</v>
      </c>
      <c r="AK31" s="39" t="str">
        <f>IF(AND($G31="x",AI31&gt;0),0,IF(ISERROR(LOOKUP(AJ31,Punkte!$D$1:$D$22,Punkte!$E$1:$E$22)),"",LOOKUP((AJ31),Punkte!$D$1:$D$22,Punkte!$E$1:$E$22)))</f>
        <v/>
      </c>
      <c r="AL31" s="3">
        <v>6</v>
      </c>
      <c r="AM31" s="99">
        <v>0</v>
      </c>
      <c r="AN31" s="39">
        <f>IF(AND($G31="x",AL31&gt;0),0,IF(ISERROR(LOOKUP(AM31,Punkte!$D$1:$D$22,Punkte!$E$1:$E$22)),"",LOOKUP((AM31),Punkte!$D$1:$D$22,Punkte!$E$1:$E$22)))</f>
        <v>0</v>
      </c>
      <c r="AO31" s="3">
        <v>9</v>
      </c>
      <c r="AP31" s="99">
        <v>0</v>
      </c>
      <c r="AQ31" s="39">
        <f>IF(AND($G31="x",AO31&gt;0),0,IF(ISERROR(LOOKUP(AP31,Punkte!$D$1:$D$22,Punkte!$E$1:$E$22)),"",LOOKUP((AP31),Punkte!$D$1:$D$22,Punkte!$E$1:$E$22)))</f>
        <v>0</v>
      </c>
      <c r="AR31" s="115">
        <f t="shared" si="2"/>
        <v>6</v>
      </c>
    </row>
    <row r="32" spans="1:44" x14ac:dyDescent="0.25">
      <c r="A32" s="9">
        <f t="shared" si="0"/>
        <v>23</v>
      </c>
      <c r="B32" s="34">
        <f t="shared" si="1"/>
        <v>0</v>
      </c>
      <c r="C32" s="3">
        <v>95</v>
      </c>
      <c r="D32" s="1" t="s">
        <v>44</v>
      </c>
      <c r="E32" s="15" t="s">
        <v>45</v>
      </c>
      <c r="F32" s="15" t="s">
        <v>46</v>
      </c>
      <c r="G32" s="163" t="s">
        <v>156</v>
      </c>
      <c r="H32" s="3">
        <v>10</v>
      </c>
      <c r="I32" s="99">
        <v>0</v>
      </c>
      <c r="J32" s="39">
        <f>IF(AND($G32="x",H32&gt;0),0,IF(ISERROR(LOOKUP(I32,Punkte!$D$1:$D$22,Punkte!$E$1:$E$22)),"",LOOKUP((I32),Punkte!$D$1:$D$22,Punkte!$E$1:$E$22)))</f>
        <v>0</v>
      </c>
      <c r="K32" s="3">
        <v>9</v>
      </c>
      <c r="L32" s="99">
        <v>0</v>
      </c>
      <c r="M32" s="39">
        <f>IF(AND($G32="x",K32&gt;0),0,IF(ISERROR(LOOKUP(L32,Punkte!$D$1:$D$22,Punkte!$E$1:$E$22)),"",LOOKUP((L32),Punkte!$D$1:$D$22,Punkte!$E$1:$E$22)))</f>
        <v>0</v>
      </c>
      <c r="N32" s="3">
        <v>7</v>
      </c>
      <c r="O32" s="99">
        <v>0</v>
      </c>
      <c r="P32" s="39">
        <f>IF(AND($G32="x",N32&gt;0),0,IF(ISERROR(LOOKUP(O32,Punkte!$D$1:$D$22,Punkte!$E$1:$E$22)),"",LOOKUP((O32),Punkte!$D$1:$D$22,Punkte!$E$1:$E$22)))</f>
        <v>0</v>
      </c>
      <c r="Q32" s="3">
        <v>10</v>
      </c>
      <c r="R32" s="99">
        <v>0</v>
      </c>
      <c r="S32" s="39">
        <f>IF(AND($G32="x",Q32&gt;0),0,IF(ISERROR(LOOKUP(R32,Punkte!$D$1:$D$22,Punkte!$E$1:$E$22)),"",LOOKUP((R32),Punkte!$D$1:$D$22,Punkte!$E$1:$E$22)))</f>
        <v>0</v>
      </c>
      <c r="T32" s="3">
        <v>8</v>
      </c>
      <c r="U32" s="99">
        <v>0</v>
      </c>
      <c r="V32" s="39">
        <f>IF(AND($G32="x",T32&gt;0),0,IF(ISERROR(LOOKUP(U32,Punkte!$D$1:$D$22,Punkte!$E$1:$E$22)),"",LOOKUP((U32),Punkte!$D$1:$D$22,Punkte!$E$1:$E$22)))</f>
        <v>0</v>
      </c>
      <c r="W32" s="3">
        <v>9</v>
      </c>
      <c r="X32" s="99">
        <v>0</v>
      </c>
      <c r="Y32" s="39">
        <f>IF(AND($G32="x",W32&gt;0),0,IF(ISERROR(LOOKUP(X32,Punkte!$D$1:$D$22,Punkte!$E$1:$E$22)),"",LOOKUP((X32),Punkte!$D$1:$D$22,Punkte!$E$1:$E$22)))</f>
        <v>0</v>
      </c>
      <c r="Z32" s="3">
        <v>12</v>
      </c>
      <c r="AA32" s="99">
        <v>0</v>
      </c>
      <c r="AB32" s="39">
        <f>IF(AND($G32="x",Z32&gt;0),0,IF(ISERROR(LOOKUP(AA32,Punkte!$D$1:$D$22,Punkte!$E$1:$E$22)),"",LOOKUP((AA32),Punkte!$D$1:$D$22,Punkte!$E$1:$E$22)))</f>
        <v>0</v>
      </c>
      <c r="AC32" s="3">
        <v>10</v>
      </c>
      <c r="AD32" s="99">
        <v>0</v>
      </c>
      <c r="AE32" s="39">
        <f>IF(AND($G32="x",AC32&gt;0),0,IF(ISERROR(LOOKUP(AD32,Punkte!$D$1:$D$22,Punkte!$E$1:$E$22)),"",LOOKUP((AD32),Punkte!$D$1:$D$22,Punkte!$E$1:$E$22)))</f>
        <v>0</v>
      </c>
      <c r="AF32" s="3">
        <v>10</v>
      </c>
      <c r="AG32" s="99">
        <v>0</v>
      </c>
      <c r="AH32" s="39">
        <f>IF(AND($G32="x",AF32&gt;0),0,IF(ISERROR(LOOKUP(AG32,Punkte!$D$1:$D$22,Punkte!$E$1:$E$22)),"",LOOKUP((AG32),Punkte!$D$1:$D$22,Punkte!$E$1:$E$22)))</f>
        <v>0</v>
      </c>
      <c r="AI32" s="3">
        <v>11</v>
      </c>
      <c r="AJ32" s="99">
        <v>0</v>
      </c>
      <c r="AK32" s="39">
        <f>IF(AND($G32="x",AI32&gt;0),0,IF(ISERROR(LOOKUP(AJ32,Punkte!$D$1:$D$22,Punkte!$E$1:$E$22)),"",LOOKUP((AJ32),Punkte!$D$1:$D$22,Punkte!$E$1:$E$22)))</f>
        <v>0</v>
      </c>
      <c r="AL32" s="3">
        <v>13</v>
      </c>
      <c r="AM32" s="99">
        <v>0</v>
      </c>
      <c r="AN32" s="39">
        <f>IF(AND($G32="x",AL32&gt;0),0,IF(ISERROR(LOOKUP(AM32,Punkte!$D$1:$D$22,Punkte!$E$1:$E$22)),"",LOOKUP((AM32),Punkte!$D$1:$D$22,Punkte!$E$1:$E$22)))</f>
        <v>0</v>
      </c>
      <c r="AO32" s="3">
        <v>12</v>
      </c>
      <c r="AP32" s="99">
        <v>0</v>
      </c>
      <c r="AQ32" s="39">
        <f>IF(AND($G32="x",AO32&gt;0),0,IF(ISERROR(LOOKUP(AP32,Punkte!$D$1:$D$22,Punkte!$E$1:$E$22)),"",LOOKUP((AP32),Punkte!$D$1:$D$22,Punkte!$E$1:$E$22)))</f>
        <v>0</v>
      </c>
      <c r="AR32" s="115">
        <f t="shared" si="2"/>
        <v>12</v>
      </c>
    </row>
    <row r="33" spans="1:44" x14ac:dyDescent="0.25">
      <c r="A33" s="9">
        <f t="shared" si="0"/>
        <v>23</v>
      </c>
      <c r="B33" s="34">
        <f t="shared" si="1"/>
        <v>0</v>
      </c>
      <c r="C33" s="3">
        <v>8</v>
      </c>
      <c r="E33" s="15" t="s">
        <v>65</v>
      </c>
      <c r="F33" s="15" t="s">
        <v>66</v>
      </c>
      <c r="G33" s="163" t="s">
        <v>156</v>
      </c>
      <c r="I33" s="99">
        <f>IF($G33="x",0,IF(H33&lt;50,H33-COUNTIFS($G$5:$G33,"x"),0))</f>
        <v>0</v>
      </c>
      <c r="J33" s="39" t="str">
        <f>IF(AND($G33="x",H33&gt;0),0,IF(ISERROR(LOOKUP(I33,Punkte!$D$1:$D$22,Punkte!$E$1:$E$22)),"",LOOKUP((I33),Punkte!$D$1:$D$22,Punkte!$E$1:$E$22)))</f>
        <v/>
      </c>
      <c r="L33" s="99">
        <f>IF($G33="x",0,IF(K33&lt;50,K33-COUNTIFS($G$5:$G33,"x"),0))</f>
        <v>0</v>
      </c>
      <c r="M33" s="39" t="str">
        <f>IF(AND($G33="x",K33&gt;0),0,IF(ISERROR(LOOKUP(L33,Punkte!$D$1:$D$22,Punkte!$E$1:$E$22)),"",LOOKUP((L33),Punkte!$D$1:$D$22,Punkte!$E$1:$E$22)))</f>
        <v/>
      </c>
      <c r="N33" s="3">
        <v>15</v>
      </c>
      <c r="O33" s="99">
        <v>0</v>
      </c>
      <c r="P33" s="39">
        <f>IF(AND($G33="x",N33&gt;0),0,IF(ISERROR(LOOKUP(O33,Punkte!$D$1:$D$22,Punkte!$E$1:$E$22)),"",LOOKUP((O33),Punkte!$D$1:$D$22,Punkte!$E$1:$E$22)))</f>
        <v>0</v>
      </c>
      <c r="Q33" s="3">
        <v>16</v>
      </c>
      <c r="R33" s="99">
        <v>0</v>
      </c>
      <c r="S33" s="39">
        <f>IF(AND($G33="x",Q33&gt;0),0,IF(ISERROR(LOOKUP(R33,Punkte!$D$1:$D$22,Punkte!$E$1:$E$22)),"",LOOKUP((R33),Punkte!$D$1:$D$22,Punkte!$E$1:$E$22)))</f>
        <v>0</v>
      </c>
      <c r="U33" s="99">
        <f>IF($G33="x",0,IF(T33&lt;50,T33-COUNTIFS($G$5:$G33,"x"),0))</f>
        <v>0</v>
      </c>
      <c r="V33" s="39" t="str">
        <f>IF(AND($G33="x",T33&gt;0),0,IF(ISERROR(LOOKUP(U33,Punkte!$D$1:$D$22,Punkte!$E$1:$E$22)),"",LOOKUP((U33),Punkte!$D$1:$D$22,Punkte!$E$1:$E$22)))</f>
        <v/>
      </c>
      <c r="X33" s="99">
        <f>IF($G33="x",0,IF(W33&lt;50,W33-COUNTIFS($G$5:$G33,"x"),0))</f>
        <v>0</v>
      </c>
      <c r="Y33" s="39" t="str">
        <f>IF(AND($G33="x",W33&gt;0),0,IF(ISERROR(LOOKUP(X33,Punkte!$D$1:$D$22,Punkte!$E$1:$E$22)),"",LOOKUP((X33),Punkte!$D$1:$D$22,Punkte!$E$1:$E$22)))</f>
        <v/>
      </c>
      <c r="Z33" s="3">
        <v>13</v>
      </c>
      <c r="AA33" s="99">
        <v>0</v>
      </c>
      <c r="AB33" s="39">
        <f>IF(AND($G33="x",Z33&gt;0),0,IF(ISERROR(LOOKUP(AA33,Punkte!$D$1:$D$22,Punkte!$E$1:$E$22)),"",LOOKUP((AA33),Punkte!$D$1:$D$22,Punkte!$E$1:$E$22)))</f>
        <v>0</v>
      </c>
      <c r="AC33" s="3">
        <v>12</v>
      </c>
      <c r="AD33" s="99">
        <v>0</v>
      </c>
      <c r="AE33" s="39">
        <f>IF(AND($G33="x",AC33&gt;0),0,IF(ISERROR(LOOKUP(AD33,Punkte!$D$1:$D$22,Punkte!$E$1:$E$22)),"",LOOKUP((AD33),Punkte!$D$1:$D$22,Punkte!$E$1:$E$22)))</f>
        <v>0</v>
      </c>
      <c r="AF33" s="3">
        <v>13</v>
      </c>
      <c r="AG33" s="99">
        <v>0</v>
      </c>
      <c r="AH33" s="39">
        <f>IF(AND($G33="x",AF33&gt;0),0,IF(ISERROR(LOOKUP(AG33,Punkte!$D$1:$D$22,Punkte!$E$1:$E$22)),"",LOOKUP((AG33),Punkte!$D$1:$D$22,Punkte!$E$1:$E$22)))</f>
        <v>0</v>
      </c>
      <c r="AI33" s="3">
        <v>17</v>
      </c>
      <c r="AJ33" s="99">
        <v>0</v>
      </c>
      <c r="AK33" s="39">
        <f>IF(AND($G33="x",AI33&gt;0),0,IF(ISERROR(LOOKUP(AJ33,Punkte!$D$1:$D$22,Punkte!$E$1:$E$22)),"",LOOKUP((AJ33),Punkte!$D$1:$D$22,Punkte!$E$1:$E$22)))</f>
        <v>0</v>
      </c>
      <c r="AL33" s="3">
        <v>12</v>
      </c>
      <c r="AM33" s="99">
        <v>0</v>
      </c>
      <c r="AN33" s="39">
        <f>IF(AND($G33="x",AL33&gt;0),0,IF(ISERROR(LOOKUP(AM33,Punkte!$D$1:$D$22,Punkte!$E$1:$E$22)),"",LOOKUP((AM33),Punkte!$D$1:$D$22,Punkte!$E$1:$E$22)))</f>
        <v>0</v>
      </c>
      <c r="AO33" s="3">
        <v>14</v>
      </c>
      <c r="AP33" s="99">
        <v>0</v>
      </c>
      <c r="AQ33" s="39">
        <f>IF(AND($G33="x",AO33&gt;0),0,IF(ISERROR(LOOKUP(AP33,Punkte!$D$1:$D$22,Punkte!$E$1:$E$22)),"",LOOKUP((AP33),Punkte!$D$1:$D$22,Punkte!$E$1:$E$22)))</f>
        <v>0</v>
      </c>
      <c r="AR33" s="115">
        <f t="shared" si="2"/>
        <v>8</v>
      </c>
    </row>
    <row r="34" spans="1:44" x14ac:dyDescent="0.25">
      <c r="A34" s="9">
        <f t="shared" si="0"/>
        <v>23</v>
      </c>
      <c r="B34" s="34">
        <f t="shared" si="1"/>
        <v>0</v>
      </c>
      <c r="C34" s="3">
        <v>34</v>
      </c>
      <c r="E34" s="15" t="s">
        <v>180</v>
      </c>
      <c r="F34" s="15" t="s">
        <v>70</v>
      </c>
      <c r="G34" s="163" t="s">
        <v>156</v>
      </c>
      <c r="H34" s="3">
        <v>18</v>
      </c>
      <c r="I34" s="99">
        <v>0</v>
      </c>
      <c r="J34" s="39">
        <f>IF(AND($G34="x",H34&gt;0),0,IF(ISERROR(LOOKUP(I34,Punkte!$D$1:$D$22,Punkte!$E$1:$E$22)),"",LOOKUP((I34),Punkte!$D$1:$D$22,Punkte!$E$1:$E$22)))</f>
        <v>0</v>
      </c>
      <c r="K34" s="3">
        <v>19</v>
      </c>
      <c r="L34" s="99">
        <v>0</v>
      </c>
      <c r="M34" s="39">
        <f>IF(AND($G34="x",K34&gt;0),0,IF(ISERROR(LOOKUP(L34,Punkte!$D$1:$D$22,Punkte!$E$1:$E$22)),"",LOOKUP((L34),Punkte!$D$1:$D$22,Punkte!$E$1:$E$22)))</f>
        <v>0</v>
      </c>
      <c r="O34" s="99">
        <f>IF($G34="x",0,IF(N34&lt;50,N34-COUNTIFS($G$5:$G34,"x"),0))</f>
        <v>0</v>
      </c>
      <c r="P34" s="39" t="str">
        <f>IF(AND($G34="x",N34&gt;0),0,IF(ISERROR(LOOKUP(O34,Punkte!$D$1:$D$22,Punkte!$E$1:$E$22)),"",LOOKUP((O34),Punkte!$D$1:$D$22,Punkte!$E$1:$E$22)))</f>
        <v/>
      </c>
      <c r="R34" s="99">
        <f>IF($G34="x",0,IF(Q34&lt;50,Q34-COUNTIFS($G$5:$G34,"x"),0))</f>
        <v>0</v>
      </c>
      <c r="S34" s="39" t="str">
        <f>IF(AND($G34="x",Q34&gt;0),0,IF(ISERROR(LOOKUP(R34,Punkte!$D$1:$D$22,Punkte!$E$1:$E$22)),"",LOOKUP((R34),Punkte!$D$1:$D$22,Punkte!$E$1:$E$22)))</f>
        <v/>
      </c>
      <c r="T34" s="3">
        <v>20</v>
      </c>
      <c r="U34" s="99">
        <v>0</v>
      </c>
      <c r="V34" s="39">
        <f>IF(AND($G34="x",T34&gt;0),0,IF(ISERROR(LOOKUP(U34,Punkte!$D$1:$D$22,Punkte!$E$1:$E$22)),"",LOOKUP((U34),Punkte!$D$1:$D$22,Punkte!$E$1:$E$22)))</f>
        <v>0</v>
      </c>
      <c r="W34" s="3">
        <v>17</v>
      </c>
      <c r="X34" s="99">
        <v>0</v>
      </c>
      <c r="Y34" s="39">
        <f>IF(AND($G34="x",W34&gt;0),0,IF(ISERROR(LOOKUP(X34,Punkte!$D$1:$D$22,Punkte!$E$1:$E$22)),"",LOOKUP((X34),Punkte!$D$1:$D$22,Punkte!$E$1:$E$22)))</f>
        <v>0</v>
      </c>
      <c r="Z34" s="3">
        <v>19</v>
      </c>
      <c r="AA34" s="99">
        <v>0</v>
      </c>
      <c r="AB34" s="39">
        <f>IF(AND($G34="x",Z34&gt;0),0,IF(ISERROR(LOOKUP(AA34,Punkte!$D$1:$D$22,Punkte!$E$1:$E$22)),"",LOOKUP((AA34),Punkte!$D$1:$D$22,Punkte!$E$1:$E$22)))</f>
        <v>0</v>
      </c>
      <c r="AC34" s="3">
        <v>18</v>
      </c>
      <c r="AD34" s="99">
        <v>0</v>
      </c>
      <c r="AE34" s="39">
        <f>IF(AND($G34="x",AC34&gt;0),0,IF(ISERROR(LOOKUP(AD34,Punkte!$D$1:$D$22,Punkte!$E$1:$E$22)),"",LOOKUP((AD34),Punkte!$D$1:$D$22,Punkte!$E$1:$E$22)))</f>
        <v>0</v>
      </c>
      <c r="AG34" s="99">
        <f>IF($G34="x",0,IF(AF34&lt;50,AF34-COUNTIFS($G$5:$G34,"x"),0))</f>
        <v>0</v>
      </c>
      <c r="AH34" s="39" t="str">
        <f>IF(AND($G34="x",AF34&gt;0),0,IF(ISERROR(LOOKUP(AG34,Punkte!$D$1:$D$22,Punkte!$E$1:$E$22)),"",LOOKUP((AG34),Punkte!$D$1:$D$22,Punkte!$E$1:$E$22)))</f>
        <v/>
      </c>
      <c r="AJ34" s="99">
        <f>IF($G34="x",0,IF(AI34&lt;50,AI34-COUNTIFS($G$5:$G34,"x"),0))</f>
        <v>0</v>
      </c>
      <c r="AK34" s="39" t="str">
        <f>IF(AND($G34="x",AI34&gt;0),0,IF(ISERROR(LOOKUP(AJ34,Punkte!$D$1:$D$22,Punkte!$E$1:$E$22)),"",LOOKUP((AJ34),Punkte!$D$1:$D$22,Punkte!$E$1:$E$22)))</f>
        <v/>
      </c>
      <c r="AL34" s="3">
        <v>15</v>
      </c>
      <c r="AM34" s="99">
        <v>0</v>
      </c>
      <c r="AN34" s="39">
        <f>IF(AND($G34="x",AL34&gt;0),0,IF(ISERROR(LOOKUP(AM34,Punkte!$D$1:$D$22,Punkte!$E$1:$E$22)),"",LOOKUP((AM34),Punkte!$D$1:$D$22,Punkte!$E$1:$E$22)))</f>
        <v>0</v>
      </c>
      <c r="AO34" s="3">
        <v>16</v>
      </c>
      <c r="AP34" s="99">
        <v>0</v>
      </c>
      <c r="AQ34" s="39">
        <f>IF(AND($G34="x",AO34&gt;0),0,IF(ISERROR(LOOKUP(AP34,Punkte!$D$1:$D$22,Punkte!$E$1:$E$22)),"",LOOKUP((AP34),Punkte!$D$1:$D$22,Punkte!$E$1:$E$22)))</f>
        <v>0</v>
      </c>
      <c r="AR34" s="115">
        <f t="shared" si="2"/>
        <v>8</v>
      </c>
    </row>
    <row r="35" spans="1:44" x14ac:dyDescent="0.25">
      <c r="A35" s="9">
        <f t="shared" si="0"/>
        <v>23</v>
      </c>
      <c r="B35" s="34">
        <f t="shared" si="1"/>
        <v>0</v>
      </c>
      <c r="C35" s="3">
        <v>15</v>
      </c>
      <c r="D35" s="19" t="s">
        <v>23</v>
      </c>
      <c r="E35" s="15" t="s">
        <v>110</v>
      </c>
      <c r="F35" s="15" t="s">
        <v>111</v>
      </c>
      <c r="G35" s="163" t="s">
        <v>156</v>
      </c>
      <c r="I35" s="99">
        <f>IF($G35="x",0,IF(H35&lt;50,H35-COUNTIFS($G$5:$G35,"x"),0))</f>
        <v>0</v>
      </c>
      <c r="J35" s="39" t="str">
        <f>IF(AND($G35="x",H35&gt;0),0,IF(ISERROR(LOOKUP(I35,Punkte!$D$1:$D$22,Punkte!$E$1:$E$22)),"",LOOKUP((I35),Punkte!$D$1:$D$22,Punkte!$E$1:$E$22)))</f>
        <v/>
      </c>
      <c r="L35" s="99">
        <f>IF($G35="x",0,IF(K35&lt;50,K35-COUNTIFS($G$5:$G35,"x"),0))</f>
        <v>0</v>
      </c>
      <c r="M35" s="39" t="str">
        <f>IF(AND($G35="x",K35&gt;0),0,IF(ISERROR(LOOKUP(L35,Punkte!$D$1:$D$22,Punkte!$E$1:$E$22)),"",LOOKUP((L35),Punkte!$D$1:$D$22,Punkte!$E$1:$E$22)))</f>
        <v/>
      </c>
      <c r="N35" s="3">
        <v>18</v>
      </c>
      <c r="O35" s="99">
        <v>0</v>
      </c>
      <c r="P35" s="39">
        <f>IF(AND($G35="x",N35&gt;0),0,IF(ISERROR(LOOKUP(O35,Punkte!$D$1:$D$22,Punkte!$E$1:$E$22)),"",LOOKUP((O35),Punkte!$D$1:$D$22,Punkte!$E$1:$E$22)))</f>
        <v>0</v>
      </c>
      <c r="Q35" s="3">
        <v>25</v>
      </c>
      <c r="R35" s="99">
        <v>0</v>
      </c>
      <c r="S35" s="39">
        <f>IF(AND($G35="x",Q35&gt;0),0,IF(ISERROR(LOOKUP(R35,Punkte!$D$1:$D$22,Punkte!$E$1:$E$22)),"",LOOKUP((R35),Punkte!$D$1:$D$22,Punkte!$E$1:$E$22)))</f>
        <v>0</v>
      </c>
      <c r="U35" s="99">
        <f>IF($G35="x",0,IF(T35&lt;50,T35-COUNTIFS($G$5:$G35,"x"),0))</f>
        <v>0</v>
      </c>
      <c r="V35" s="39" t="str">
        <f>IF(AND($G35="x",T35&gt;0),0,IF(ISERROR(LOOKUP(U35,Punkte!$D$1:$D$22,Punkte!$E$1:$E$22)),"",LOOKUP((U35),Punkte!$D$1:$D$22,Punkte!$E$1:$E$22)))</f>
        <v/>
      </c>
      <c r="X35" s="99">
        <f>IF($G35="x",0,IF(W35&lt;50,W35-COUNTIFS($G$5:$G35,"x"),0))</f>
        <v>0</v>
      </c>
      <c r="Y35" s="39" t="str">
        <f>IF(AND($G35="x",W35&gt;0),0,IF(ISERROR(LOOKUP(X35,Punkte!$D$1:$D$22,Punkte!$E$1:$E$22)),"",LOOKUP((X35),Punkte!$D$1:$D$22,Punkte!$E$1:$E$22)))</f>
        <v/>
      </c>
      <c r="Z35" s="3">
        <v>23</v>
      </c>
      <c r="AA35" s="99">
        <v>0</v>
      </c>
      <c r="AB35" s="39">
        <f>IF(AND($G35="x",Z35&gt;0),0,IF(ISERROR(LOOKUP(AA35,Punkte!$D$1:$D$22,Punkte!$E$1:$E$22)),"",LOOKUP((AA35),Punkte!$D$1:$D$22,Punkte!$E$1:$E$22)))</f>
        <v>0</v>
      </c>
      <c r="AC35" s="3">
        <v>19</v>
      </c>
      <c r="AD35" s="99">
        <v>0</v>
      </c>
      <c r="AE35" s="39">
        <f>IF(AND($G35="x",AC35&gt;0),0,IF(ISERROR(LOOKUP(AD35,Punkte!$D$1:$D$22,Punkte!$E$1:$E$22)),"",LOOKUP((AD35),Punkte!$D$1:$D$22,Punkte!$E$1:$E$22)))</f>
        <v>0</v>
      </c>
      <c r="AF35" s="3">
        <v>17</v>
      </c>
      <c r="AG35" s="99">
        <v>0</v>
      </c>
      <c r="AH35" s="39">
        <f>IF(AND($G35="x",AF35&gt;0),0,IF(ISERROR(LOOKUP(AG35,Punkte!$D$1:$D$22,Punkte!$E$1:$E$22)),"",LOOKUP((AG35),Punkte!$D$1:$D$22,Punkte!$E$1:$E$22)))</f>
        <v>0</v>
      </c>
      <c r="AI35" s="3">
        <v>18</v>
      </c>
      <c r="AJ35" s="99">
        <v>0</v>
      </c>
      <c r="AK35" s="39">
        <f>IF(AND($G35="x",AI35&gt;0),0,IF(ISERROR(LOOKUP(AJ35,Punkte!$D$1:$D$22,Punkte!$E$1:$E$22)),"",LOOKUP((AJ35),Punkte!$D$1:$D$22,Punkte!$E$1:$E$22)))</f>
        <v>0</v>
      </c>
      <c r="AL35" s="3">
        <v>19</v>
      </c>
      <c r="AM35" s="99">
        <v>0</v>
      </c>
      <c r="AN35" s="39">
        <f>IF(AND($G35="x",AL35&gt;0),0,IF(ISERROR(LOOKUP(AM35,Punkte!$D$1:$D$22,Punkte!$E$1:$E$22)),"",LOOKUP((AM35),Punkte!$D$1:$D$22,Punkte!$E$1:$E$22)))</f>
        <v>0</v>
      </c>
      <c r="AO35" s="3">
        <v>20</v>
      </c>
      <c r="AP35" s="99">
        <v>0</v>
      </c>
      <c r="AQ35" s="39">
        <f>IF(AND($G35="x",AO35&gt;0),0,IF(ISERROR(LOOKUP(AP35,Punkte!$D$1:$D$22,Punkte!$E$1:$E$22)),"",LOOKUP((AP35),Punkte!$D$1:$D$22,Punkte!$E$1:$E$22)))</f>
        <v>0</v>
      </c>
      <c r="AR35" s="115">
        <f t="shared" si="2"/>
        <v>8</v>
      </c>
    </row>
    <row r="36" spans="1:44" x14ac:dyDescent="0.25">
      <c r="A36" s="9">
        <f t="shared" si="0"/>
        <v>23</v>
      </c>
      <c r="B36" s="34">
        <f t="shared" si="1"/>
        <v>0</v>
      </c>
      <c r="C36" s="18">
        <v>2</v>
      </c>
      <c r="D36" s="4"/>
      <c r="E36" s="15" t="s">
        <v>180</v>
      </c>
      <c r="F36" s="15" t="s">
        <v>238</v>
      </c>
      <c r="G36" s="163" t="s">
        <v>156</v>
      </c>
      <c r="H36" s="3">
        <v>20</v>
      </c>
      <c r="I36" s="99">
        <v>0</v>
      </c>
      <c r="J36" s="39">
        <f>IF(AND($G36="x",H36&gt;0),0,IF(ISERROR(LOOKUP(I36,Punkte!$D$1:$D$22,Punkte!$E$1:$E$22)),"",LOOKUP((I36),Punkte!$D$1:$D$22,Punkte!$E$1:$E$22)))</f>
        <v>0</v>
      </c>
      <c r="K36" s="3" t="s">
        <v>47</v>
      </c>
      <c r="L36" s="99">
        <v>0</v>
      </c>
      <c r="M36" s="39">
        <f>IF(AND($G36="x",K36&gt;0),0,IF(ISERROR(LOOKUP(L36,Punkte!$D$1:$D$22,Punkte!$E$1:$E$22)),"",LOOKUP((L36),Punkte!$D$1:$D$22,Punkte!$E$1:$E$22)))</f>
        <v>0</v>
      </c>
      <c r="O36" s="99">
        <f>IF($G36="x",0,IF(N36&lt;50,N36-COUNTIFS($G$5:$G36,"x"),0))</f>
        <v>0</v>
      </c>
      <c r="P36" s="39" t="str">
        <f>IF(AND($G36="x",N36&gt;0),0,IF(ISERROR(LOOKUP(O36,Punkte!$D$1:$D$22,Punkte!$E$1:$E$22)),"",LOOKUP((O36),Punkte!$D$1:$D$22,Punkte!$E$1:$E$22)))</f>
        <v/>
      </c>
      <c r="R36" s="99">
        <f>IF($G36="x",0,IF(Q36&lt;50,Q36-COUNTIFS($G$5:$G36,"x"),0))</f>
        <v>0</v>
      </c>
      <c r="S36" s="39" t="str">
        <f>IF(AND($G36="x",Q36&gt;0),0,IF(ISERROR(LOOKUP(R36,Punkte!$D$1:$D$22,Punkte!$E$1:$E$22)),"",LOOKUP((R36),Punkte!$D$1:$D$22,Punkte!$E$1:$E$22)))</f>
        <v/>
      </c>
      <c r="T36" s="3">
        <v>19</v>
      </c>
      <c r="U36" s="99">
        <v>0</v>
      </c>
      <c r="V36" s="39">
        <f>IF(AND($G36="x",T36&gt;0),0,IF(ISERROR(LOOKUP(U36,Punkte!$D$1:$D$22,Punkte!$E$1:$E$22)),"",LOOKUP((U36),Punkte!$D$1:$D$22,Punkte!$E$1:$E$22)))</f>
        <v>0</v>
      </c>
      <c r="W36" s="3">
        <v>18</v>
      </c>
      <c r="X36" s="99">
        <v>0</v>
      </c>
      <c r="Y36" s="39">
        <f>IF(AND($G36="x",W36&gt;0),0,IF(ISERROR(LOOKUP(X36,Punkte!$D$1:$D$22,Punkte!$E$1:$E$22)),"",LOOKUP((X36),Punkte!$D$1:$D$22,Punkte!$E$1:$E$22)))</f>
        <v>0</v>
      </c>
      <c r="Z36" s="3">
        <v>17</v>
      </c>
      <c r="AA36" s="99">
        <v>0</v>
      </c>
      <c r="AB36" s="39">
        <f>IF(AND($G36="x",Z36&gt;0),0,IF(ISERROR(LOOKUP(AA36,Punkte!$D$1:$D$22,Punkte!$E$1:$E$22)),"",LOOKUP((AA36),Punkte!$D$1:$D$22,Punkte!$E$1:$E$22)))</f>
        <v>0</v>
      </c>
      <c r="AC36" s="3">
        <v>17</v>
      </c>
      <c r="AD36" s="99">
        <v>0</v>
      </c>
      <c r="AE36" s="39">
        <f>IF(AND($G36="x",AC36&gt;0),0,IF(ISERROR(LOOKUP(AD36,Punkte!$D$1:$D$22,Punkte!$E$1:$E$22)),"",LOOKUP((AD36),Punkte!$D$1:$D$22,Punkte!$E$1:$E$22)))</f>
        <v>0</v>
      </c>
      <c r="AG36" s="99">
        <f>IF($G36="x",0,IF(AF36&lt;50,AF36-COUNTIFS($G$5:$G36,"x"),0))</f>
        <v>0</v>
      </c>
      <c r="AH36" s="39" t="str">
        <f>IF(AND($G36="x",AF36&gt;0),0,IF(ISERROR(LOOKUP(AG36,Punkte!$D$1:$D$22,Punkte!$E$1:$E$22)),"",LOOKUP((AG36),Punkte!$D$1:$D$22,Punkte!$E$1:$E$22)))</f>
        <v/>
      </c>
      <c r="AJ36" s="99">
        <f>IF($G36="x",0,IF(AI36&lt;50,AI36-COUNTIFS($G$5:$G36,"x"),0))</f>
        <v>0</v>
      </c>
      <c r="AK36" s="39" t="str">
        <f>IF(AND($G36="x",AI36&gt;0),0,IF(ISERROR(LOOKUP(AJ36,Punkte!$D$1:$D$22,Punkte!$E$1:$E$22)),"",LOOKUP((AJ36),Punkte!$D$1:$D$22,Punkte!$E$1:$E$22)))</f>
        <v/>
      </c>
      <c r="AL36" s="3">
        <v>25</v>
      </c>
      <c r="AM36" s="99">
        <v>0</v>
      </c>
      <c r="AN36" s="39">
        <f>IF(AND($G36="x",AL36&gt;0),0,IF(ISERROR(LOOKUP(AM36,Punkte!$D$1:$D$22,Punkte!$E$1:$E$22)),"",LOOKUP((AM36),Punkte!$D$1:$D$22,Punkte!$E$1:$E$22)))</f>
        <v>0</v>
      </c>
      <c r="AO36" s="3">
        <v>22</v>
      </c>
      <c r="AP36" s="99">
        <v>0</v>
      </c>
      <c r="AQ36" s="39">
        <f>IF(AND($G36="x",AO36&gt;0),0,IF(ISERROR(LOOKUP(AP36,Punkte!$D$1:$D$22,Punkte!$E$1:$E$22)),"",LOOKUP((AP36),Punkte!$D$1:$D$22,Punkte!$E$1:$E$22)))</f>
        <v>0</v>
      </c>
      <c r="AR36" s="115">
        <f t="shared" si="2"/>
        <v>8</v>
      </c>
    </row>
    <row r="37" spans="1:44" x14ac:dyDescent="0.25">
      <c r="A37" s="9">
        <f t="shared" si="0"/>
        <v>23</v>
      </c>
      <c r="B37" s="34">
        <f t="shared" si="1"/>
        <v>0</v>
      </c>
      <c r="C37" s="18">
        <v>2</v>
      </c>
      <c r="D37" s="20"/>
      <c r="E37" s="15" t="s">
        <v>271</v>
      </c>
      <c r="F37" s="15" t="s">
        <v>272</v>
      </c>
      <c r="G37" s="163" t="s">
        <v>156</v>
      </c>
      <c r="I37" s="99">
        <f>IF($G37="x",0,IF(H37&lt;50,H37-COUNTIFS($G$5:$G37,"x"),0))</f>
        <v>0</v>
      </c>
      <c r="J37" s="39" t="str">
        <f>IF(AND($G37="x",H37&gt;0),0,IF(ISERROR(LOOKUP(I37,Punkte!$D$1:$D$22,Punkte!$E$1:$E$22)),"",LOOKUP((I37),Punkte!$D$1:$D$22,Punkte!$E$1:$E$22)))</f>
        <v/>
      </c>
      <c r="L37" s="99">
        <f>IF($G37="x",0,IF(K37&lt;50,K37-COUNTIFS($G$5:$G37,"x"),0))</f>
        <v>0</v>
      </c>
      <c r="M37" s="39" t="str">
        <f>IF(AND($G37="x",K37&gt;0),0,IF(ISERROR(LOOKUP(L37,Punkte!$D$1:$D$22,Punkte!$E$1:$E$22)),"",LOOKUP((L37),Punkte!$D$1:$D$22,Punkte!$E$1:$E$22)))</f>
        <v/>
      </c>
      <c r="O37" s="99">
        <f>IF($G37="x",0,IF(N37&lt;50,N37-COUNTIFS($G$5:$G37,"x"),0))</f>
        <v>0</v>
      </c>
      <c r="P37" s="39" t="str">
        <f>IF(AND($G37="x",N37&gt;0),0,IF(ISERROR(LOOKUP(O37,Punkte!$D$1:$D$22,Punkte!$E$1:$E$22)),"",LOOKUP((O37),Punkte!$D$1:$D$22,Punkte!$E$1:$E$22)))</f>
        <v/>
      </c>
      <c r="R37" s="99">
        <f>IF($G37="x",0,IF(Q37&lt;50,Q37-COUNTIFS($G$5:$G37,"x"),0))</f>
        <v>0</v>
      </c>
      <c r="S37" s="39" t="str">
        <f>IF(AND($G37="x",Q37&gt;0),0,IF(ISERROR(LOOKUP(R37,Punkte!$D$1:$D$22,Punkte!$E$1:$E$22)),"",LOOKUP((R37),Punkte!$D$1:$D$22,Punkte!$E$1:$E$22)))</f>
        <v/>
      </c>
      <c r="U37" s="99">
        <f>IF($G37="x",0,IF(T37&lt;50,T37-COUNTIFS($G$5:$G37,"x"),0))</f>
        <v>0</v>
      </c>
      <c r="V37" s="39" t="str">
        <f>IF(AND($G37="x",T37&gt;0),0,IF(ISERROR(LOOKUP(U37,Punkte!$D$1:$D$22,Punkte!$E$1:$E$22)),"",LOOKUP((U37),Punkte!$D$1:$D$22,Punkte!$E$1:$E$22)))</f>
        <v/>
      </c>
      <c r="X37" s="99">
        <f>IF($G37="x",0,IF(W37&lt;50,W37-COUNTIFS($G$5:$G37,"x"),0))</f>
        <v>0</v>
      </c>
      <c r="Y37" s="39" t="str">
        <f>IF(AND($G37="x",W37&gt;0),0,IF(ISERROR(LOOKUP(X37,Punkte!$D$1:$D$22,Punkte!$E$1:$E$22)),"",LOOKUP((X37),Punkte!$D$1:$D$22,Punkte!$E$1:$E$22)))</f>
        <v/>
      </c>
      <c r="AA37" s="99">
        <f>IF($G37="x",0,IF(Z37&lt;50,Z37-COUNTIFS($G$5:$G37,"x"),0))</f>
        <v>0</v>
      </c>
      <c r="AB37" s="39" t="str">
        <f>IF(AND($G37="x",Z37&gt;0),0,IF(ISERROR(LOOKUP(AA37,Punkte!$D$1:$D$22,Punkte!$E$1:$E$22)),"",LOOKUP((AA37),Punkte!$D$1:$D$22,Punkte!$E$1:$E$22)))</f>
        <v/>
      </c>
      <c r="AC37" s="3">
        <v>27</v>
      </c>
      <c r="AD37" s="99">
        <v>0</v>
      </c>
      <c r="AE37" s="39">
        <f>IF(AND($G37="x",AC37&gt;0),0,IF(ISERROR(LOOKUP(AD37,Punkte!$D$1:$D$22,Punkte!$E$1:$E$22)),"",LOOKUP((AD37),Punkte!$D$1:$D$22,Punkte!$E$1:$E$22)))</f>
        <v>0</v>
      </c>
      <c r="AG37" s="99">
        <f>IF($G37="x",0,IF(AF37&lt;50,AF37-COUNTIFS($G$5:$G37,"x"),0))</f>
        <v>0</v>
      </c>
      <c r="AH37" s="39" t="str">
        <f>IF(AND($G37="x",AF37&gt;0),0,IF(ISERROR(LOOKUP(AG37,Punkte!$D$1:$D$22,Punkte!$E$1:$E$22)),"",LOOKUP((AG37),Punkte!$D$1:$D$22,Punkte!$E$1:$E$22)))</f>
        <v/>
      </c>
      <c r="AJ37" s="99">
        <f>IF($G37="x",0,IF(AI37&lt;50,AI37-COUNTIFS($G$5:$G37,"x"),0))</f>
        <v>0</v>
      </c>
      <c r="AK37" s="39" t="str">
        <f>IF(AND($G37="x",AI37&gt;0),0,IF(ISERROR(LOOKUP(AJ37,Punkte!$D$1:$D$22,Punkte!$E$1:$E$22)),"",LOOKUP((AJ37),Punkte!$D$1:$D$22,Punkte!$E$1:$E$22)))</f>
        <v/>
      </c>
      <c r="AM37" s="99">
        <f>IF($G37="x",0,IF(AL37&lt;50,AL37-COUNTIFS($G$5:$G37,"x"),0))</f>
        <v>0</v>
      </c>
      <c r="AN37" s="39" t="str">
        <f>IF(AND($G37="x",AL37&gt;0),0,IF(ISERROR(LOOKUP(AM37,Punkte!$D$1:$D$22,Punkte!$E$1:$E$22)),"",LOOKUP((AM37),Punkte!$D$1:$D$22,Punkte!$E$1:$E$22)))</f>
        <v/>
      </c>
      <c r="AO37" s="3">
        <v>24</v>
      </c>
      <c r="AP37" s="99">
        <v>0</v>
      </c>
      <c r="AQ37" s="39">
        <f>IF(AND($G37="x",AO37&gt;0),0,IF(ISERROR(LOOKUP(AP37,Punkte!$D$1:$D$22,Punkte!$E$1:$E$22)),"",LOOKUP((AP37),Punkte!$D$1:$D$22,Punkte!$E$1:$E$22)))</f>
        <v>0</v>
      </c>
      <c r="AR37" s="115">
        <f t="shared" si="2"/>
        <v>2</v>
      </c>
    </row>
    <row r="38" spans="1:44" x14ac:dyDescent="0.25">
      <c r="A38" s="9">
        <f t="shared" si="0"/>
        <v>23</v>
      </c>
      <c r="B38" s="34">
        <f t="shared" si="1"/>
        <v>0</v>
      </c>
      <c r="C38" s="3">
        <v>10</v>
      </c>
      <c r="E38" s="15" t="s">
        <v>233</v>
      </c>
      <c r="F38" s="15" t="s">
        <v>232</v>
      </c>
      <c r="G38" s="163" t="s">
        <v>156</v>
      </c>
      <c r="I38" s="99">
        <f>IF($G38="x",0,IF(H38&lt;50,H38-COUNTIFS($G$5:$G38,"x"),0))</f>
        <v>0</v>
      </c>
      <c r="J38" s="39" t="str">
        <f>IF(AND($G38="x",H38&gt;0),0,IF(ISERROR(LOOKUP(I38,Punkte!$D$1:$D$22,Punkte!$E$1:$E$22)),"",LOOKUP((I38),Punkte!$D$1:$D$22,Punkte!$E$1:$E$22)))</f>
        <v/>
      </c>
      <c r="L38" s="99">
        <f>IF($G38="x",0,IF(K38&lt;50,K38-COUNTIFS($G$5:$G38,"x"),0))</f>
        <v>0</v>
      </c>
      <c r="M38" s="39" t="str">
        <f>IF(AND($G38="x",K38&gt;0),0,IF(ISERROR(LOOKUP(L38,Punkte!$D$1:$D$22,Punkte!$E$1:$E$22)),"",LOOKUP((L38),Punkte!$D$1:$D$22,Punkte!$E$1:$E$22)))</f>
        <v/>
      </c>
      <c r="O38" s="99">
        <f>IF($G38="x",0,IF(N38&lt;50,N38-COUNTIFS($G$5:$G38,"x"),0))</f>
        <v>0</v>
      </c>
      <c r="P38" s="39" t="str">
        <f>IF(AND($G38="x",N38&gt;0),0,IF(ISERROR(LOOKUP(O38,Punkte!$D$1:$D$22,Punkte!$E$1:$E$22)),"",LOOKUP((O38),Punkte!$D$1:$D$22,Punkte!$E$1:$E$22)))</f>
        <v/>
      </c>
      <c r="R38" s="99">
        <f>IF($G38="x",0,IF(Q38&lt;50,Q38-COUNTIFS($G$5:$G38,"x"),0))</f>
        <v>0</v>
      </c>
      <c r="S38" s="39" t="str">
        <f>IF(AND($G38="x",Q38&gt;0),0,IF(ISERROR(LOOKUP(R38,Punkte!$D$1:$D$22,Punkte!$E$1:$E$22)),"",LOOKUP((R38),Punkte!$D$1:$D$22,Punkte!$E$1:$E$22)))</f>
        <v/>
      </c>
      <c r="T38" s="3">
        <v>17</v>
      </c>
      <c r="U38" s="99">
        <v>0</v>
      </c>
      <c r="V38" s="39">
        <f>IF(AND($G38="x",T38&gt;0),0,IF(ISERROR(LOOKUP(U38,Punkte!$D$1:$D$22,Punkte!$E$1:$E$22)),"",LOOKUP((U38),Punkte!$D$1:$D$22,Punkte!$E$1:$E$22)))</f>
        <v>0</v>
      </c>
      <c r="W38" s="3">
        <v>16</v>
      </c>
      <c r="X38" s="99">
        <v>0</v>
      </c>
      <c r="Y38" s="39">
        <f>IF(AND($G38="x",W38&gt;0),0,IF(ISERROR(LOOKUP(X38,Punkte!$D$1:$D$22,Punkte!$E$1:$E$22)),"",LOOKUP((X38),Punkte!$D$1:$D$22,Punkte!$E$1:$E$22)))</f>
        <v>0</v>
      </c>
      <c r="AA38" s="99">
        <f>IF($G38="x",0,IF(Z38&lt;50,Z38-COUNTIFS($G$5:$G38,"x"),0))</f>
        <v>0</v>
      </c>
      <c r="AB38" s="39" t="str">
        <f>IF(AND($G38="x",Z38&gt;0),0,IF(ISERROR(LOOKUP(AA38,Punkte!$D$1:$D$22,Punkte!$E$1:$E$22)),"",LOOKUP((AA38),Punkte!$D$1:$D$22,Punkte!$E$1:$E$22)))</f>
        <v/>
      </c>
      <c r="AD38" s="99">
        <f>IF($G38="x",0,IF(AC38&lt;50,AC38-COUNTIFS($G$5:$G38,"x"),0))</f>
        <v>0</v>
      </c>
      <c r="AE38" s="39" t="str">
        <f>IF(AND($G38="x",AC38&gt;0),0,IF(ISERROR(LOOKUP(AD38,Punkte!$D$1:$D$22,Punkte!$E$1:$E$22)),"",LOOKUP((AD38),Punkte!$D$1:$D$22,Punkte!$E$1:$E$22)))</f>
        <v/>
      </c>
      <c r="AG38" s="99">
        <f>IF($G38="x",0,IF(AF38&lt;50,AF38-COUNTIFS($G$5:$G38,"x"),0))</f>
        <v>0</v>
      </c>
      <c r="AH38" s="39" t="str">
        <f>IF(AND($G38="x",AF38&gt;0),0,IF(ISERROR(LOOKUP(AG38,Punkte!$D$1:$D$22,Punkte!$E$1:$E$22)),"",LOOKUP((AG38),Punkte!$D$1:$D$22,Punkte!$E$1:$E$22)))</f>
        <v/>
      </c>
      <c r="AJ38" s="99">
        <f>IF($G38="x",0,IF(AI38&lt;50,AI38-COUNTIFS($G$5:$G38,"x"),0))</f>
        <v>0</v>
      </c>
      <c r="AK38" s="39" t="str">
        <f>IF(AND($G38="x",AI38&gt;0),0,IF(ISERROR(LOOKUP(AJ38,Punkte!$D$1:$D$22,Punkte!$E$1:$E$22)),"",LOOKUP((AJ38),Punkte!$D$1:$D$22,Punkte!$E$1:$E$22)))</f>
        <v/>
      </c>
      <c r="AL38" s="3">
        <v>23</v>
      </c>
      <c r="AM38" s="99">
        <v>0</v>
      </c>
      <c r="AN38" s="39">
        <f>IF(AND($G38="x",AL38&gt;0),0,IF(ISERROR(LOOKUP(AM38,Punkte!$D$1:$D$22,Punkte!$E$1:$E$22)),"",LOOKUP((AM38),Punkte!$D$1:$D$22,Punkte!$E$1:$E$22)))</f>
        <v>0</v>
      </c>
      <c r="AO38" s="3">
        <v>26</v>
      </c>
      <c r="AP38" s="99">
        <v>0</v>
      </c>
      <c r="AQ38" s="39">
        <f>IF(AND($G38="x",AO38&gt;0),0,IF(ISERROR(LOOKUP(AP38,Punkte!$D$1:$D$22,Punkte!$E$1:$E$22)),"",LOOKUP((AP38),Punkte!$D$1:$D$22,Punkte!$E$1:$E$22)))</f>
        <v>0</v>
      </c>
      <c r="AR38" s="115">
        <f t="shared" si="2"/>
        <v>4</v>
      </c>
    </row>
    <row r="39" spans="1:44" x14ac:dyDescent="0.25">
      <c r="A39" s="9">
        <f t="shared" si="0"/>
        <v>23</v>
      </c>
      <c r="B39" s="34">
        <f t="shared" si="1"/>
        <v>0</v>
      </c>
      <c r="C39" s="3">
        <v>63</v>
      </c>
      <c r="E39" s="15" t="s">
        <v>80</v>
      </c>
      <c r="F39" s="15" t="s">
        <v>55</v>
      </c>
      <c r="G39" s="163" t="s">
        <v>156</v>
      </c>
      <c r="I39" s="99">
        <f>IF($G39="x",0,IF(H39&lt;50,H39-COUNTIFS($G$5:$G39,"x"),0))</f>
        <v>0</v>
      </c>
      <c r="J39" s="39" t="str">
        <f>IF(AND($G39="x",H39&gt;0),0,IF(ISERROR(LOOKUP(I39,Punkte!$D$1:$D$22,Punkte!$E$1:$E$22)),"",LOOKUP((I39),Punkte!$D$1:$D$22,Punkte!$E$1:$E$22)))</f>
        <v/>
      </c>
      <c r="L39" s="99">
        <f>IF($G39="x",0,IF(K39&lt;50,K39-COUNTIFS($G$5:$G39,"x"),0))</f>
        <v>0</v>
      </c>
      <c r="M39" s="39" t="str">
        <f>IF(AND($G39="x",K39&gt;0),0,IF(ISERROR(LOOKUP(L39,Punkte!$D$1:$D$22,Punkte!$E$1:$E$22)),"",LOOKUP((L39),Punkte!$D$1:$D$22,Punkte!$E$1:$E$22)))</f>
        <v/>
      </c>
      <c r="O39" s="99">
        <f>IF($G39="x",0,IF(N39&lt;50,N39-COUNTIFS($G$5:$G39,"x"),0))</f>
        <v>0</v>
      </c>
      <c r="P39" s="39" t="str">
        <f>IF(AND($G39="x",N39&gt;0),0,IF(ISERROR(LOOKUP(O39,Punkte!$D$1:$D$22,Punkte!$E$1:$E$22)),"",LOOKUP((O39),Punkte!$D$1:$D$22,Punkte!$E$1:$E$22)))</f>
        <v/>
      </c>
      <c r="R39" s="99">
        <f>IF($G39="x",0,IF(Q39&lt;50,Q39-COUNTIFS($G$5:$G39,"x"),0))</f>
        <v>0</v>
      </c>
      <c r="S39" s="39" t="str">
        <f>IF(AND($G39="x",Q39&gt;0),0,IF(ISERROR(LOOKUP(R39,Punkte!$D$1:$D$22,Punkte!$E$1:$E$22)),"",LOOKUP((R39),Punkte!$D$1:$D$22,Punkte!$E$1:$E$22)))</f>
        <v/>
      </c>
      <c r="U39" s="99">
        <f>IF($G39="x",0,IF(T39&lt;50,T39-COUNTIFS($G$5:$G39,"x"),0))</f>
        <v>0</v>
      </c>
      <c r="V39" s="39" t="str">
        <f>IF(AND($G39="x",T39&gt;0),0,IF(ISERROR(LOOKUP(U39,Punkte!$D$1:$D$22,Punkte!$E$1:$E$22)),"",LOOKUP((U39),Punkte!$D$1:$D$22,Punkte!$E$1:$E$22)))</f>
        <v/>
      </c>
      <c r="X39" s="99">
        <f>IF($G39="x",0,IF(W39&lt;50,W39-COUNTIFS($G$5:$G39,"x"),0))</f>
        <v>0</v>
      </c>
      <c r="Y39" s="39" t="str">
        <f>IF(AND($G39="x",W39&gt;0),0,IF(ISERROR(LOOKUP(X39,Punkte!$D$1:$D$22,Punkte!$E$1:$E$22)),"",LOOKUP((X39),Punkte!$D$1:$D$22,Punkte!$E$1:$E$22)))</f>
        <v/>
      </c>
      <c r="Z39" s="3">
        <v>31</v>
      </c>
      <c r="AA39" s="99">
        <v>0</v>
      </c>
      <c r="AB39" s="39">
        <f>IF(AND($G39="x",Z39&gt;0),0,IF(ISERROR(LOOKUP(AA39,Punkte!$D$1:$D$22,Punkte!$E$1:$E$22)),"",LOOKUP((AA39),Punkte!$D$1:$D$22,Punkte!$E$1:$E$22)))</f>
        <v>0</v>
      </c>
      <c r="AC39" s="3">
        <v>30</v>
      </c>
      <c r="AD39" s="99">
        <v>0</v>
      </c>
      <c r="AE39" s="39">
        <f>IF(AND($G39="x",AC39&gt;0),0,IF(ISERROR(LOOKUP(AD39,Punkte!$D$1:$D$22,Punkte!$E$1:$E$22)),"",LOOKUP((AD39),Punkte!$D$1:$D$22,Punkte!$E$1:$E$22)))</f>
        <v>0</v>
      </c>
      <c r="AF39" s="3">
        <v>24</v>
      </c>
      <c r="AG39" s="99">
        <v>0</v>
      </c>
      <c r="AH39" s="39">
        <f>IF(AND($G39="x",AF39&gt;0),0,IF(ISERROR(LOOKUP(AG39,Punkte!$D$1:$D$22,Punkte!$E$1:$E$22)),"",LOOKUP((AG39),Punkte!$D$1:$D$22,Punkte!$E$1:$E$22)))</f>
        <v>0</v>
      </c>
      <c r="AI39" s="3">
        <v>28</v>
      </c>
      <c r="AJ39" s="99">
        <v>0</v>
      </c>
      <c r="AK39" s="39">
        <f>IF(AND($G39="x",AI39&gt;0),0,IF(ISERROR(LOOKUP(AJ39,Punkte!$D$1:$D$22,Punkte!$E$1:$E$22)),"",LOOKUP((AJ39),Punkte!$D$1:$D$22,Punkte!$E$1:$E$22)))</f>
        <v>0</v>
      </c>
      <c r="AL39" s="3">
        <v>29</v>
      </c>
      <c r="AM39" s="99">
        <v>0</v>
      </c>
      <c r="AN39" s="39">
        <f>IF(AND($G39="x",AL39&gt;0),0,IF(ISERROR(LOOKUP(AM39,Punkte!$D$1:$D$22,Punkte!$E$1:$E$22)),"",LOOKUP((AM39),Punkte!$D$1:$D$22,Punkte!$E$1:$E$22)))</f>
        <v>0</v>
      </c>
      <c r="AO39" s="3">
        <v>28</v>
      </c>
      <c r="AP39" s="99">
        <v>0</v>
      </c>
      <c r="AQ39" s="39">
        <f>IF(AND($G39="x",AO39&gt;0),0,IF(ISERROR(LOOKUP(AP39,Punkte!$D$1:$D$22,Punkte!$E$1:$E$22)),"",LOOKUP((AP39),Punkte!$D$1:$D$22,Punkte!$E$1:$E$22)))</f>
        <v>0</v>
      </c>
      <c r="AR39" s="115">
        <f t="shared" si="2"/>
        <v>6</v>
      </c>
    </row>
    <row r="40" spans="1:44" x14ac:dyDescent="0.25">
      <c r="A40" s="9">
        <f t="shared" si="0"/>
        <v>23</v>
      </c>
      <c r="B40" s="34">
        <f t="shared" si="1"/>
        <v>0</v>
      </c>
      <c r="C40" s="18">
        <v>33</v>
      </c>
      <c r="E40" s="15" t="s">
        <v>85</v>
      </c>
      <c r="F40" s="15" t="s">
        <v>86</v>
      </c>
      <c r="G40" s="163" t="s">
        <v>156</v>
      </c>
      <c r="I40" s="99">
        <f>IF($G40="x",0,IF(H40&lt;50,H40-COUNTIFS($G$5:$G40,"x"),0))</f>
        <v>0</v>
      </c>
      <c r="J40" s="39" t="str">
        <f>IF(AND($G40="x",H40&gt;0),0,IF(ISERROR(LOOKUP(I40,Punkte!$D$1:$D$22,Punkte!$E$1:$E$22)),"",LOOKUP((I40),Punkte!$D$1:$D$22,Punkte!$E$1:$E$22)))</f>
        <v/>
      </c>
      <c r="L40" s="99">
        <f>IF($G40="x",0,IF(K40&lt;50,K40-COUNTIFS($G$5:$G40,"x"),0))</f>
        <v>0</v>
      </c>
      <c r="M40" s="39" t="str">
        <f>IF(AND($G40="x",K40&gt;0),0,IF(ISERROR(LOOKUP(L40,Punkte!$D$1:$D$22,Punkte!$E$1:$E$22)),"",LOOKUP((L40),Punkte!$D$1:$D$22,Punkte!$E$1:$E$22)))</f>
        <v/>
      </c>
      <c r="O40" s="99">
        <f>IF($G40="x",0,IF(N40&lt;50,N40-COUNTIFS($G$5:$G40,"x"),0))</f>
        <v>0</v>
      </c>
      <c r="P40" s="39" t="str">
        <f>IF(AND($G40="x",N40&gt;0),0,IF(ISERROR(LOOKUP(O40,Punkte!$D$1:$D$22,Punkte!$E$1:$E$22)),"",LOOKUP((O40),Punkte!$D$1:$D$22,Punkte!$E$1:$E$22)))</f>
        <v/>
      </c>
      <c r="R40" s="99">
        <f>IF($G40="x",0,IF(Q40&lt;50,Q40-COUNTIFS($G$5:$G40,"x"),0))</f>
        <v>0</v>
      </c>
      <c r="S40" s="39" t="str">
        <f>IF(AND($G40="x",Q40&gt;0),0,IF(ISERROR(LOOKUP(R40,Punkte!$D$1:$D$22,Punkte!$E$1:$E$22)),"",LOOKUP((R40),Punkte!$D$1:$D$22,Punkte!$E$1:$E$22)))</f>
        <v/>
      </c>
      <c r="U40" s="99">
        <f>IF($G40="x",0,IF(T40&lt;50,T40-COUNTIFS($G$5:$G40,"x"),0))</f>
        <v>0</v>
      </c>
      <c r="V40" s="39" t="str">
        <f>IF(AND($G40="x",T40&gt;0),0,IF(ISERROR(LOOKUP(U40,Punkte!$D$1:$D$22,Punkte!$E$1:$E$22)),"",LOOKUP((U40),Punkte!$D$1:$D$22,Punkte!$E$1:$E$22)))</f>
        <v/>
      </c>
      <c r="X40" s="99">
        <f>IF($G40="x",0,IF(W40&lt;50,W40-COUNTIFS($G$5:$G40,"x"),0))</f>
        <v>0</v>
      </c>
      <c r="Y40" s="39" t="str">
        <f>IF(AND($G40="x",W40&gt;0),0,IF(ISERROR(LOOKUP(X40,Punkte!$D$1:$D$22,Punkte!$E$1:$E$22)),"",LOOKUP((X40),Punkte!$D$1:$D$22,Punkte!$E$1:$E$22)))</f>
        <v/>
      </c>
      <c r="AA40" s="99">
        <f>IF($G40="x",0,IF(Z40&lt;50,Z40-COUNTIFS($G$5:$G40,"x"),0))</f>
        <v>0</v>
      </c>
      <c r="AB40" s="39" t="str">
        <f>IF(AND($G40="x",Z40&gt;0),0,IF(ISERROR(LOOKUP(AA40,Punkte!$D$1:$D$22,Punkte!$E$1:$E$22)),"",LOOKUP((AA40),Punkte!$D$1:$D$22,Punkte!$E$1:$E$22)))</f>
        <v/>
      </c>
      <c r="AD40" s="99">
        <f>IF($G40="x",0,IF(AC40&lt;50,AC40-COUNTIFS($G$5:$G40,"x"),0))</f>
        <v>0</v>
      </c>
      <c r="AE40" s="39" t="str">
        <f>IF(AND($G40="x",AC40&gt;0),0,IF(ISERROR(LOOKUP(AD40,Punkte!$D$1:$D$22,Punkte!$E$1:$E$22)),"",LOOKUP((AD40),Punkte!$D$1:$D$22,Punkte!$E$1:$E$22)))</f>
        <v/>
      </c>
      <c r="AF40" s="3">
        <v>36</v>
      </c>
      <c r="AG40" s="99">
        <v>0</v>
      </c>
      <c r="AH40" s="39">
        <f>IF(AND($G40="x",AF40&gt;0),0,IF(ISERROR(LOOKUP(AG40,Punkte!$D$1:$D$22,Punkte!$E$1:$E$22)),"",LOOKUP((AG40),Punkte!$D$1:$D$22,Punkte!$E$1:$E$22)))</f>
        <v>0</v>
      </c>
      <c r="AI40" s="3" t="s">
        <v>39</v>
      </c>
      <c r="AJ40" s="99">
        <v>0</v>
      </c>
      <c r="AK40" s="39">
        <f>IF(AND($G40="x",AI40&gt;0),0,IF(ISERROR(LOOKUP(AJ40,Punkte!$D$1:$D$22,Punkte!$E$1:$E$22)),"",LOOKUP((AJ40),Punkte!$D$1:$D$22,Punkte!$E$1:$E$22)))</f>
        <v>0</v>
      </c>
      <c r="AL40" s="3">
        <v>20</v>
      </c>
      <c r="AM40" s="99">
        <v>0</v>
      </c>
      <c r="AN40" s="39">
        <f>IF(AND($G40="x",AL40&gt;0),0,IF(ISERROR(LOOKUP(AM40,Punkte!$D$1:$D$22,Punkte!$E$1:$E$22)),"",LOOKUP((AM40),Punkte!$D$1:$D$22,Punkte!$E$1:$E$22)))</f>
        <v>0</v>
      </c>
      <c r="AO40" s="3">
        <v>33</v>
      </c>
      <c r="AP40" s="99">
        <v>0</v>
      </c>
      <c r="AQ40" s="39">
        <f>IF(AND($G40="x",AO40&gt;0),0,IF(ISERROR(LOOKUP(AP40,Punkte!$D$1:$D$22,Punkte!$E$1:$E$22)),"",LOOKUP((AP40),Punkte!$D$1:$D$22,Punkte!$E$1:$E$22)))</f>
        <v>0</v>
      </c>
      <c r="AR40" s="115">
        <f t="shared" si="2"/>
        <v>4</v>
      </c>
    </row>
    <row r="41" spans="1:44" x14ac:dyDescent="0.25">
      <c r="A41" s="9">
        <f t="shared" si="0"/>
        <v>23</v>
      </c>
      <c r="B41" s="34">
        <f t="shared" si="1"/>
        <v>0</v>
      </c>
      <c r="C41" s="18">
        <v>71</v>
      </c>
      <c r="D41" s="20"/>
      <c r="E41" s="15" t="s">
        <v>257</v>
      </c>
      <c r="F41" s="15" t="s">
        <v>270</v>
      </c>
      <c r="G41" s="163" t="s">
        <v>156</v>
      </c>
      <c r="I41" s="99">
        <f>IF($G41="x",0,IF(H41&lt;50,H41-COUNTIFS($G$5:$G41,"x"),0))</f>
        <v>0</v>
      </c>
      <c r="J41" s="39" t="str">
        <f>IF(AND($G41="x",H41&gt;0),0,IF(ISERROR(LOOKUP(I41,Punkte!$D$1:$D$22,Punkte!$E$1:$E$22)),"",LOOKUP((I41),Punkte!$D$1:$D$22,Punkte!$E$1:$E$22)))</f>
        <v/>
      </c>
      <c r="L41" s="99">
        <f>IF($G41="x",0,IF(K41&lt;50,K41-COUNTIFS($G$5:$G41,"x"),0))</f>
        <v>0</v>
      </c>
      <c r="M41" s="39" t="str">
        <f>IF(AND($G41="x",K41&gt;0),0,IF(ISERROR(LOOKUP(L41,Punkte!$D$1:$D$22,Punkte!$E$1:$E$22)),"",LOOKUP((L41),Punkte!$D$1:$D$22,Punkte!$E$1:$E$22)))</f>
        <v/>
      </c>
      <c r="O41" s="99">
        <f>IF($G41="x",0,IF(N41&lt;50,N41-COUNTIFS($G$5:$G41,"x"),0))</f>
        <v>0</v>
      </c>
      <c r="P41" s="39" t="str">
        <f>IF(AND($G41="x",N41&gt;0),0,IF(ISERROR(LOOKUP(O41,Punkte!$D$1:$D$22,Punkte!$E$1:$E$22)),"",LOOKUP((O41),Punkte!$D$1:$D$22,Punkte!$E$1:$E$22)))</f>
        <v/>
      </c>
      <c r="R41" s="99">
        <f>IF($G41="x",0,IF(Q41&lt;50,Q41-COUNTIFS($G$5:$G41,"x"),0))</f>
        <v>0</v>
      </c>
      <c r="S41" s="39" t="str">
        <f>IF(AND($G41="x",Q41&gt;0),0,IF(ISERROR(LOOKUP(R41,Punkte!$D$1:$D$22,Punkte!$E$1:$E$22)),"",LOOKUP((R41),Punkte!$D$1:$D$22,Punkte!$E$1:$E$22)))</f>
        <v/>
      </c>
      <c r="U41" s="99">
        <f>IF($G41="x",0,IF(T41&lt;50,T41-COUNTIFS($G$5:$G41,"x"),0))</f>
        <v>0</v>
      </c>
      <c r="V41" s="39" t="str">
        <f>IF(AND($G41="x",T41&gt;0),0,IF(ISERROR(LOOKUP(U41,Punkte!$D$1:$D$22,Punkte!$E$1:$E$22)),"",LOOKUP((U41),Punkte!$D$1:$D$22,Punkte!$E$1:$E$22)))</f>
        <v/>
      </c>
      <c r="X41" s="99">
        <f>IF($G41="x",0,IF(W41&lt;50,W41-COUNTIFS($G$5:$G41,"x"),0))</f>
        <v>0</v>
      </c>
      <c r="Y41" s="39" t="str">
        <f>IF(AND($G41="x",W41&gt;0),0,IF(ISERROR(LOOKUP(X41,Punkte!$D$1:$D$22,Punkte!$E$1:$E$22)),"",LOOKUP((X41),Punkte!$D$1:$D$22,Punkte!$E$1:$E$22)))</f>
        <v/>
      </c>
      <c r="AA41" s="99">
        <f>IF($G41="x",0,IF(Z41&lt;50,Z41-COUNTIFS($G$5:$G41,"x"),0))</f>
        <v>0</v>
      </c>
      <c r="AB41" s="39" t="str">
        <f>IF(AND($G41="x",Z41&gt;0),0,IF(ISERROR(LOOKUP(AA41,Punkte!$D$1:$D$22,Punkte!$E$1:$E$22)),"",LOOKUP((AA41),Punkte!$D$1:$D$22,Punkte!$E$1:$E$22)))</f>
        <v/>
      </c>
      <c r="AD41" s="99">
        <f>IF($G41="x",0,IF(AC41&lt;50,AC41-COUNTIFS($G$5:$G41,"x"),0))</f>
        <v>0</v>
      </c>
      <c r="AE41" s="39" t="str">
        <f>IF(AND($G41="x",AC41&gt;0),0,IF(ISERROR(LOOKUP(AD41,Punkte!$D$1:$D$22,Punkte!$E$1:$E$22)),"",LOOKUP((AD41),Punkte!$D$1:$D$22,Punkte!$E$1:$E$22)))</f>
        <v/>
      </c>
      <c r="AF41" s="3">
        <v>30</v>
      </c>
      <c r="AG41" s="99">
        <v>18</v>
      </c>
      <c r="AH41" s="39">
        <f>IF(AND($G41="x",AF41&gt;0),0,IF(ISERROR(LOOKUP(AG41,Punkte!$D$1:$D$22,Punkte!$E$1:$E$22)),"",LOOKUP((AG41),Punkte!$D$1:$D$22,Punkte!$E$1:$E$22)))</f>
        <v>0</v>
      </c>
      <c r="AI41" s="3">
        <v>33</v>
      </c>
      <c r="AJ41" s="99">
        <v>21</v>
      </c>
      <c r="AK41" s="39">
        <f>IF(AND($G41="x",AI41&gt;0),0,IF(ISERROR(LOOKUP(AJ41,Punkte!$D$1:$D$22,Punkte!$E$1:$E$22)),"",LOOKUP((AJ41),Punkte!$D$1:$D$22,Punkte!$E$1:$E$22)))</f>
        <v>0</v>
      </c>
      <c r="AL41" s="3">
        <v>24</v>
      </c>
      <c r="AM41" s="99">
        <v>0</v>
      </c>
      <c r="AN41" s="39">
        <f>IF(AND($G41="x",AL41&gt;0),0,IF(ISERROR(LOOKUP(AM41,Punkte!$D$1:$D$22,Punkte!$E$1:$E$22)),"",LOOKUP((AM41),Punkte!$D$1:$D$22,Punkte!$E$1:$E$22)))</f>
        <v>0</v>
      </c>
      <c r="AP41" s="99">
        <f>IF($G41="x",0,IF(AO41&lt;50,AO41-COUNTIFS($G$5:$G41,"x"),0))</f>
        <v>0</v>
      </c>
      <c r="AQ41" s="39" t="str">
        <f>IF(AND($G41="x",AO41&gt;0),0,IF(ISERROR(LOOKUP(AP41,Punkte!$D$1:$D$22,Punkte!$E$1:$E$22)),"",LOOKUP((AP41),Punkte!$D$1:$D$22,Punkte!$E$1:$E$22)))</f>
        <v/>
      </c>
      <c r="AR41" s="115">
        <f t="shared" si="2"/>
        <v>3</v>
      </c>
    </row>
    <row r="42" spans="1:44" x14ac:dyDescent="0.25">
      <c r="A42" s="9">
        <f t="shared" si="0"/>
        <v>23</v>
      </c>
      <c r="B42" s="34">
        <f t="shared" si="1"/>
        <v>0</v>
      </c>
      <c r="C42" s="3">
        <v>2</v>
      </c>
      <c r="E42" s="15" t="s">
        <v>73</v>
      </c>
      <c r="F42" s="15" t="s">
        <v>211</v>
      </c>
      <c r="G42" s="163" t="s">
        <v>156</v>
      </c>
      <c r="I42" s="99">
        <f>IF($G42="x",0,IF(H42&lt;50,H42-COUNTIFS($G$5:$G42,"x"),0))</f>
        <v>0</v>
      </c>
      <c r="J42" s="39" t="str">
        <f>IF(AND($G42="x",H42&gt;0),0,IF(ISERROR(LOOKUP(I42,Punkte!$D$1:$D$22,Punkte!$E$1:$E$22)),"",LOOKUP((I42),Punkte!$D$1:$D$22,Punkte!$E$1:$E$22)))</f>
        <v/>
      </c>
      <c r="L42" s="99">
        <f>IF($G42="x",0,IF(K42&lt;50,K42-COUNTIFS($G$5:$G42,"x"),0))</f>
        <v>0</v>
      </c>
      <c r="M42" s="39" t="str">
        <f>IF(AND($G42="x",K42&gt;0),0,IF(ISERROR(LOOKUP(L42,Punkte!$D$1:$D$22,Punkte!$E$1:$E$22)),"",LOOKUP((L42),Punkte!$D$1:$D$22,Punkte!$E$1:$E$22)))</f>
        <v/>
      </c>
      <c r="O42" s="99">
        <f>IF($G42="x",0,IF(N42&lt;50,N42-COUNTIFS($G$5:$G42,"x"),0))</f>
        <v>0</v>
      </c>
      <c r="P42" s="39" t="str">
        <f>IF(AND($G42="x",N42&gt;0),0,IF(ISERROR(LOOKUP(O42,Punkte!$D$1:$D$22,Punkte!$E$1:$E$22)),"",LOOKUP((O42),Punkte!$D$1:$D$22,Punkte!$E$1:$E$22)))</f>
        <v/>
      </c>
      <c r="R42" s="99">
        <f>IF($G42="x",0,IF(Q42&lt;50,Q42-COUNTIFS($G$5:$G42,"x"),0))</f>
        <v>0</v>
      </c>
      <c r="S42" s="39" t="str">
        <f>IF(AND($G42="x",Q42&gt;0),0,IF(ISERROR(LOOKUP(R42,Punkte!$D$1:$D$22,Punkte!$E$1:$E$22)),"",LOOKUP((R42),Punkte!$D$1:$D$22,Punkte!$E$1:$E$22)))</f>
        <v/>
      </c>
      <c r="U42" s="99">
        <f>IF($G42="x",0,IF(T42&lt;50,T42-COUNTIFS($G$5:$G42,"x"),0))</f>
        <v>0</v>
      </c>
      <c r="V42" s="39" t="str">
        <f>IF(AND($G42="x",T42&gt;0),0,IF(ISERROR(LOOKUP(U42,Punkte!$D$1:$D$22,Punkte!$E$1:$E$22)),"",LOOKUP((U42),Punkte!$D$1:$D$22,Punkte!$E$1:$E$22)))</f>
        <v/>
      </c>
      <c r="X42" s="99">
        <f>IF($G42="x",0,IF(W42&lt;50,W42-COUNTIFS($G$5:$G42,"x"),0))</f>
        <v>0</v>
      </c>
      <c r="Y42" s="39" t="str">
        <f>IF(AND($G42="x",W42&gt;0),0,IF(ISERROR(LOOKUP(X42,Punkte!$D$1:$D$22,Punkte!$E$1:$E$22)),"",LOOKUP((X42),Punkte!$D$1:$D$22,Punkte!$E$1:$E$22)))</f>
        <v/>
      </c>
      <c r="Z42" s="3">
        <v>36</v>
      </c>
      <c r="AA42" s="99">
        <v>0</v>
      </c>
      <c r="AB42" s="39">
        <f>IF(AND($G42="x",Z42&gt;0),0,IF(ISERROR(LOOKUP(AA42,Punkte!$D$1:$D$22,Punkte!$E$1:$E$22)),"",LOOKUP((AA42),Punkte!$D$1:$D$22,Punkte!$E$1:$E$22)))</f>
        <v>0</v>
      </c>
      <c r="AC42" s="3">
        <v>34</v>
      </c>
      <c r="AD42" s="99">
        <v>0</v>
      </c>
      <c r="AE42" s="39">
        <f>IF(AND($G42="x",AC42&gt;0),0,IF(ISERROR(LOOKUP(AD42,Punkte!$D$1:$D$22,Punkte!$E$1:$E$22)),"",LOOKUP((AD42),Punkte!$D$1:$D$22,Punkte!$E$1:$E$22)))</f>
        <v>0</v>
      </c>
      <c r="AF42" s="3" t="s">
        <v>47</v>
      </c>
      <c r="AG42" s="99">
        <v>0</v>
      </c>
      <c r="AH42" s="39">
        <f>IF(AND($G42="x",AF42&gt;0),0,IF(ISERROR(LOOKUP(AG42,Punkte!$D$1:$D$22,Punkte!$E$1:$E$22)),"",LOOKUP((AG42),Punkte!$D$1:$D$22,Punkte!$E$1:$E$22)))</f>
        <v>0</v>
      </c>
      <c r="AI42" s="3">
        <v>36</v>
      </c>
      <c r="AJ42" s="99">
        <v>0</v>
      </c>
      <c r="AK42" s="39">
        <f>IF(AND($G42="x",AI42&gt;0),0,IF(ISERROR(LOOKUP(AJ42,Punkte!$D$1:$D$22,Punkte!$E$1:$E$22)),"",LOOKUP((AJ42),Punkte!$D$1:$D$22,Punkte!$E$1:$E$22)))</f>
        <v>0</v>
      </c>
      <c r="AM42" s="99">
        <f>IF($G42="x",0,IF(AL42&lt;50,AL42-COUNTIFS($G$5:$G42,"x"),0))</f>
        <v>0</v>
      </c>
      <c r="AN42" s="39" t="str">
        <f>IF(AND($G42="x",AL42&gt;0),0,IF(ISERROR(LOOKUP(AM42,Punkte!$D$1:$D$22,Punkte!$E$1:$E$22)),"",LOOKUP((AM42),Punkte!$D$1:$D$22,Punkte!$E$1:$E$22)))</f>
        <v/>
      </c>
      <c r="AP42" s="99">
        <f>IF($G42="x",0,IF(AO42&lt;50,AO42-COUNTIFS($G$5:$G42,"x"),0))</f>
        <v>0</v>
      </c>
      <c r="AQ42" s="39" t="str">
        <f>IF(AND($G42="x",AO42&gt;0),0,IF(ISERROR(LOOKUP(AP42,Punkte!$D$1:$D$22,Punkte!$E$1:$E$22)),"",LOOKUP((AP42),Punkte!$D$1:$D$22,Punkte!$E$1:$E$22)))</f>
        <v/>
      </c>
      <c r="AR42" s="115">
        <f t="shared" si="2"/>
        <v>4</v>
      </c>
    </row>
    <row r="43" spans="1:44" x14ac:dyDescent="0.25">
      <c r="A43" s="9">
        <f t="shared" si="0"/>
        <v>23</v>
      </c>
      <c r="B43" s="34">
        <f t="shared" si="1"/>
        <v>0</v>
      </c>
      <c r="C43" s="3">
        <v>2</v>
      </c>
      <c r="D43" s="19"/>
      <c r="E43" s="15" t="s">
        <v>233</v>
      </c>
      <c r="F43" s="15" t="s">
        <v>263</v>
      </c>
      <c r="G43" s="163" t="s">
        <v>156</v>
      </c>
      <c r="I43" s="99">
        <f>IF($G43="x",0,IF(H43&lt;50,H43-COUNTIFS($G$5:$G43,"x"),0))</f>
        <v>0</v>
      </c>
      <c r="J43" s="39" t="str">
        <f>IF(AND($G43="x",H43&gt;0),0,IF(ISERROR(LOOKUP(I43,Punkte!$D$1:$D$22,Punkte!$E$1:$E$22)),"",LOOKUP((I43),Punkte!$D$1:$D$22,Punkte!$E$1:$E$22)))</f>
        <v/>
      </c>
      <c r="L43" s="99">
        <f>IF($G43="x",0,IF(K43&lt;50,K43-COUNTIFS($G$5:$G43,"x"),0))</f>
        <v>0</v>
      </c>
      <c r="M43" s="39" t="str">
        <f>IF(AND($G43="x",K43&gt;0),0,IF(ISERROR(LOOKUP(L43,Punkte!$D$1:$D$22,Punkte!$E$1:$E$22)),"",LOOKUP((L43),Punkte!$D$1:$D$22,Punkte!$E$1:$E$22)))</f>
        <v/>
      </c>
      <c r="O43" s="99">
        <f>IF($G43="x",0,IF(N43&lt;50,N43-COUNTIFS($G$5:$G43,"x"),0))</f>
        <v>0</v>
      </c>
      <c r="P43" s="39" t="str">
        <f>IF(AND($G43="x",N43&gt;0),0,IF(ISERROR(LOOKUP(O43,Punkte!$D$1:$D$22,Punkte!$E$1:$E$22)),"",LOOKUP((O43),Punkte!$D$1:$D$22,Punkte!$E$1:$E$22)))</f>
        <v/>
      </c>
      <c r="R43" s="99">
        <f>IF($G43="x",0,IF(Q43&lt;50,Q43-COUNTIFS($G$5:$G43,"x"),0))</f>
        <v>0</v>
      </c>
      <c r="S43" s="39" t="str">
        <f>IF(AND($G43="x",Q43&gt;0),0,IF(ISERROR(LOOKUP(R43,Punkte!$D$1:$D$22,Punkte!$E$1:$E$22)),"",LOOKUP((R43),Punkte!$D$1:$D$22,Punkte!$E$1:$E$22)))</f>
        <v/>
      </c>
      <c r="T43" s="3">
        <v>25</v>
      </c>
      <c r="U43" s="99">
        <v>0</v>
      </c>
      <c r="V43" s="39">
        <f>IF(AND($G43="x",T43&gt;0),0,IF(ISERROR(LOOKUP(U43,Punkte!$D$1:$D$22,Punkte!$E$1:$E$22)),"",LOOKUP((U43),Punkte!$D$1:$D$22,Punkte!$E$1:$E$22)))</f>
        <v>0</v>
      </c>
      <c r="W43" s="3">
        <v>25</v>
      </c>
      <c r="X43" s="99">
        <v>0</v>
      </c>
      <c r="Y43" s="39">
        <f>IF(AND($G43="x",W43&gt;0),0,IF(ISERROR(LOOKUP(X43,Punkte!$D$1:$D$22,Punkte!$E$1:$E$22)),"",LOOKUP((X43),Punkte!$D$1:$D$22,Punkte!$E$1:$E$22)))</f>
        <v>0</v>
      </c>
      <c r="AA43" s="99">
        <f>IF($G43="x",0,IF(Z43&lt;50,Z43-COUNTIFS($G$5:$G43,"x"),0))</f>
        <v>0</v>
      </c>
      <c r="AB43" s="39" t="str">
        <f>IF(AND($G43="x",Z43&gt;0),0,IF(ISERROR(LOOKUP(AA43,Punkte!$D$1:$D$22,Punkte!$E$1:$E$22)),"",LOOKUP((AA43),Punkte!$D$1:$D$22,Punkte!$E$1:$E$22)))</f>
        <v/>
      </c>
      <c r="AD43" s="99">
        <f>IF($G43="x",0,IF(AC43&lt;50,AC43-COUNTIFS($G$5:$G43,"x"),0))</f>
        <v>0</v>
      </c>
      <c r="AE43" s="39" t="str">
        <f>IF(AND($G43="x",AC43&gt;0),0,IF(ISERROR(LOOKUP(AD43,Punkte!$D$1:$D$22,Punkte!$E$1:$E$22)),"",LOOKUP((AD43),Punkte!$D$1:$D$22,Punkte!$E$1:$E$22)))</f>
        <v/>
      </c>
      <c r="AG43" s="99">
        <f>IF($G43="x",0,IF(AF43&lt;50,AF43-COUNTIFS($G$5:$G43,"x"),0))</f>
        <v>0</v>
      </c>
      <c r="AH43" s="39" t="str">
        <f>IF(AND($G43="x",AF43&gt;0),0,IF(ISERROR(LOOKUP(AG43,Punkte!$D$1:$D$22,Punkte!$E$1:$E$22)),"",LOOKUP((AG43),Punkte!$D$1:$D$22,Punkte!$E$1:$E$22)))</f>
        <v/>
      </c>
      <c r="AJ43" s="99">
        <f>IF($G43="x",0,IF(AI43&lt;50,AI43-COUNTIFS($G$5:$G43,"x"),0))</f>
        <v>0</v>
      </c>
      <c r="AK43" s="39" t="str">
        <f>IF(AND($G43="x",AI43&gt;0),0,IF(ISERROR(LOOKUP(AJ43,Punkte!$D$1:$D$22,Punkte!$E$1:$E$22)),"",LOOKUP((AJ43),Punkte!$D$1:$D$22,Punkte!$E$1:$E$22)))</f>
        <v/>
      </c>
      <c r="AM43" s="99">
        <f>IF($G43="x",0,IF(AL43&lt;50,AL43-COUNTIFS($G$5:$G43,"x"),0))</f>
        <v>0</v>
      </c>
      <c r="AN43" s="39" t="str">
        <f>IF(AND($G43="x",AL43&gt;0),0,IF(ISERROR(LOOKUP(AM43,Punkte!$D$1:$D$22,Punkte!$E$1:$E$22)),"",LOOKUP((AM43),Punkte!$D$1:$D$22,Punkte!$E$1:$E$22)))</f>
        <v/>
      </c>
      <c r="AP43" s="99">
        <f>IF($G43="x",0,IF(AO43&lt;50,AO43-COUNTIFS($G$5:$G43,"x"),0))</f>
        <v>0</v>
      </c>
      <c r="AQ43" s="39" t="str">
        <f>IF(AND($G43="x",AO43&gt;0),0,IF(ISERROR(LOOKUP(AP43,Punkte!$D$1:$D$22,Punkte!$E$1:$E$22)),"",LOOKUP((AP43),Punkte!$D$1:$D$22,Punkte!$E$1:$E$22)))</f>
        <v/>
      </c>
      <c r="AR43" s="115">
        <f t="shared" si="2"/>
        <v>2</v>
      </c>
    </row>
    <row r="44" spans="1:44" x14ac:dyDescent="0.25">
      <c r="A44" s="9">
        <f t="shared" si="0"/>
        <v>23</v>
      </c>
      <c r="B44" s="34">
        <f t="shared" si="1"/>
        <v>0</v>
      </c>
      <c r="C44" s="3">
        <v>2</v>
      </c>
      <c r="E44" s="15" t="s">
        <v>261</v>
      </c>
      <c r="F44" s="15" t="s">
        <v>262</v>
      </c>
      <c r="G44" s="163" t="s">
        <v>156</v>
      </c>
      <c r="I44" s="99">
        <f>IF($G44="x",0,IF(H44&lt;50,H44-COUNTIFS($G$5:$G44,"x"),0))</f>
        <v>0</v>
      </c>
      <c r="J44" s="39" t="str">
        <f>IF(AND($G44="x",H44&gt;0),0,IF(ISERROR(LOOKUP(I44,Punkte!$D$1:$D$22,Punkte!$E$1:$E$22)),"",LOOKUP((I44),Punkte!$D$1:$D$22,Punkte!$E$1:$E$22)))</f>
        <v/>
      </c>
      <c r="L44" s="99">
        <f>IF($G44="x",0,IF(K44&lt;50,K44-COUNTIFS($G$5:$G44,"x"),0))</f>
        <v>0</v>
      </c>
      <c r="M44" s="39" t="str">
        <f>IF(AND($G44="x",K44&gt;0),0,IF(ISERROR(LOOKUP(L44,Punkte!$D$1:$D$22,Punkte!$E$1:$E$22)),"",LOOKUP((L44),Punkte!$D$1:$D$22,Punkte!$E$1:$E$22)))</f>
        <v/>
      </c>
      <c r="N44" s="3">
        <v>25</v>
      </c>
      <c r="O44" s="99">
        <v>0</v>
      </c>
      <c r="P44" s="39">
        <f>IF(AND($G44="x",N44&gt;0),0,IF(ISERROR(LOOKUP(O44,Punkte!$D$1:$D$22,Punkte!$E$1:$E$22)),"",LOOKUP((O44),Punkte!$D$1:$D$22,Punkte!$E$1:$E$22)))</f>
        <v>0</v>
      </c>
      <c r="Q44" s="3">
        <v>29</v>
      </c>
      <c r="R44" s="99">
        <v>0</v>
      </c>
      <c r="S44" s="39">
        <f>IF(AND($G44="x",Q44&gt;0),0,IF(ISERROR(LOOKUP(R44,Punkte!$D$1:$D$22,Punkte!$E$1:$E$22)),"",LOOKUP((R44),Punkte!$D$1:$D$22,Punkte!$E$1:$E$22)))</f>
        <v>0</v>
      </c>
      <c r="U44" s="99">
        <f>IF($G44="x",0,IF(T44&lt;50,T44-COUNTIFS($G$5:$G44,"x"),0))</f>
        <v>0</v>
      </c>
      <c r="V44" s="39" t="str">
        <f>IF(AND($G44="x",T44&gt;0),0,IF(ISERROR(LOOKUP(U44,Punkte!$D$1:$D$22,Punkte!$E$1:$E$22)),"",LOOKUP((U44),Punkte!$D$1:$D$22,Punkte!$E$1:$E$22)))</f>
        <v/>
      </c>
      <c r="X44" s="99">
        <f>IF($G44="x",0,IF(W44&lt;50,W44-COUNTIFS($G$5:$G44,"x"),0))</f>
        <v>0</v>
      </c>
      <c r="Y44" s="39" t="str">
        <f>IF(AND($G44="x",W44&gt;0),0,IF(ISERROR(LOOKUP(X44,Punkte!$D$1:$D$22,Punkte!$E$1:$E$22)),"",LOOKUP((X44),Punkte!$D$1:$D$22,Punkte!$E$1:$E$22)))</f>
        <v/>
      </c>
      <c r="AA44" s="99">
        <f>IF($G44="x",0,IF(Z44&lt;50,Z44-COUNTIFS($G$5:$G44,"x"),0))</f>
        <v>0</v>
      </c>
      <c r="AB44" s="39" t="str">
        <f>IF(AND($G44="x",Z44&gt;0),0,IF(ISERROR(LOOKUP(AA44,Punkte!$D$1:$D$22,Punkte!$E$1:$E$22)),"",LOOKUP((AA44),Punkte!$D$1:$D$22,Punkte!$E$1:$E$22)))</f>
        <v/>
      </c>
      <c r="AD44" s="99">
        <f>IF($G44="x",0,IF(AC44&lt;50,AC44-COUNTIFS($G$5:$G44,"x"),0))</f>
        <v>0</v>
      </c>
      <c r="AE44" s="39" t="str">
        <f>IF(AND($G44="x",AC44&gt;0),0,IF(ISERROR(LOOKUP(AD44,Punkte!$D$1:$D$22,Punkte!$E$1:$E$22)),"",LOOKUP((AD44),Punkte!$D$1:$D$22,Punkte!$E$1:$E$22)))</f>
        <v/>
      </c>
      <c r="AG44" s="99">
        <f>IF($G44="x",0,IF(AF44&lt;50,AF44-COUNTIFS($G$5:$G44,"x"),0))</f>
        <v>0</v>
      </c>
      <c r="AH44" s="39" t="str">
        <f>IF(AND($G44="x",AF44&gt;0),0,IF(ISERROR(LOOKUP(AG44,Punkte!$D$1:$D$22,Punkte!$E$1:$E$22)),"",LOOKUP((AG44),Punkte!$D$1:$D$22,Punkte!$E$1:$E$22)))</f>
        <v/>
      </c>
      <c r="AJ44" s="99">
        <f>IF($G44="x",0,IF(AI44&lt;50,AI44-COUNTIFS($G$5:$G44,"x"),0))</f>
        <v>0</v>
      </c>
      <c r="AK44" s="39" t="str">
        <f>IF(AND($G44="x",AI44&gt;0),0,IF(ISERROR(LOOKUP(AJ44,Punkte!$D$1:$D$22,Punkte!$E$1:$E$22)),"",LOOKUP((AJ44),Punkte!$D$1:$D$22,Punkte!$E$1:$E$22)))</f>
        <v/>
      </c>
      <c r="AM44" s="99">
        <f>IF($G44="x",0,IF(AL44&lt;50,AL44-COUNTIFS($G$5:$G44,"x"),0))</f>
        <v>0</v>
      </c>
      <c r="AN44" s="39" t="str">
        <f>IF(AND($G44="x",AL44&gt;0),0,IF(ISERROR(LOOKUP(AM44,Punkte!$D$1:$D$22,Punkte!$E$1:$E$22)),"",LOOKUP((AM44),Punkte!$D$1:$D$22,Punkte!$E$1:$E$22)))</f>
        <v/>
      </c>
      <c r="AP44" s="99">
        <f>IF($G44="x",0,IF(AO44&lt;50,AO44-COUNTIFS($G$5:$G44,"x"),0))</f>
        <v>0</v>
      </c>
      <c r="AQ44" s="39" t="str">
        <f>IF(AND($G44="x",AO44&gt;0),0,IF(ISERROR(LOOKUP(AP44,Punkte!$D$1:$D$22,Punkte!$E$1:$E$22)),"",LOOKUP((AP44),Punkte!$D$1:$D$22,Punkte!$E$1:$E$22)))</f>
        <v/>
      </c>
      <c r="AR44" s="115">
        <f t="shared" si="2"/>
        <v>2</v>
      </c>
    </row>
    <row r="45" spans="1:44" x14ac:dyDescent="0.25">
      <c r="A45" s="9">
        <f t="shared" si="0"/>
        <v>23</v>
      </c>
      <c r="B45" s="34">
        <f t="shared" si="1"/>
        <v>0</v>
      </c>
      <c r="C45" s="18">
        <v>4</v>
      </c>
      <c r="D45" s="4"/>
      <c r="E45" s="15" t="s">
        <v>64</v>
      </c>
      <c r="F45" s="15" t="s">
        <v>36</v>
      </c>
      <c r="G45" s="163" t="s">
        <v>156</v>
      </c>
      <c r="H45" s="3">
        <v>13</v>
      </c>
      <c r="I45" s="99">
        <v>0</v>
      </c>
      <c r="J45" s="39">
        <f>IF(AND($G45="x",H45&gt;0),0,IF(ISERROR(LOOKUP(I45,Punkte!$D$1:$D$22,Punkte!$E$1:$E$22)),"",LOOKUP((I45),Punkte!$D$1:$D$22,Punkte!$E$1:$E$22)))</f>
        <v>0</v>
      </c>
      <c r="K45" s="3">
        <v>12</v>
      </c>
      <c r="L45" s="99">
        <v>0</v>
      </c>
      <c r="M45" s="39">
        <f>IF(AND($G45="x",K45&gt;0),0,IF(ISERROR(LOOKUP(L45,Punkte!$D$1:$D$22,Punkte!$E$1:$E$22)),"",LOOKUP((L45),Punkte!$D$1:$D$22,Punkte!$E$1:$E$22)))</f>
        <v>0</v>
      </c>
      <c r="N45" s="3">
        <v>12</v>
      </c>
      <c r="O45" s="99">
        <v>0</v>
      </c>
      <c r="P45" s="39">
        <f>IF(AND($G45="x",N45&gt;0),0,IF(ISERROR(LOOKUP(O45,Punkte!$D$1:$D$22,Punkte!$E$1:$E$22)),"",LOOKUP((O45),Punkte!$D$1:$D$22,Punkte!$E$1:$E$22)))</f>
        <v>0</v>
      </c>
      <c r="Q45" s="3">
        <v>9</v>
      </c>
      <c r="R45" s="99">
        <v>0</v>
      </c>
      <c r="S45" s="39">
        <f>IF(AND($G45="x",Q45&gt;0),0,IF(ISERROR(LOOKUP(R45,Punkte!$D$1:$D$22,Punkte!$E$1:$E$22)),"",LOOKUP((R45),Punkte!$D$1:$D$22,Punkte!$E$1:$E$22)))</f>
        <v>0</v>
      </c>
      <c r="U45" s="99">
        <f>IF($G45="x",0,IF(T45&lt;50,T45-COUNTIFS($G$5:$G45,"x"),0))</f>
        <v>0</v>
      </c>
      <c r="V45" s="39" t="str">
        <f>IF(AND($G45="x",T45&gt;0),0,IF(ISERROR(LOOKUP(U45,Punkte!$D$1:$D$22,Punkte!$E$1:$E$22)),"",LOOKUP((U45),Punkte!$D$1:$D$22,Punkte!$E$1:$E$22)))</f>
        <v/>
      </c>
      <c r="X45" s="99">
        <f>IF($G45="x",0,IF(W45&lt;50,W45-COUNTIFS($G$5:$G45,"x"),0))</f>
        <v>0</v>
      </c>
      <c r="Y45" s="39" t="str">
        <f>IF(AND($G45="x",W45&gt;0),0,IF(ISERROR(LOOKUP(X45,Punkte!$D$1:$D$22,Punkte!$E$1:$E$22)),"",LOOKUP((X45),Punkte!$D$1:$D$22,Punkte!$E$1:$E$22)))</f>
        <v/>
      </c>
      <c r="AA45" s="99">
        <f>IF($G45="x",0,IF(Z45&lt;50,Z45-COUNTIFS($G$5:$G45,"x"),0))</f>
        <v>0</v>
      </c>
      <c r="AB45" s="39" t="str">
        <f>IF(AND($G45="x",Z45&gt;0),0,IF(ISERROR(LOOKUP(AA45,Punkte!$D$1:$D$22,Punkte!$E$1:$E$22)),"",LOOKUP((AA45),Punkte!$D$1:$D$22,Punkte!$E$1:$E$22)))</f>
        <v/>
      </c>
      <c r="AD45" s="99">
        <f>IF($G45="x",0,IF(AC45&lt;50,AC45-COUNTIFS($G$5:$G45,"x"),0))</f>
        <v>0</v>
      </c>
      <c r="AE45" s="39" t="str">
        <f>IF(AND($G45="x",AC45&gt;0),0,IF(ISERROR(LOOKUP(AD45,Punkte!$D$1:$D$22,Punkte!$E$1:$E$22)),"",LOOKUP((AD45),Punkte!$D$1:$D$22,Punkte!$E$1:$E$22)))</f>
        <v/>
      </c>
      <c r="AG45" s="99">
        <f>IF($G45="x",0,IF(AF45&lt;50,AF45-COUNTIFS($G$5:$G45,"x"),0))</f>
        <v>0</v>
      </c>
      <c r="AH45" s="39" t="str">
        <f>IF(AND($G45="x",AF45&gt;0),0,IF(ISERROR(LOOKUP(AG45,Punkte!$D$1:$D$22,Punkte!$E$1:$E$22)),"",LOOKUP((AG45),Punkte!$D$1:$D$22,Punkte!$E$1:$E$22)))</f>
        <v/>
      </c>
      <c r="AJ45" s="99">
        <f>IF($G45="x",0,IF(AI45&lt;50,AI45-COUNTIFS($G$5:$G45,"x"),0))</f>
        <v>0</v>
      </c>
      <c r="AK45" s="39" t="str">
        <f>IF(AND($G45="x",AI45&gt;0),0,IF(ISERROR(LOOKUP(AJ45,Punkte!$D$1:$D$22,Punkte!$E$1:$E$22)),"",LOOKUP((AJ45),Punkte!$D$1:$D$22,Punkte!$E$1:$E$22)))</f>
        <v/>
      </c>
      <c r="AM45" s="99">
        <f>IF($G45="x",0,IF(AL45&lt;50,AL45-COUNTIFS($G$5:$G45,"x"),0))</f>
        <v>0</v>
      </c>
      <c r="AN45" s="39" t="str">
        <f>IF(AND($G45="x",AL45&gt;0),0,IF(ISERROR(LOOKUP(AM45,Punkte!$D$1:$D$22,Punkte!$E$1:$E$22)),"",LOOKUP((AM45),Punkte!$D$1:$D$22,Punkte!$E$1:$E$22)))</f>
        <v/>
      </c>
      <c r="AP45" s="99">
        <f>IF($G45="x",0,IF(AO45&lt;50,AO45-COUNTIFS($G$5:$G45,"x"),0))</f>
        <v>0</v>
      </c>
      <c r="AQ45" s="39" t="str">
        <f>IF(AND($G45="x",AO45&gt;0),0,IF(ISERROR(LOOKUP(AP45,Punkte!$D$1:$D$22,Punkte!$E$1:$E$22)),"",LOOKUP((AP45),Punkte!$D$1:$D$22,Punkte!$E$1:$E$22)))</f>
        <v/>
      </c>
      <c r="AR45" s="115">
        <f t="shared" si="2"/>
        <v>4</v>
      </c>
    </row>
    <row r="46" spans="1:44" x14ac:dyDescent="0.25">
      <c r="A46" s="9">
        <f t="shared" si="0"/>
        <v>23</v>
      </c>
      <c r="B46" s="34">
        <f t="shared" si="1"/>
        <v>0</v>
      </c>
      <c r="C46" s="18">
        <v>5</v>
      </c>
      <c r="D46" s="1" t="s">
        <v>44</v>
      </c>
      <c r="E46" s="15" t="s">
        <v>62</v>
      </c>
      <c r="F46" s="15" t="s">
        <v>63</v>
      </c>
      <c r="G46" s="163" t="s">
        <v>156</v>
      </c>
      <c r="H46" s="3">
        <v>27</v>
      </c>
      <c r="I46" s="99">
        <v>0</v>
      </c>
      <c r="J46" s="39">
        <f>IF(AND($G46="x",H46&gt;0),0,IF(ISERROR(LOOKUP(I46,Punkte!$D$1:$D$22,Punkte!$E$1:$E$22)),"",LOOKUP((I46),Punkte!$D$1:$D$22,Punkte!$E$1:$E$22)))</f>
        <v>0</v>
      </c>
      <c r="K46" s="3">
        <v>4</v>
      </c>
      <c r="L46" s="99">
        <v>0</v>
      </c>
      <c r="M46" s="39">
        <f>IF(AND($G46="x",K46&gt;0),0,IF(ISERROR(LOOKUP(L46,Punkte!$D$1:$D$22,Punkte!$E$1:$E$22)),"",LOOKUP((L46),Punkte!$D$1:$D$22,Punkte!$E$1:$E$22)))</f>
        <v>0</v>
      </c>
      <c r="O46" s="99">
        <f>IF($G46="x",0,IF(N46&lt;50,N46-COUNTIFS($G$5:$G46,"x"),0))</f>
        <v>0</v>
      </c>
      <c r="P46" s="39" t="str">
        <f>IF(AND($G46="x",N46&gt;0),0,IF(ISERROR(LOOKUP(O46,Punkte!$D$1:$D$22,Punkte!$E$1:$E$22)),"",LOOKUP((O46),Punkte!$D$1:$D$22,Punkte!$E$1:$E$22)))</f>
        <v/>
      </c>
      <c r="R46" s="99">
        <f>IF($G46="x",0,IF(Q46&lt;50,Q46-COUNTIFS($G$5:$G46,"x"),0))</f>
        <v>0</v>
      </c>
      <c r="S46" s="39" t="str">
        <f>IF(AND($G46="x",Q46&gt;0),0,IF(ISERROR(LOOKUP(R46,Punkte!$D$1:$D$22,Punkte!$E$1:$E$22)),"",LOOKUP((R46),Punkte!$D$1:$D$22,Punkte!$E$1:$E$22)))</f>
        <v/>
      </c>
      <c r="T46" s="3">
        <v>4</v>
      </c>
      <c r="U46" s="99">
        <v>0</v>
      </c>
      <c r="V46" s="39">
        <f>IF(AND($G46="x",T46&gt;0),0,IF(ISERROR(LOOKUP(U46,Punkte!$D$1:$D$22,Punkte!$E$1:$E$22)),"",LOOKUP((U46),Punkte!$D$1:$D$22,Punkte!$E$1:$E$22)))</f>
        <v>0</v>
      </c>
      <c r="W46" s="3">
        <v>4</v>
      </c>
      <c r="X46" s="99">
        <v>0</v>
      </c>
      <c r="Y46" s="39">
        <f>IF(AND($G46="x",W46&gt;0),0,IF(ISERROR(LOOKUP(X46,Punkte!$D$1:$D$22,Punkte!$E$1:$E$22)),"",LOOKUP((X46),Punkte!$D$1:$D$22,Punkte!$E$1:$E$22)))</f>
        <v>0</v>
      </c>
      <c r="Z46" s="3">
        <v>8</v>
      </c>
      <c r="AA46" s="99">
        <v>0</v>
      </c>
      <c r="AB46" s="39">
        <f>IF(AND($G46="x",Z46&gt;0),0,IF(ISERROR(LOOKUP(AA46,Punkte!$D$1:$D$22,Punkte!$E$1:$E$22)),"",LOOKUP((AA46),Punkte!$D$1:$D$22,Punkte!$E$1:$E$22)))</f>
        <v>0</v>
      </c>
      <c r="AC46" s="3">
        <v>7</v>
      </c>
      <c r="AD46" s="99">
        <v>0</v>
      </c>
      <c r="AE46" s="39">
        <f>IF(AND($G46="x",AC46&gt;0),0,IF(ISERROR(LOOKUP(AD46,Punkte!$D$1:$D$22,Punkte!$E$1:$E$22)),"",LOOKUP((AD46),Punkte!$D$1:$D$22,Punkte!$E$1:$E$22)))</f>
        <v>0</v>
      </c>
      <c r="AF46" s="3">
        <v>6</v>
      </c>
      <c r="AG46" s="99">
        <v>0</v>
      </c>
      <c r="AH46" s="39">
        <f>IF(AND($G46="x",AF46&gt;0),0,IF(ISERROR(LOOKUP(AG46,Punkte!$D$1:$D$22,Punkte!$E$1:$E$22)),"",LOOKUP((AG46),Punkte!$D$1:$D$22,Punkte!$E$1:$E$22)))</f>
        <v>0</v>
      </c>
      <c r="AI46" s="3">
        <v>8</v>
      </c>
      <c r="AJ46" s="99">
        <v>0</v>
      </c>
      <c r="AK46" s="39">
        <f>IF(AND($G46="x",AI46&gt;0),0,IF(ISERROR(LOOKUP(AJ46,Punkte!$D$1:$D$22,Punkte!$E$1:$E$22)),"",LOOKUP((AJ46),Punkte!$D$1:$D$22,Punkte!$E$1:$E$22)))</f>
        <v>0</v>
      </c>
      <c r="AM46" s="99">
        <f>IF($G46="x",0,IF(AL46&lt;50,AL46-COUNTIFS($G$5:$G46,"x"),0))</f>
        <v>0</v>
      </c>
      <c r="AN46" s="39" t="str">
        <f>IF(AND($G46="x",AL46&gt;0),0,IF(ISERROR(LOOKUP(AM46,Punkte!$D$1:$D$22,Punkte!$E$1:$E$22)),"",LOOKUP((AM46),Punkte!$D$1:$D$22,Punkte!$E$1:$E$22)))</f>
        <v/>
      </c>
      <c r="AP46" s="99">
        <f>IF($G46="x",0,IF(AO46&lt;50,AO46-COUNTIFS($G$5:$G46,"x"),0))</f>
        <v>0</v>
      </c>
      <c r="AQ46" s="39" t="str">
        <f>IF(AND($G46="x",AO46&gt;0),0,IF(ISERROR(LOOKUP(AP46,Punkte!$D$1:$D$22,Punkte!$E$1:$E$22)),"",LOOKUP((AP46),Punkte!$D$1:$D$22,Punkte!$E$1:$E$22)))</f>
        <v/>
      </c>
      <c r="AR46" s="115">
        <f t="shared" si="2"/>
        <v>8</v>
      </c>
    </row>
    <row r="47" spans="1:44" x14ac:dyDescent="0.25">
      <c r="A47" s="9">
        <f t="shared" si="0"/>
        <v>23</v>
      </c>
      <c r="B47" s="34">
        <f t="shared" si="1"/>
        <v>0</v>
      </c>
      <c r="C47" s="18">
        <v>10</v>
      </c>
      <c r="D47" s="19"/>
      <c r="E47" s="15" t="s">
        <v>237</v>
      </c>
      <c r="F47" s="15" t="s">
        <v>36</v>
      </c>
      <c r="G47" s="163" t="s">
        <v>156</v>
      </c>
      <c r="I47" s="99">
        <f>IF($G47="x",0,IF(H47&lt;50,H47-COUNTIFS($G$5:$G47,"x"),0))</f>
        <v>0</v>
      </c>
      <c r="J47" s="39" t="str">
        <f>IF(AND($G47="x",H47&gt;0),0,IF(ISERROR(LOOKUP(I47,Punkte!$D$1:$D$22,Punkte!$E$1:$E$22)),"",LOOKUP((I47),Punkte!$D$1:$D$22,Punkte!$E$1:$E$22)))</f>
        <v/>
      </c>
      <c r="L47" s="99">
        <f>IF($G47="x",0,IF(K47&lt;50,K47-COUNTIFS($G$5:$G47,"x"),0))</f>
        <v>0</v>
      </c>
      <c r="M47" s="39" t="str">
        <f>IF(AND($G47="x",K47&gt;0),0,IF(ISERROR(LOOKUP(L47,Punkte!$D$1:$D$22,Punkte!$E$1:$E$22)),"",LOOKUP((L47),Punkte!$D$1:$D$22,Punkte!$E$1:$E$22)))</f>
        <v/>
      </c>
      <c r="O47" s="99">
        <f>IF($G47="x",0,IF(N47&lt;50,N47-COUNTIFS($G$5:$G47,"x"),0))</f>
        <v>0</v>
      </c>
      <c r="P47" s="39" t="str">
        <f>IF(AND($G47="x",N47&gt;0),0,IF(ISERROR(LOOKUP(O47,Punkte!$D$1:$D$22,Punkte!$E$1:$E$22)),"",LOOKUP((O47),Punkte!$D$1:$D$22,Punkte!$E$1:$E$22)))</f>
        <v/>
      </c>
      <c r="R47" s="99">
        <f>IF($G47="x",0,IF(Q47&lt;50,Q47-COUNTIFS($G$5:$G47,"x"),0))</f>
        <v>0</v>
      </c>
      <c r="S47" s="39" t="str">
        <f>IF(AND($G47="x",Q47&gt;0),0,IF(ISERROR(LOOKUP(R47,Punkte!$D$1:$D$22,Punkte!$E$1:$E$22)),"",LOOKUP((R47),Punkte!$D$1:$D$22,Punkte!$E$1:$E$22)))</f>
        <v/>
      </c>
      <c r="U47" s="99">
        <f>IF($G47="x",0,IF(T47&lt;50,T47-COUNTIFS($G$5:$G47,"x"),0))</f>
        <v>0</v>
      </c>
      <c r="V47" s="39" t="str">
        <f>IF(AND($G47="x",T47&gt;0),0,IF(ISERROR(LOOKUP(U47,Punkte!$D$1:$D$22,Punkte!$E$1:$E$22)),"",LOOKUP((U47),Punkte!$D$1:$D$22,Punkte!$E$1:$E$22)))</f>
        <v/>
      </c>
      <c r="X47" s="99">
        <f>IF($G47="x",0,IF(W47&lt;50,W47-COUNTIFS($G$5:$G47,"x"),0))</f>
        <v>0</v>
      </c>
      <c r="Y47" s="39" t="str">
        <f>IF(AND($G47="x",W47&gt;0),0,IF(ISERROR(LOOKUP(X47,Punkte!$D$1:$D$22,Punkte!$E$1:$E$22)),"",LOOKUP((X47),Punkte!$D$1:$D$22,Punkte!$E$1:$E$22)))</f>
        <v/>
      </c>
      <c r="AA47" s="99">
        <f>IF($G47="x",0,IF(Z47&lt;50,Z47-COUNTIFS($G$5:$G47,"x"),0))</f>
        <v>0</v>
      </c>
      <c r="AB47" s="39" t="str">
        <f>IF(AND($G47="x",Z47&gt;0),0,IF(ISERROR(LOOKUP(AA47,Punkte!$D$1:$D$22,Punkte!$E$1:$E$22)),"",LOOKUP((AA47),Punkte!$D$1:$D$22,Punkte!$E$1:$E$22)))</f>
        <v/>
      </c>
      <c r="AD47" s="99">
        <f>IF($G47="x",0,IF(AC47&lt;50,AC47-COUNTIFS($G$5:$G47,"x"),0))</f>
        <v>0</v>
      </c>
      <c r="AE47" s="39" t="str">
        <f>IF(AND($G47="x",AC47&gt;0),0,IF(ISERROR(LOOKUP(AD47,Punkte!$D$1:$D$22,Punkte!$E$1:$E$22)),"",LOOKUP((AD47),Punkte!$D$1:$D$22,Punkte!$E$1:$E$22)))</f>
        <v/>
      </c>
      <c r="AF47" s="3">
        <v>35</v>
      </c>
      <c r="AG47" s="99">
        <v>0</v>
      </c>
      <c r="AH47" s="39">
        <f>IF(AND($G47="x",AF47&gt;0),0,IF(ISERROR(LOOKUP(AG47,Punkte!$D$1:$D$22,Punkte!$E$1:$E$22)),"",LOOKUP((AG47),Punkte!$D$1:$D$22,Punkte!$E$1:$E$22)))</f>
        <v>0</v>
      </c>
      <c r="AI47" s="3">
        <v>37</v>
      </c>
      <c r="AJ47" s="99">
        <v>0</v>
      </c>
      <c r="AK47" s="39">
        <f>IF(AND($G47="x",AI47&gt;0),0,IF(ISERROR(LOOKUP(AJ47,Punkte!$D$1:$D$22,Punkte!$E$1:$E$22)),"",LOOKUP((AJ47),Punkte!$D$1:$D$22,Punkte!$E$1:$E$22)))</f>
        <v>0</v>
      </c>
      <c r="AM47" s="99">
        <f>IF($G47="x",0,IF(AL47&lt;50,AL47-COUNTIFS($G$5:$G47,"x"),0))</f>
        <v>0</v>
      </c>
      <c r="AN47" s="39" t="str">
        <f>IF(AND($G47="x",AL47&gt;0),0,IF(ISERROR(LOOKUP(AM47,Punkte!$D$1:$D$22,Punkte!$E$1:$E$22)),"",LOOKUP((AM47),Punkte!$D$1:$D$22,Punkte!$E$1:$E$22)))</f>
        <v/>
      </c>
      <c r="AP47" s="99">
        <f>IF($G47="x",0,IF(AO47&lt;50,AO47-COUNTIFS($G$5:$G47,"x"),0))</f>
        <v>0</v>
      </c>
      <c r="AQ47" s="39" t="str">
        <f>IF(AND($G47="x",AO47&gt;0),0,IF(ISERROR(LOOKUP(AP47,Punkte!$D$1:$D$22,Punkte!$E$1:$E$22)),"",LOOKUP((AP47),Punkte!$D$1:$D$22,Punkte!$E$1:$E$22)))</f>
        <v/>
      </c>
      <c r="AR47" s="115">
        <f t="shared" si="2"/>
        <v>2</v>
      </c>
    </row>
    <row r="48" spans="1:44" x14ac:dyDescent="0.25">
      <c r="A48" s="9">
        <f t="shared" si="0"/>
        <v>23</v>
      </c>
      <c r="B48" s="34">
        <f t="shared" si="1"/>
        <v>0</v>
      </c>
      <c r="C48" s="3">
        <v>10</v>
      </c>
      <c r="D48" s="20"/>
      <c r="E48" s="15" t="s">
        <v>264</v>
      </c>
      <c r="F48" s="15" t="s">
        <v>265</v>
      </c>
      <c r="G48" s="163" t="s">
        <v>156</v>
      </c>
      <c r="I48" s="99">
        <f>IF($G48="x",0,IF(H48&lt;50,H48-COUNTIFS($G$5:$G48,"x"),0))</f>
        <v>0</v>
      </c>
      <c r="J48" s="39" t="str">
        <f>IF(AND($G48="x",H48&gt;0),0,IF(ISERROR(LOOKUP(I48,Punkte!$D$1:$D$22,Punkte!$E$1:$E$22)),"",LOOKUP((I48),Punkte!$D$1:$D$22,Punkte!$E$1:$E$22)))</f>
        <v/>
      </c>
      <c r="L48" s="99">
        <f>IF($G48="x",0,IF(K48&lt;50,K48-COUNTIFS($G$5:$G48,"x"),0))</f>
        <v>0</v>
      </c>
      <c r="M48" s="39" t="str">
        <f>IF(AND($G48="x",K48&gt;0),0,IF(ISERROR(LOOKUP(L48,Punkte!$D$1:$D$22,Punkte!$E$1:$E$22)),"",LOOKUP((L48),Punkte!$D$1:$D$22,Punkte!$E$1:$E$22)))</f>
        <v/>
      </c>
      <c r="O48" s="99">
        <f>IF($G48="x",0,IF(N48&lt;50,N48-COUNTIFS($G$5:$G48,"x"),0))</f>
        <v>0</v>
      </c>
      <c r="P48" s="39" t="str">
        <f>IF(AND($G48="x",N48&gt;0),0,IF(ISERROR(LOOKUP(O48,Punkte!$D$1:$D$22,Punkte!$E$1:$E$22)),"",LOOKUP((O48),Punkte!$D$1:$D$22,Punkte!$E$1:$E$22)))</f>
        <v/>
      </c>
      <c r="R48" s="99">
        <f>IF($G48="x",0,IF(Q48&lt;50,Q48-COUNTIFS($G$5:$G48,"x"),0))</f>
        <v>0</v>
      </c>
      <c r="S48" s="39" t="str">
        <f>IF(AND($G48="x",Q48&gt;0),0,IF(ISERROR(LOOKUP(R48,Punkte!$D$1:$D$22,Punkte!$E$1:$E$22)),"",LOOKUP((R48),Punkte!$D$1:$D$22,Punkte!$E$1:$E$22)))</f>
        <v/>
      </c>
      <c r="U48" s="99">
        <f>IF($G48="x",0,IF(T48&lt;50,T48-COUNTIFS($G$5:$G48,"x"),0))</f>
        <v>0</v>
      </c>
      <c r="V48" s="39" t="str">
        <f>IF(AND($G48="x",T48&gt;0),0,IF(ISERROR(LOOKUP(U48,Punkte!$D$1:$D$22,Punkte!$E$1:$E$22)),"",LOOKUP((U48),Punkte!$D$1:$D$22,Punkte!$E$1:$E$22)))</f>
        <v/>
      </c>
      <c r="X48" s="99">
        <f>IF($G48="x",0,IF(W48&lt;50,W48-COUNTIFS($G$5:$G48,"x"),0))</f>
        <v>0</v>
      </c>
      <c r="Y48" s="39" t="str">
        <f>IF(AND($G48="x",W48&gt;0),0,IF(ISERROR(LOOKUP(X48,Punkte!$D$1:$D$22,Punkte!$E$1:$E$22)),"",LOOKUP((X48),Punkte!$D$1:$D$22,Punkte!$E$1:$E$22)))</f>
        <v/>
      </c>
      <c r="Z48" s="3">
        <v>35</v>
      </c>
      <c r="AA48" s="99">
        <v>0</v>
      </c>
      <c r="AB48" s="39">
        <f>IF(AND($G48="x",Z48&gt;0),0,IF(ISERROR(LOOKUP(AA48,Punkte!$D$1:$D$22,Punkte!$E$1:$E$22)),"",LOOKUP((AA48),Punkte!$D$1:$D$22,Punkte!$E$1:$E$22)))</f>
        <v>0</v>
      </c>
      <c r="AC48" s="3">
        <v>28</v>
      </c>
      <c r="AD48" s="99">
        <v>0</v>
      </c>
      <c r="AE48" s="39">
        <f>IF(AND($G48="x",AC48&gt;0),0,IF(ISERROR(LOOKUP(AD48,Punkte!$D$1:$D$22,Punkte!$E$1:$E$22)),"",LOOKUP((AD48),Punkte!$D$1:$D$22,Punkte!$E$1:$E$22)))</f>
        <v>0</v>
      </c>
      <c r="AG48" s="99">
        <f>IF($G48="x",0,IF(AF48&lt;50,AF48-COUNTIFS($G$5:$G48,"x"),0))</f>
        <v>0</v>
      </c>
      <c r="AH48" s="39" t="str">
        <f>IF(AND($G48="x",AF48&gt;0),0,IF(ISERROR(LOOKUP(AG48,Punkte!$D$1:$D$22,Punkte!$E$1:$E$22)),"",LOOKUP((AG48),Punkte!$D$1:$D$22,Punkte!$E$1:$E$22)))</f>
        <v/>
      </c>
      <c r="AJ48" s="99">
        <f>IF($G48="x",0,IF(AI48&lt;50,AI48-COUNTIFS($G$5:$G48,"x"),0))</f>
        <v>0</v>
      </c>
      <c r="AK48" s="39" t="str">
        <f>IF(AND($G48="x",AI48&gt;0),0,IF(ISERROR(LOOKUP(AJ48,Punkte!$D$1:$D$22,Punkte!$E$1:$E$22)),"",LOOKUP((AJ48),Punkte!$D$1:$D$22,Punkte!$E$1:$E$22)))</f>
        <v/>
      </c>
      <c r="AM48" s="99">
        <f>IF($G48="x",0,IF(AL48&lt;50,AL48-COUNTIFS($G$5:$G48,"x"),0))</f>
        <v>0</v>
      </c>
      <c r="AN48" s="39" t="str">
        <f>IF(AND($G48="x",AL48&gt;0),0,IF(ISERROR(LOOKUP(AM48,Punkte!$D$1:$D$22,Punkte!$E$1:$E$22)),"",LOOKUP((AM48),Punkte!$D$1:$D$22,Punkte!$E$1:$E$22)))</f>
        <v/>
      </c>
      <c r="AP48" s="99">
        <f>IF($G48="x",0,IF(AO48&lt;50,AO48-COUNTIFS($G$5:$G48,"x"),0))</f>
        <v>0</v>
      </c>
      <c r="AQ48" s="39" t="str">
        <f>IF(AND($G48="x",AO48&gt;0),0,IF(ISERROR(LOOKUP(AP48,Punkte!$D$1:$D$22,Punkte!$E$1:$E$22)),"",LOOKUP((AP48),Punkte!$D$1:$D$22,Punkte!$E$1:$E$22)))</f>
        <v/>
      </c>
      <c r="AR48" s="115">
        <f t="shared" si="2"/>
        <v>2</v>
      </c>
    </row>
    <row r="49" spans="1:44" x14ac:dyDescent="0.25">
      <c r="A49" s="9">
        <f t="shared" si="0"/>
        <v>23</v>
      </c>
      <c r="B49" s="34">
        <f t="shared" si="1"/>
        <v>0</v>
      </c>
      <c r="C49" s="3">
        <v>10</v>
      </c>
      <c r="D49" s="19"/>
      <c r="E49" s="15" t="s">
        <v>168</v>
      </c>
      <c r="F49" s="15" t="s">
        <v>109</v>
      </c>
      <c r="G49" s="163" t="s">
        <v>156</v>
      </c>
      <c r="H49" s="3" t="s">
        <v>47</v>
      </c>
      <c r="I49" s="99">
        <v>0</v>
      </c>
      <c r="J49" s="39">
        <f>IF(AND($G49="x",H49&gt;0),0,IF(ISERROR(LOOKUP(I49,Punkte!$D$1:$D$22,Punkte!$E$1:$E$22)),"",LOOKUP((I49),Punkte!$D$1:$D$22,Punkte!$E$1:$E$22)))</f>
        <v>0</v>
      </c>
      <c r="K49" s="3" t="s">
        <v>47</v>
      </c>
      <c r="L49" s="99">
        <v>0</v>
      </c>
      <c r="M49" s="39">
        <f>IF(AND($G49="x",K49&gt;0),0,IF(ISERROR(LOOKUP(L49,Punkte!$D$1:$D$22,Punkte!$E$1:$E$22)),"",LOOKUP((L49),Punkte!$D$1:$D$22,Punkte!$E$1:$E$22)))</f>
        <v>0</v>
      </c>
      <c r="N49" s="3">
        <v>24</v>
      </c>
      <c r="O49" s="99">
        <v>0</v>
      </c>
      <c r="P49" s="39">
        <f>IF(AND($G49="x",N49&gt;0),0,IF(ISERROR(LOOKUP(O49,Punkte!$D$1:$D$22,Punkte!$E$1:$E$22)),"",LOOKUP((O49),Punkte!$D$1:$D$22,Punkte!$E$1:$E$22)))</f>
        <v>0</v>
      </c>
      <c r="Q49" s="3" t="s">
        <v>47</v>
      </c>
      <c r="R49" s="99">
        <v>0</v>
      </c>
      <c r="S49" s="39">
        <f>IF(AND($G49="x",Q49&gt;0),0,IF(ISERROR(LOOKUP(R49,Punkte!$D$1:$D$22,Punkte!$E$1:$E$22)),"",LOOKUP((R49),Punkte!$D$1:$D$22,Punkte!$E$1:$E$22)))</f>
        <v>0</v>
      </c>
      <c r="U49" s="99">
        <f>IF($G49="x",0,IF(T49&lt;50,T49-COUNTIFS($G$5:$G49,"x"),0))</f>
        <v>0</v>
      </c>
      <c r="V49" s="39" t="str">
        <f>IF(AND($G49="x",T49&gt;0),0,IF(ISERROR(LOOKUP(U49,Punkte!$D$1:$D$22,Punkte!$E$1:$E$22)),"",LOOKUP((U49),Punkte!$D$1:$D$22,Punkte!$E$1:$E$22)))</f>
        <v/>
      </c>
      <c r="X49" s="99">
        <f>IF($G49="x",0,IF(W49&lt;50,W49-COUNTIFS($G$5:$G49,"x"),0))</f>
        <v>0</v>
      </c>
      <c r="Y49" s="39" t="str">
        <f>IF(AND($G49="x",W49&gt;0),0,IF(ISERROR(LOOKUP(X49,Punkte!$D$1:$D$22,Punkte!$E$1:$E$22)),"",LOOKUP((X49),Punkte!$D$1:$D$22,Punkte!$E$1:$E$22)))</f>
        <v/>
      </c>
      <c r="AA49" s="99">
        <f>IF($G49="x",0,IF(Z49&lt;50,Z49-COUNTIFS($G$5:$G49,"x"),0))</f>
        <v>0</v>
      </c>
      <c r="AB49" s="39" t="str">
        <f>IF(AND($G49="x",Z49&gt;0),0,IF(ISERROR(LOOKUP(AA49,Punkte!$D$1:$D$22,Punkte!$E$1:$E$22)),"",LOOKUP((AA49),Punkte!$D$1:$D$22,Punkte!$E$1:$E$22)))</f>
        <v/>
      </c>
      <c r="AD49" s="99">
        <f>IF($G49="x",0,IF(AC49&lt;50,AC49-COUNTIFS($G$5:$G49,"x"),0))</f>
        <v>0</v>
      </c>
      <c r="AE49" s="39" t="str">
        <f>IF(AND($G49="x",AC49&gt;0),0,IF(ISERROR(LOOKUP(AD49,Punkte!$D$1:$D$22,Punkte!$E$1:$E$22)),"",LOOKUP((AD49),Punkte!$D$1:$D$22,Punkte!$E$1:$E$22)))</f>
        <v/>
      </c>
      <c r="AG49" s="99">
        <f>IF($G49="x",0,IF(AF49&lt;50,AF49-COUNTIFS($G$5:$G49,"x"),0))</f>
        <v>0</v>
      </c>
      <c r="AH49" s="39" t="str">
        <f>IF(AND($G49="x",AF49&gt;0),0,IF(ISERROR(LOOKUP(AG49,Punkte!$D$1:$D$22,Punkte!$E$1:$E$22)),"",LOOKUP((AG49),Punkte!$D$1:$D$22,Punkte!$E$1:$E$22)))</f>
        <v/>
      </c>
      <c r="AJ49" s="99">
        <f>IF($G49="x",0,IF(AI49&lt;50,AI49-COUNTIFS($G$5:$G49,"x"),0))</f>
        <v>0</v>
      </c>
      <c r="AK49" s="39" t="str">
        <f>IF(AND($G49="x",AI49&gt;0),0,IF(ISERROR(LOOKUP(AJ49,Punkte!$D$1:$D$22,Punkte!$E$1:$E$22)),"",LOOKUP((AJ49),Punkte!$D$1:$D$22,Punkte!$E$1:$E$22)))</f>
        <v/>
      </c>
      <c r="AM49" s="99">
        <f>IF($G49="x",0,IF(AL49&lt;50,AL49-COUNTIFS($G$5:$G49,"x"),0))</f>
        <v>0</v>
      </c>
      <c r="AN49" s="39" t="str">
        <f>IF(AND($G49="x",AL49&gt;0),0,IF(ISERROR(LOOKUP(AM49,Punkte!$D$1:$D$22,Punkte!$E$1:$E$22)),"",LOOKUP((AM49),Punkte!$D$1:$D$22,Punkte!$E$1:$E$22)))</f>
        <v/>
      </c>
      <c r="AP49" s="99">
        <f>IF($G49="x",0,IF(AO49&lt;50,AO49-COUNTIFS($G$5:$G49,"x"),0))</f>
        <v>0</v>
      </c>
      <c r="AQ49" s="39" t="str">
        <f>IF(AND($G49="x",AO49&gt;0),0,IF(ISERROR(LOOKUP(AP49,Punkte!$D$1:$D$22,Punkte!$E$1:$E$22)),"",LOOKUP((AP49),Punkte!$D$1:$D$22,Punkte!$E$1:$E$22)))</f>
        <v/>
      </c>
      <c r="AR49" s="115">
        <f t="shared" si="2"/>
        <v>4</v>
      </c>
    </row>
    <row r="50" spans="1:44" x14ac:dyDescent="0.25">
      <c r="A50" s="9">
        <f t="shared" si="0"/>
        <v>23</v>
      </c>
      <c r="B50" s="34">
        <f t="shared" si="1"/>
        <v>0</v>
      </c>
      <c r="C50" s="3">
        <v>12</v>
      </c>
      <c r="D50" s="19"/>
      <c r="E50" s="15" t="s">
        <v>168</v>
      </c>
      <c r="F50" s="15" t="s">
        <v>242</v>
      </c>
      <c r="G50" s="163" t="s">
        <v>156</v>
      </c>
      <c r="H50" s="3">
        <v>26</v>
      </c>
      <c r="I50" s="99">
        <v>0</v>
      </c>
      <c r="J50" s="39">
        <f>IF(AND($G50="x",H50&gt;0),0,IF(ISERROR(LOOKUP(I50,Punkte!$D$1:$D$22,Punkte!$E$1:$E$22)),"",LOOKUP((I50),Punkte!$D$1:$D$22,Punkte!$E$1:$E$22)))</f>
        <v>0</v>
      </c>
      <c r="K50" s="3">
        <v>23</v>
      </c>
      <c r="L50" s="99">
        <v>0</v>
      </c>
      <c r="M50" s="39">
        <f>IF(AND($G50="x",K50&gt;0),0,IF(ISERROR(LOOKUP(L50,Punkte!$D$1:$D$22,Punkte!$E$1:$E$22)),"",LOOKUP((L50),Punkte!$D$1:$D$22,Punkte!$E$1:$E$22)))</f>
        <v>0</v>
      </c>
      <c r="N50" s="3">
        <v>22</v>
      </c>
      <c r="O50" s="99">
        <v>0</v>
      </c>
      <c r="P50" s="39">
        <f>IF(AND($G50="x",N50&gt;0),0,IF(ISERROR(LOOKUP(O50,Punkte!$D$1:$D$22,Punkte!$E$1:$E$22)),"",LOOKUP((O50),Punkte!$D$1:$D$22,Punkte!$E$1:$E$22)))</f>
        <v>0</v>
      </c>
      <c r="Q50" s="3">
        <v>23</v>
      </c>
      <c r="R50" s="99">
        <v>0</v>
      </c>
      <c r="S50" s="39">
        <f>IF(AND($G50="x",Q50&gt;0),0,IF(ISERROR(LOOKUP(R50,Punkte!$D$1:$D$22,Punkte!$E$1:$E$22)),"",LOOKUP((R50),Punkte!$D$1:$D$22,Punkte!$E$1:$E$22)))</f>
        <v>0</v>
      </c>
      <c r="U50" s="99">
        <f>IF($G50="x",0,IF(T50&lt;50,T50-COUNTIFS($G$5:$G50,"x"),0))</f>
        <v>0</v>
      </c>
      <c r="V50" s="39" t="str">
        <f>IF(AND($G50="x",T50&gt;0),0,IF(ISERROR(LOOKUP(U50,Punkte!$D$1:$D$22,Punkte!$E$1:$E$22)),"",LOOKUP((U50),Punkte!$D$1:$D$22,Punkte!$E$1:$E$22)))</f>
        <v/>
      </c>
      <c r="X50" s="99">
        <f>IF($G50="x",0,IF(W50&lt;50,W50-COUNTIFS($G$5:$G50,"x"),0))</f>
        <v>0</v>
      </c>
      <c r="Y50" s="39" t="str">
        <f>IF(AND($G50="x",W50&gt;0),0,IF(ISERROR(LOOKUP(X50,Punkte!$D$1:$D$22,Punkte!$E$1:$E$22)),"",LOOKUP((X50),Punkte!$D$1:$D$22,Punkte!$E$1:$E$22)))</f>
        <v/>
      </c>
      <c r="Z50" s="3" t="s">
        <v>47</v>
      </c>
      <c r="AA50" s="99">
        <v>0</v>
      </c>
      <c r="AB50" s="39">
        <f>IF(AND($G50="x",Z50&gt;0),0,IF(ISERROR(LOOKUP(AA50,Punkte!$D$1:$D$22,Punkte!$E$1:$E$22)),"",LOOKUP((AA50),Punkte!$D$1:$D$22,Punkte!$E$1:$E$22)))</f>
        <v>0</v>
      </c>
      <c r="AC50" s="3" t="s">
        <v>39</v>
      </c>
      <c r="AD50" s="99">
        <f>IF($G50="x",0,IF(AC50&lt;50,AC50-COUNTIFS($G$5:$G50,"x"),0))</f>
        <v>0</v>
      </c>
      <c r="AE50" s="39">
        <f>IF(AND($G50="x",AC50&gt;0),0,IF(ISERROR(LOOKUP(AD50,Punkte!$D$1:$D$22,Punkte!$E$1:$E$22)),"",LOOKUP((AD50),Punkte!$D$1:$D$22,Punkte!$E$1:$E$22)))</f>
        <v>0</v>
      </c>
      <c r="AG50" s="99">
        <f>IF($G50="x",0,IF(AF50&lt;50,AF50-COUNTIFS($G$5:$G50,"x"),0))</f>
        <v>0</v>
      </c>
      <c r="AH50" s="39" t="str">
        <f>IF(AND($G50="x",AF50&gt;0),0,IF(ISERROR(LOOKUP(AG50,Punkte!$D$1:$D$22,Punkte!$E$1:$E$22)),"",LOOKUP((AG50),Punkte!$D$1:$D$22,Punkte!$E$1:$E$22)))</f>
        <v/>
      </c>
      <c r="AJ50" s="99">
        <f>IF($G50="x",0,IF(AI50&lt;50,AI50-COUNTIFS($G$5:$G50,"x"),0))</f>
        <v>0</v>
      </c>
      <c r="AK50" s="39" t="str">
        <f>IF(AND($G50="x",AI50&gt;0),0,IF(ISERROR(LOOKUP(AJ50,Punkte!$D$1:$D$22,Punkte!$E$1:$E$22)),"",LOOKUP((AJ50),Punkte!$D$1:$D$22,Punkte!$E$1:$E$22)))</f>
        <v/>
      </c>
      <c r="AM50" s="99">
        <f>IF($G50="x",0,IF(AL50&lt;50,AL50-COUNTIFS($G$5:$G50,"x"),0))</f>
        <v>0</v>
      </c>
      <c r="AN50" s="39" t="str">
        <f>IF(AND($G50="x",AL50&gt;0),0,IF(ISERROR(LOOKUP(AM50,Punkte!$D$1:$D$22,Punkte!$E$1:$E$22)),"",LOOKUP((AM50),Punkte!$D$1:$D$22,Punkte!$E$1:$E$22)))</f>
        <v/>
      </c>
      <c r="AP50" s="99">
        <f>IF($G50="x",0,IF(AO50&lt;50,AO50-COUNTIFS($G$5:$G50,"x"),0))</f>
        <v>0</v>
      </c>
      <c r="AQ50" s="39" t="str">
        <f>IF(AND($G50="x",AO50&gt;0),0,IF(ISERROR(LOOKUP(AP50,Punkte!$D$1:$D$22,Punkte!$E$1:$E$22)),"",LOOKUP((AP50),Punkte!$D$1:$D$22,Punkte!$E$1:$E$22)))</f>
        <v/>
      </c>
      <c r="AR50" s="115">
        <f t="shared" si="2"/>
        <v>6</v>
      </c>
    </row>
    <row r="51" spans="1:44" x14ac:dyDescent="0.25">
      <c r="A51" s="9">
        <f t="shared" si="0"/>
        <v>23</v>
      </c>
      <c r="B51" s="34">
        <f t="shared" si="1"/>
        <v>0</v>
      </c>
      <c r="C51" s="3">
        <v>26</v>
      </c>
      <c r="D51" s="19"/>
      <c r="E51" s="15" t="s">
        <v>225</v>
      </c>
      <c r="F51" s="15" t="s">
        <v>226</v>
      </c>
      <c r="G51" s="163" t="s">
        <v>156</v>
      </c>
      <c r="H51" s="3">
        <v>19</v>
      </c>
      <c r="I51" s="99">
        <v>0</v>
      </c>
      <c r="J51" s="39">
        <f>IF(AND($G51="x",H51&gt;0),0,IF(ISERROR(LOOKUP(I51,Punkte!$D$1:$D$22,Punkte!$E$1:$E$22)),"",LOOKUP((I51),Punkte!$D$1:$D$22,Punkte!$E$1:$E$22)))</f>
        <v>0</v>
      </c>
      <c r="K51" s="3">
        <v>18</v>
      </c>
      <c r="L51" s="99">
        <v>0</v>
      </c>
      <c r="M51" s="39">
        <f>IF(AND($G51="x",K51&gt;0),0,IF(ISERROR(LOOKUP(L51,Punkte!$D$1:$D$22,Punkte!$E$1:$E$22)),"",LOOKUP((L51),Punkte!$D$1:$D$22,Punkte!$E$1:$E$22)))</f>
        <v>0</v>
      </c>
      <c r="O51" s="99">
        <f>IF($G51="x",0,IF(N51&lt;50,N51-COUNTIFS($G$5:$G51,"x"),0))</f>
        <v>0</v>
      </c>
      <c r="P51" s="39" t="str">
        <f>IF(AND($G51="x",N51&gt;0),0,IF(ISERROR(LOOKUP(O51,Punkte!$D$1:$D$22,Punkte!$E$1:$E$22)),"",LOOKUP((O51),Punkte!$D$1:$D$22,Punkte!$E$1:$E$22)))</f>
        <v/>
      </c>
      <c r="R51" s="99">
        <f>IF($G51="x",0,IF(Q51&lt;50,Q51-COUNTIFS($G$5:$G51,"x"),0))</f>
        <v>0</v>
      </c>
      <c r="S51" s="39" t="str">
        <f>IF(AND($G51="x",Q51&gt;0),0,IF(ISERROR(LOOKUP(R51,Punkte!$D$1:$D$22,Punkte!$E$1:$E$22)),"",LOOKUP((R51),Punkte!$D$1:$D$22,Punkte!$E$1:$E$22)))</f>
        <v/>
      </c>
      <c r="U51" s="99">
        <f>IF($G51="x",0,IF(T51&lt;50,T51-COUNTIFS($G$5:$G51,"x"),0))</f>
        <v>0</v>
      </c>
      <c r="V51" s="39" t="str">
        <f>IF(AND($G51="x",T51&gt;0),0,IF(ISERROR(LOOKUP(U51,Punkte!$D$1:$D$22,Punkte!$E$1:$E$22)),"",LOOKUP((U51),Punkte!$D$1:$D$22,Punkte!$E$1:$E$22)))</f>
        <v/>
      </c>
      <c r="X51" s="99">
        <f>IF($G51="x",0,IF(W51&lt;50,W51-COUNTIFS($G$5:$G51,"x"),0))</f>
        <v>0</v>
      </c>
      <c r="Y51" s="39" t="str">
        <f>IF(AND($G51="x",W51&gt;0),0,IF(ISERROR(LOOKUP(X51,Punkte!$D$1:$D$22,Punkte!$E$1:$E$22)),"",LOOKUP((X51),Punkte!$D$1:$D$22,Punkte!$E$1:$E$22)))</f>
        <v/>
      </c>
      <c r="AA51" s="99">
        <f>IF($G51="x",0,IF(Z51&lt;50,Z51-COUNTIFS($G$5:$G51,"x"),0))</f>
        <v>0</v>
      </c>
      <c r="AB51" s="39" t="str">
        <f>IF(AND($G51="x",Z51&gt;0),0,IF(ISERROR(LOOKUP(AA51,Punkte!$D$1:$D$22,Punkte!$E$1:$E$22)),"",LOOKUP((AA51),Punkte!$D$1:$D$22,Punkte!$E$1:$E$22)))</f>
        <v/>
      </c>
      <c r="AD51" s="99">
        <f>IF($G51="x",0,IF(AC51&lt;50,AC51-COUNTIFS($G$5:$G51,"x"),0))</f>
        <v>0</v>
      </c>
      <c r="AE51" s="39" t="str">
        <f>IF(AND($G51="x",AC51&gt;0),0,IF(ISERROR(LOOKUP(AD51,Punkte!$D$1:$D$22,Punkte!$E$1:$E$22)),"",LOOKUP((AD51),Punkte!$D$1:$D$22,Punkte!$E$1:$E$22)))</f>
        <v/>
      </c>
      <c r="AG51" s="99">
        <f>IF($G51="x",0,IF(AF51&lt;50,AF51-COUNTIFS($G$5:$G51,"x"),0))</f>
        <v>0</v>
      </c>
      <c r="AH51" s="39" t="str">
        <f>IF(AND($G51="x",AF51&gt;0),0,IF(ISERROR(LOOKUP(AG51,Punkte!$D$1:$D$22,Punkte!$E$1:$E$22)),"",LOOKUP((AG51),Punkte!$D$1:$D$22,Punkte!$E$1:$E$22)))</f>
        <v/>
      </c>
      <c r="AJ51" s="99">
        <f>IF($G51="x",0,IF(AI51&lt;50,AI51-COUNTIFS($G$5:$G51,"x"),0))</f>
        <v>0</v>
      </c>
      <c r="AK51" s="39" t="str">
        <f>IF(AND($G51="x",AI51&gt;0),0,IF(ISERROR(LOOKUP(AJ51,Punkte!$D$1:$D$22,Punkte!$E$1:$E$22)),"",LOOKUP((AJ51),Punkte!$D$1:$D$22,Punkte!$E$1:$E$22)))</f>
        <v/>
      </c>
      <c r="AM51" s="99">
        <f>IF($G51="x",0,IF(AL51&lt;50,AL51-COUNTIFS($G$5:$G51,"x"),0))</f>
        <v>0</v>
      </c>
      <c r="AN51" s="39" t="str">
        <f>IF(AND($G51="x",AL51&gt;0),0,IF(ISERROR(LOOKUP(AM51,Punkte!$D$1:$D$22,Punkte!$E$1:$E$22)),"",LOOKUP((AM51),Punkte!$D$1:$D$22,Punkte!$E$1:$E$22)))</f>
        <v/>
      </c>
      <c r="AP51" s="99">
        <f>IF($G51="x",0,IF(AO51&lt;50,AO51-COUNTIFS($G$5:$G51,"x"),0))</f>
        <v>0</v>
      </c>
      <c r="AQ51" s="39" t="str">
        <f>IF(AND($G51="x",AO51&gt;0),0,IF(ISERROR(LOOKUP(AP51,Punkte!$D$1:$D$22,Punkte!$E$1:$E$22)),"",LOOKUP((AP51),Punkte!$D$1:$D$22,Punkte!$E$1:$E$22)))</f>
        <v/>
      </c>
      <c r="AR51" s="115">
        <f t="shared" si="2"/>
        <v>2</v>
      </c>
    </row>
    <row r="52" spans="1:44" x14ac:dyDescent="0.25">
      <c r="A52" s="9">
        <f t="shared" si="0"/>
        <v>23</v>
      </c>
      <c r="B52" s="34">
        <f t="shared" si="1"/>
        <v>0</v>
      </c>
      <c r="C52" s="3">
        <v>28</v>
      </c>
      <c r="E52" s="15" t="s">
        <v>48</v>
      </c>
      <c r="F52" s="15" t="s">
        <v>49</v>
      </c>
      <c r="G52" s="163" t="s">
        <v>156</v>
      </c>
      <c r="I52" s="99">
        <f>IF($G52="x",0,IF(H52&lt;50,H52-COUNTIFS($G$5:$G52,"x"),0))</f>
        <v>0</v>
      </c>
      <c r="J52" s="39" t="str">
        <f>IF(AND($G52="x",H52&gt;0),0,IF(ISERROR(LOOKUP(I52,Punkte!$D$1:$D$22,Punkte!$E$1:$E$22)),"",LOOKUP((I52),Punkte!$D$1:$D$22,Punkte!$E$1:$E$22)))</f>
        <v/>
      </c>
      <c r="L52" s="99">
        <f>IF($G52="x",0,IF(K52&lt;50,K52-COUNTIFS($G$5:$G52,"x"),0))</f>
        <v>0</v>
      </c>
      <c r="M52" s="39" t="str">
        <f>IF(AND($G52="x",K52&gt;0),0,IF(ISERROR(LOOKUP(L52,Punkte!$D$1:$D$22,Punkte!$E$1:$E$22)),"",LOOKUP((L52),Punkte!$D$1:$D$22,Punkte!$E$1:$E$22)))</f>
        <v/>
      </c>
      <c r="O52" s="99">
        <f>IF($G52="x",0,IF(N52&lt;50,N52-COUNTIFS($G$5:$G52,"x"),0))</f>
        <v>0</v>
      </c>
      <c r="P52" s="39" t="str">
        <f>IF(AND($G52="x",N52&gt;0),0,IF(ISERROR(LOOKUP(O52,Punkte!$D$1:$D$22,Punkte!$E$1:$E$22)),"",LOOKUP((O52),Punkte!$D$1:$D$22,Punkte!$E$1:$E$22)))</f>
        <v/>
      </c>
      <c r="R52" s="99">
        <f>IF($G52="x",0,IF(Q52&lt;50,Q52-COUNTIFS($G$5:$G52,"x"),0))</f>
        <v>0</v>
      </c>
      <c r="S52" s="39" t="str">
        <f>IF(AND($G52="x",Q52&gt;0),0,IF(ISERROR(LOOKUP(R52,Punkte!$D$1:$D$22,Punkte!$E$1:$E$22)),"",LOOKUP((R52),Punkte!$D$1:$D$22,Punkte!$E$1:$E$22)))</f>
        <v/>
      </c>
      <c r="U52" s="99">
        <f>IF($G52="x",0,IF(T52&lt;50,T52-COUNTIFS($G$5:$G52,"x"),0))</f>
        <v>0</v>
      </c>
      <c r="V52" s="39" t="str">
        <f>IF(AND($G52="x",T52&gt;0),0,IF(ISERROR(LOOKUP(U52,Punkte!$D$1:$D$22,Punkte!$E$1:$E$22)),"",LOOKUP((U52),Punkte!$D$1:$D$22,Punkte!$E$1:$E$22)))</f>
        <v/>
      </c>
      <c r="X52" s="99">
        <f>IF($G52="x",0,IF(W52&lt;50,W52-COUNTIFS($G$5:$G52,"x"),0))</f>
        <v>0</v>
      </c>
      <c r="Y52" s="39" t="str">
        <f>IF(AND($G52="x",W52&gt;0),0,IF(ISERROR(LOOKUP(X52,Punkte!$D$1:$D$22,Punkte!$E$1:$E$22)),"",LOOKUP((X52),Punkte!$D$1:$D$22,Punkte!$E$1:$E$22)))</f>
        <v/>
      </c>
      <c r="AA52" s="99">
        <f>IF($G52="x",0,IF(Z52&lt;50,Z52-COUNTIFS($G$5:$G52,"x"),0))</f>
        <v>0</v>
      </c>
      <c r="AB52" s="39" t="str">
        <f>IF(AND($G52="x",Z52&gt;0),0,IF(ISERROR(LOOKUP(AA52,Punkte!$D$1:$D$22,Punkte!$E$1:$E$22)),"",LOOKUP((AA52),Punkte!$D$1:$D$22,Punkte!$E$1:$E$22)))</f>
        <v/>
      </c>
      <c r="AD52" s="99">
        <f>IF($G52="x",0,IF(AC52&lt;50,AC52-COUNTIFS($G$5:$G52,"x"),0))</f>
        <v>0</v>
      </c>
      <c r="AE52" s="39" t="str">
        <f>IF(AND($G52="x",AC52&gt;0),0,IF(ISERROR(LOOKUP(AD52,Punkte!$D$1:$D$22,Punkte!$E$1:$E$22)),"",LOOKUP((AD52),Punkte!$D$1:$D$22,Punkte!$E$1:$E$22)))</f>
        <v/>
      </c>
      <c r="AF52" s="3">
        <v>8</v>
      </c>
      <c r="AG52" s="99">
        <v>0</v>
      </c>
      <c r="AH52" s="39">
        <f>IF(AND($G52="x",AF52&gt;0),0,IF(ISERROR(LOOKUP(AG52,Punkte!$D$1:$D$22,Punkte!$E$1:$E$22)),"",LOOKUP((AG52),Punkte!$D$1:$D$22,Punkte!$E$1:$E$22)))</f>
        <v>0</v>
      </c>
      <c r="AI52" s="3">
        <v>10</v>
      </c>
      <c r="AJ52" s="99">
        <v>0</v>
      </c>
      <c r="AK52" s="39">
        <f>IF(AND($G52="x",AI52&gt;0),0,IF(ISERROR(LOOKUP(AJ52,Punkte!$D$1:$D$22,Punkte!$E$1:$E$22)),"",LOOKUP((AJ52),Punkte!$D$1:$D$22,Punkte!$E$1:$E$22)))</f>
        <v>0</v>
      </c>
      <c r="AM52" s="99">
        <f>IF($G52="x",0,IF(AL52&lt;50,AL52-COUNTIFS($G$5:$G52,"x"),0))</f>
        <v>0</v>
      </c>
      <c r="AN52" s="39" t="str">
        <f>IF(AND($G52="x",AL52&gt;0),0,IF(ISERROR(LOOKUP(AM52,Punkte!$D$1:$D$22,Punkte!$E$1:$E$22)),"",LOOKUP((AM52),Punkte!$D$1:$D$22,Punkte!$E$1:$E$22)))</f>
        <v/>
      </c>
      <c r="AP52" s="99">
        <f>IF($G52="x",0,IF(AO52&lt;50,AO52-COUNTIFS($G$5:$G52,"x"),0))</f>
        <v>0</v>
      </c>
      <c r="AQ52" s="39" t="str">
        <f>IF(AND($G52="x",AO52&gt;0),0,IF(ISERROR(LOOKUP(AP52,Punkte!$D$1:$D$22,Punkte!$E$1:$E$22)),"",LOOKUP((AP52),Punkte!$D$1:$D$22,Punkte!$E$1:$E$22)))</f>
        <v/>
      </c>
      <c r="AR52" s="115">
        <f t="shared" si="2"/>
        <v>2</v>
      </c>
    </row>
    <row r="53" spans="1:44" x14ac:dyDescent="0.25">
      <c r="A53" s="9">
        <f t="shared" si="0"/>
        <v>23</v>
      </c>
      <c r="B53" s="34">
        <f t="shared" si="1"/>
        <v>0</v>
      </c>
      <c r="C53" s="18">
        <v>31</v>
      </c>
      <c r="D53" s="4"/>
      <c r="E53" s="15" t="s">
        <v>269</v>
      </c>
      <c r="F53" s="15" t="s">
        <v>184</v>
      </c>
      <c r="G53" s="163" t="s">
        <v>156</v>
      </c>
      <c r="I53" s="99">
        <f>IF($G53="x",0,IF(H53&lt;50,H53-COUNTIFS($G$5:$G53,"x"),0))</f>
        <v>0</v>
      </c>
      <c r="J53" s="39" t="str">
        <f>IF(AND($G53="x",H53&gt;0),0,IF(ISERROR(LOOKUP(I53,Punkte!$D$1:$D$22,Punkte!$E$1:$E$22)),"",LOOKUP((I53),Punkte!$D$1:$D$22,Punkte!$E$1:$E$22)))</f>
        <v/>
      </c>
      <c r="L53" s="99">
        <f>IF($G53="x",0,IF(K53&lt;50,K53-COUNTIFS($G$5:$G53,"x"),0))</f>
        <v>0</v>
      </c>
      <c r="M53" s="39" t="str">
        <f>IF(AND($G53="x",K53&gt;0),0,IF(ISERROR(LOOKUP(L53,Punkte!$D$1:$D$22,Punkte!$E$1:$E$22)),"",LOOKUP((L53),Punkte!$D$1:$D$22,Punkte!$E$1:$E$22)))</f>
        <v/>
      </c>
      <c r="O53" s="99">
        <f>IF($G53="x",0,IF(N53&lt;50,N53-COUNTIFS($G$5:$G53,"x"),0))</f>
        <v>0</v>
      </c>
      <c r="P53" s="39" t="str">
        <f>IF(AND($G53="x",N53&gt;0),0,IF(ISERROR(LOOKUP(O53,Punkte!$D$1:$D$22,Punkte!$E$1:$E$22)),"",LOOKUP((O53),Punkte!$D$1:$D$22,Punkte!$E$1:$E$22)))</f>
        <v/>
      </c>
      <c r="R53" s="99">
        <f>IF($G53="x",0,IF(Q53&lt;50,Q53-COUNTIFS($G$5:$G53,"x"),0))</f>
        <v>0</v>
      </c>
      <c r="S53" s="39" t="str">
        <f>IF(AND($G53="x",Q53&gt;0),0,IF(ISERROR(LOOKUP(R53,Punkte!$D$1:$D$22,Punkte!$E$1:$E$22)),"",LOOKUP((R53),Punkte!$D$1:$D$22,Punkte!$E$1:$E$22)))</f>
        <v/>
      </c>
      <c r="U53" s="99">
        <f>IF($G53="x",0,IF(T53&lt;50,T53-COUNTIFS($G$5:$G53,"x"),0))</f>
        <v>0</v>
      </c>
      <c r="V53" s="39" t="str">
        <f>IF(AND($G53="x",T53&gt;0),0,IF(ISERROR(LOOKUP(U53,Punkte!$D$1:$D$22,Punkte!$E$1:$E$22)),"",LOOKUP((U53),Punkte!$D$1:$D$22,Punkte!$E$1:$E$22)))</f>
        <v/>
      </c>
      <c r="X53" s="99">
        <f>IF($G53="x",0,IF(W53&lt;50,W53-COUNTIFS($G$5:$G53,"x"),0))</f>
        <v>0</v>
      </c>
      <c r="Y53" s="39" t="str">
        <f>IF(AND($G53="x",W53&gt;0),0,IF(ISERROR(LOOKUP(X53,Punkte!$D$1:$D$22,Punkte!$E$1:$E$22)),"",LOOKUP((X53),Punkte!$D$1:$D$22,Punkte!$E$1:$E$22)))</f>
        <v/>
      </c>
      <c r="AA53" s="99">
        <f>IF($G53="x",0,IF(Z53&lt;50,Z53-COUNTIFS($G$5:$G53,"x"),0))</f>
        <v>0</v>
      </c>
      <c r="AB53" s="39" t="str">
        <f>IF(AND($G53="x",Z53&gt;0),0,IF(ISERROR(LOOKUP(AA53,Punkte!$D$1:$D$22,Punkte!$E$1:$E$22)),"",LOOKUP((AA53),Punkte!$D$1:$D$22,Punkte!$E$1:$E$22)))</f>
        <v/>
      </c>
      <c r="AD53" s="99">
        <f>IF($G53="x",0,IF(AC53&lt;50,AC53-COUNTIFS($G$5:$G53,"x"),0))</f>
        <v>0</v>
      </c>
      <c r="AE53" s="39" t="str">
        <f>IF(AND($G53="x",AC53&gt;0),0,IF(ISERROR(LOOKUP(AD53,Punkte!$D$1:$D$22,Punkte!$E$1:$E$22)),"",LOOKUP((AD53),Punkte!$D$1:$D$22,Punkte!$E$1:$E$22)))</f>
        <v/>
      </c>
      <c r="AF53" s="3">
        <v>34</v>
      </c>
      <c r="AG53" s="99">
        <v>0</v>
      </c>
      <c r="AH53" s="39">
        <f>IF(AND($G53="x",AF53&gt;0),0,IF(ISERROR(LOOKUP(AG53,Punkte!$D$1:$D$22,Punkte!$E$1:$E$22)),"",LOOKUP((AG53),Punkte!$D$1:$D$22,Punkte!$E$1:$E$22)))</f>
        <v>0</v>
      </c>
      <c r="AI53" s="3">
        <v>35</v>
      </c>
      <c r="AJ53" s="99">
        <v>0</v>
      </c>
      <c r="AK53" s="39">
        <f>IF(AND($G53="x",AI53&gt;0),0,IF(ISERROR(LOOKUP(AJ53,Punkte!$D$1:$D$22,Punkte!$E$1:$E$22)),"",LOOKUP((AJ53),Punkte!$D$1:$D$22,Punkte!$E$1:$E$22)))</f>
        <v>0</v>
      </c>
      <c r="AM53" s="99">
        <f>IF($G53="x",0,IF(AL53&lt;50,AL53-COUNTIFS($G$5:$G53,"x"),0))</f>
        <v>0</v>
      </c>
      <c r="AN53" s="39" t="str">
        <f>IF(AND($G53="x",AL53&gt;0),0,IF(ISERROR(LOOKUP(AM53,Punkte!$D$1:$D$22,Punkte!$E$1:$E$22)),"",LOOKUP((AM53),Punkte!$D$1:$D$22,Punkte!$E$1:$E$22)))</f>
        <v/>
      </c>
      <c r="AP53" s="99">
        <f>IF($G53="x",0,IF(AO53&lt;50,AO53-COUNTIFS($G$5:$G53,"x"),0))</f>
        <v>0</v>
      </c>
      <c r="AQ53" s="39" t="str">
        <f>IF(AND($G53="x",AO53&gt;0),0,IF(ISERROR(LOOKUP(AP53,Punkte!$D$1:$D$22,Punkte!$E$1:$E$22)),"",LOOKUP((AP53),Punkte!$D$1:$D$22,Punkte!$E$1:$E$22)))</f>
        <v/>
      </c>
      <c r="AR53" s="115">
        <f t="shared" si="2"/>
        <v>2</v>
      </c>
    </row>
    <row r="54" spans="1:44" x14ac:dyDescent="0.25">
      <c r="A54" s="9">
        <f t="shared" si="0"/>
        <v>23</v>
      </c>
      <c r="B54" s="34">
        <f t="shared" si="1"/>
        <v>0</v>
      </c>
      <c r="C54" s="3">
        <v>38</v>
      </c>
      <c r="E54" s="15" t="s">
        <v>68</v>
      </c>
      <c r="F54" s="15" t="s">
        <v>66</v>
      </c>
      <c r="G54" s="163" t="s">
        <v>156</v>
      </c>
      <c r="I54" s="99">
        <f>IF($G54="x",0,IF(H54&lt;50,H54-COUNTIFS($G$5:$G54,"x"),0))</f>
        <v>0</v>
      </c>
      <c r="J54" s="39" t="str">
        <f>IF(AND($G54="x",H54&gt;0),0,IF(ISERROR(LOOKUP(I54,Punkte!$D$1:$D$22,Punkte!$E$1:$E$22)),"",LOOKUP((I54),Punkte!$D$1:$D$22,Punkte!$E$1:$E$22)))</f>
        <v/>
      </c>
      <c r="L54" s="99">
        <f>IF($G54="x",0,IF(K54&lt;50,K54-COUNTIFS($G$5:$G54,"x"),0))</f>
        <v>0</v>
      </c>
      <c r="M54" s="39" t="str">
        <f>IF(AND($G54="x",K54&gt;0),0,IF(ISERROR(LOOKUP(L54,Punkte!$D$1:$D$22,Punkte!$E$1:$E$22)),"",LOOKUP((L54),Punkte!$D$1:$D$22,Punkte!$E$1:$E$22)))</f>
        <v/>
      </c>
      <c r="O54" s="99">
        <f>IF($G54="x",0,IF(N54&lt;50,N54-COUNTIFS($G$5:$G54,"x"),0))</f>
        <v>0</v>
      </c>
      <c r="P54" s="39" t="str">
        <f>IF(AND($G54="x",N54&gt;0),0,IF(ISERROR(LOOKUP(O54,Punkte!$D$1:$D$22,Punkte!$E$1:$E$22)),"",LOOKUP((O54),Punkte!$D$1:$D$22,Punkte!$E$1:$E$22)))</f>
        <v/>
      </c>
      <c r="R54" s="99">
        <f>IF($G54="x",0,IF(Q54&lt;50,Q54-COUNTIFS($G$5:$G54,"x"),0))</f>
        <v>0</v>
      </c>
      <c r="S54" s="39" t="str">
        <f>IF(AND($G54="x",Q54&gt;0),0,IF(ISERROR(LOOKUP(R54,Punkte!$D$1:$D$22,Punkte!$E$1:$E$22)),"",LOOKUP((R54),Punkte!$D$1:$D$22,Punkte!$E$1:$E$22)))</f>
        <v/>
      </c>
      <c r="U54" s="99">
        <f>IF($G54="x",0,IF(T54&lt;50,T54-COUNTIFS($G$5:$G54,"x"),0))</f>
        <v>0</v>
      </c>
      <c r="V54" s="39" t="str">
        <f>IF(AND($G54="x",T54&gt;0),0,IF(ISERROR(LOOKUP(U54,Punkte!$D$1:$D$22,Punkte!$E$1:$E$22)),"",LOOKUP((U54),Punkte!$D$1:$D$22,Punkte!$E$1:$E$22)))</f>
        <v/>
      </c>
      <c r="X54" s="99">
        <f>IF($G54="x",0,IF(W54&lt;50,W54-COUNTIFS($G$5:$G54,"x"),0))</f>
        <v>0</v>
      </c>
      <c r="Y54" s="39" t="str">
        <f>IF(AND($G54="x",W54&gt;0),0,IF(ISERROR(LOOKUP(X54,Punkte!$D$1:$D$22,Punkte!$E$1:$E$22)),"",LOOKUP((X54),Punkte!$D$1:$D$22,Punkte!$E$1:$E$22)))</f>
        <v/>
      </c>
      <c r="AA54" s="99">
        <f>IF($G54="x",0,IF(Z54&lt;50,Z54-COUNTIFS($G$5:$G54,"x"),0))</f>
        <v>0</v>
      </c>
      <c r="AB54" s="39" t="str">
        <f>IF(AND($G54="x",Z54&gt;0),0,IF(ISERROR(LOOKUP(AA54,Punkte!$D$1:$D$22,Punkte!$E$1:$E$22)),"",LOOKUP((AA54),Punkte!$D$1:$D$22,Punkte!$E$1:$E$22)))</f>
        <v/>
      </c>
      <c r="AD54" s="99">
        <f>IF($G54="x",0,IF(AC54&lt;50,AC54-COUNTIFS($G$5:$G54,"x"),0))</f>
        <v>0</v>
      </c>
      <c r="AE54" s="39" t="str">
        <f>IF(AND($G54="x",AC54&gt;0),0,IF(ISERROR(LOOKUP(AD54,Punkte!$D$1:$D$22,Punkte!$E$1:$E$22)),"",LOOKUP((AD54),Punkte!$D$1:$D$22,Punkte!$E$1:$E$22)))</f>
        <v/>
      </c>
      <c r="AF54" s="3">
        <v>18</v>
      </c>
      <c r="AG54" s="99">
        <v>0</v>
      </c>
      <c r="AH54" s="39">
        <f>IF(AND($G54="x",AF54&gt;0),0,IF(ISERROR(LOOKUP(AG54,Punkte!$D$1:$D$22,Punkte!$E$1:$E$22)),"",LOOKUP((AG54),Punkte!$D$1:$D$22,Punkte!$E$1:$E$22)))</f>
        <v>0</v>
      </c>
      <c r="AI54" s="3">
        <v>14</v>
      </c>
      <c r="AJ54" s="99">
        <v>0</v>
      </c>
      <c r="AK54" s="39">
        <f>IF(AND($G54="x",AI54&gt;0),0,IF(ISERROR(LOOKUP(AJ54,Punkte!$D$1:$D$22,Punkte!$E$1:$E$22)),"",LOOKUP((AJ54),Punkte!$D$1:$D$22,Punkte!$E$1:$E$22)))</f>
        <v>0</v>
      </c>
      <c r="AM54" s="99">
        <f>IF($G54="x",0,IF(AL54&lt;50,AL54-COUNTIFS($G$5:$G54,"x"),0))</f>
        <v>0</v>
      </c>
      <c r="AN54" s="39" t="str">
        <f>IF(AND($G54="x",AL54&gt;0),0,IF(ISERROR(LOOKUP(AM54,Punkte!$D$1:$D$22,Punkte!$E$1:$E$22)),"",LOOKUP((AM54),Punkte!$D$1:$D$22,Punkte!$E$1:$E$22)))</f>
        <v/>
      </c>
      <c r="AP54" s="99">
        <f>IF($G54="x",0,IF(AO54&lt;50,AO54-COUNTIFS($G$5:$G54,"x"),0))</f>
        <v>0</v>
      </c>
      <c r="AQ54" s="39" t="str">
        <f>IF(AND($G54="x",AO54&gt;0),0,IF(ISERROR(LOOKUP(AP54,Punkte!$D$1:$D$22,Punkte!$E$1:$E$22)),"",LOOKUP((AP54),Punkte!$D$1:$D$22,Punkte!$E$1:$E$22)))</f>
        <v/>
      </c>
      <c r="AR54" s="115">
        <f t="shared" si="2"/>
        <v>2</v>
      </c>
    </row>
    <row r="55" spans="1:44" x14ac:dyDescent="0.25">
      <c r="A55" s="9">
        <f t="shared" si="0"/>
        <v>23</v>
      </c>
      <c r="B55" s="34">
        <f t="shared" si="1"/>
        <v>0</v>
      </c>
      <c r="C55" s="18">
        <v>56</v>
      </c>
      <c r="D55" s="20"/>
      <c r="E55" s="15" t="s">
        <v>260</v>
      </c>
      <c r="F55" s="15" t="s">
        <v>72</v>
      </c>
      <c r="G55" s="163" t="s">
        <v>156</v>
      </c>
      <c r="I55" s="99">
        <f>IF($G55="x",0,IF(H55&lt;50,H55-COUNTIFS($G$5:$G55,"x"),0))</f>
        <v>0</v>
      </c>
      <c r="J55" s="39" t="str">
        <f>IF(AND($G55="x",H55&gt;0),0,IF(ISERROR(LOOKUP(I55,Punkte!$D$1:$D$22,Punkte!$E$1:$E$22)),"",LOOKUP((I55),Punkte!$D$1:$D$22,Punkte!$E$1:$E$22)))</f>
        <v/>
      </c>
      <c r="L55" s="99">
        <f>IF($G55="x",0,IF(K55&lt;50,K55-COUNTIFS($G$5:$G55,"x"),0))</f>
        <v>0</v>
      </c>
      <c r="M55" s="39" t="str">
        <f>IF(AND($G55="x",K55&gt;0),0,IF(ISERROR(LOOKUP(L55,Punkte!$D$1:$D$22,Punkte!$E$1:$E$22)),"",LOOKUP((L55),Punkte!$D$1:$D$22,Punkte!$E$1:$E$22)))</f>
        <v/>
      </c>
      <c r="N55" s="3">
        <v>14</v>
      </c>
      <c r="O55" s="99">
        <v>0</v>
      </c>
      <c r="P55" s="39">
        <f>IF(AND($G55="x",N55&gt;0),0,IF(ISERROR(LOOKUP(O55,Punkte!$D$1:$D$22,Punkte!$E$1:$E$22)),"",LOOKUP((O55),Punkte!$D$1:$D$22,Punkte!$E$1:$E$22)))</f>
        <v>0</v>
      </c>
      <c r="Q55" s="3">
        <v>22</v>
      </c>
      <c r="R55" s="99">
        <v>0</v>
      </c>
      <c r="S55" s="39">
        <f>IF(AND($G55="x",Q55&gt;0),0,IF(ISERROR(LOOKUP(R55,Punkte!$D$1:$D$22,Punkte!$E$1:$E$22)),"",LOOKUP((R55),Punkte!$D$1:$D$22,Punkte!$E$1:$E$22)))</f>
        <v>0</v>
      </c>
      <c r="U55" s="99">
        <f>IF($G55="x",0,IF(T55&lt;50,T55-COUNTIFS($G$5:$G55,"x"),0))</f>
        <v>0</v>
      </c>
      <c r="V55" s="39" t="str">
        <f>IF(AND($G55="x",T55&gt;0),0,IF(ISERROR(LOOKUP(U55,Punkte!$D$1:$D$22,Punkte!$E$1:$E$22)),"",LOOKUP((U55),Punkte!$D$1:$D$22,Punkte!$E$1:$E$22)))</f>
        <v/>
      </c>
      <c r="X55" s="99">
        <f>IF($G55="x",0,IF(W55&lt;50,W55-COUNTIFS($G$5:$G55,"x"),0))</f>
        <v>0</v>
      </c>
      <c r="Y55" s="39" t="str">
        <f>IF(AND($G55="x",W55&gt;0),0,IF(ISERROR(LOOKUP(X55,Punkte!$D$1:$D$22,Punkte!$E$1:$E$22)),"",LOOKUP((X55),Punkte!$D$1:$D$22,Punkte!$E$1:$E$22)))</f>
        <v/>
      </c>
      <c r="AA55" s="99">
        <f>IF($G55="x",0,IF(Z55&lt;50,Z55-COUNTIFS($G$5:$G55,"x"),0))</f>
        <v>0</v>
      </c>
      <c r="AB55" s="39" t="str">
        <f>IF(AND($G55="x",Z55&gt;0),0,IF(ISERROR(LOOKUP(AA55,Punkte!$D$1:$D$22,Punkte!$E$1:$E$22)),"",LOOKUP((AA55),Punkte!$D$1:$D$22,Punkte!$E$1:$E$22)))</f>
        <v/>
      </c>
      <c r="AD55" s="99">
        <f>IF($G55="x",0,IF(AC55&lt;50,AC55-COUNTIFS($G$5:$G55,"x"),0))</f>
        <v>0</v>
      </c>
      <c r="AE55" s="39" t="str">
        <f>IF(AND($G55="x",AC55&gt;0),0,IF(ISERROR(LOOKUP(AD55,Punkte!$D$1:$D$22,Punkte!$E$1:$E$22)),"",LOOKUP((AD55),Punkte!$D$1:$D$22,Punkte!$E$1:$E$22)))</f>
        <v/>
      </c>
      <c r="AF55" s="3">
        <v>16</v>
      </c>
      <c r="AG55" s="99">
        <v>0</v>
      </c>
      <c r="AH55" s="39">
        <f>IF(AND($G55="x",AF55&gt;0),0,IF(ISERROR(LOOKUP(AG55,Punkte!$D$1:$D$22,Punkte!$E$1:$E$22)),"",LOOKUP((AG55),Punkte!$D$1:$D$22,Punkte!$E$1:$E$22)))</f>
        <v>0</v>
      </c>
      <c r="AI55" s="3">
        <v>22</v>
      </c>
      <c r="AJ55" s="99">
        <v>0</v>
      </c>
      <c r="AK55" s="39">
        <f>IF(AND($G55="x",AI55&gt;0),0,IF(ISERROR(LOOKUP(AJ55,Punkte!$D$1:$D$22,Punkte!$E$1:$E$22)),"",LOOKUP((AJ55),Punkte!$D$1:$D$22,Punkte!$E$1:$E$22)))</f>
        <v>0</v>
      </c>
      <c r="AM55" s="99">
        <f>IF($G55="x",0,IF(AL55&lt;50,AL55-COUNTIFS($G$5:$G55,"x"),0))</f>
        <v>0</v>
      </c>
      <c r="AN55" s="39" t="str">
        <f>IF(AND($G55="x",AL55&gt;0),0,IF(ISERROR(LOOKUP(AM55,Punkte!$D$1:$D$22,Punkte!$E$1:$E$22)),"",LOOKUP((AM55),Punkte!$D$1:$D$22,Punkte!$E$1:$E$22)))</f>
        <v/>
      </c>
      <c r="AP55" s="99">
        <f>IF($G55="x",0,IF(AO55&lt;50,AO55-COUNTIFS($G$5:$G55,"x"),0))</f>
        <v>0</v>
      </c>
      <c r="AQ55" s="39" t="str">
        <f>IF(AND($G55="x",AO55&gt;0),0,IF(ISERROR(LOOKUP(AP55,Punkte!$D$1:$D$22,Punkte!$E$1:$E$22)),"",LOOKUP((AP55),Punkte!$D$1:$D$22,Punkte!$E$1:$E$22)))</f>
        <v/>
      </c>
      <c r="AR55" s="115">
        <f t="shared" si="2"/>
        <v>4</v>
      </c>
    </row>
    <row r="56" spans="1:44" x14ac:dyDescent="0.25">
      <c r="A56" s="9">
        <f t="shared" si="0"/>
        <v>23</v>
      </c>
      <c r="B56" s="34">
        <f t="shared" si="1"/>
        <v>0</v>
      </c>
      <c r="C56" s="3">
        <v>58</v>
      </c>
      <c r="D56" s="19"/>
      <c r="E56" s="15" t="s">
        <v>113</v>
      </c>
      <c r="F56" s="15" t="s">
        <v>114</v>
      </c>
      <c r="G56" s="163" t="s">
        <v>156</v>
      </c>
      <c r="I56" s="99">
        <f>IF($G56="x",0,IF(H56&lt;50,H56-COUNTIFS($G$5:$G56,"x"),0))</f>
        <v>0</v>
      </c>
      <c r="J56" s="39" t="str">
        <f>IF(AND($G56="x",H56&gt;0),0,IF(ISERROR(LOOKUP(I56,Punkte!$D$1:$D$22,Punkte!$E$1:$E$22)),"",LOOKUP((I56),Punkte!$D$1:$D$22,Punkte!$E$1:$E$22)))</f>
        <v/>
      </c>
      <c r="L56" s="99">
        <f>IF($G56="x",0,IF(K56&lt;50,K56-COUNTIFS($G$5:$G56,"x"),0))</f>
        <v>0</v>
      </c>
      <c r="M56" s="39" t="str">
        <f>IF(AND($G56="x",K56&gt;0),0,IF(ISERROR(LOOKUP(L56,Punkte!$D$1:$D$22,Punkte!$E$1:$E$22)),"",LOOKUP((L56),Punkte!$D$1:$D$22,Punkte!$E$1:$E$22)))</f>
        <v/>
      </c>
      <c r="O56" s="99">
        <f>IF($G56="x",0,IF(N56&lt;50,N56-COUNTIFS($G$5:$G56,"x"),0))</f>
        <v>0</v>
      </c>
      <c r="P56" s="39" t="str">
        <f>IF(AND($G56="x",N56&gt;0),0,IF(ISERROR(LOOKUP(O56,Punkte!$D$1:$D$22,Punkte!$E$1:$E$22)),"",LOOKUP((O56),Punkte!$D$1:$D$22,Punkte!$E$1:$E$22)))</f>
        <v/>
      </c>
      <c r="R56" s="99">
        <f>IF($G56="x",0,IF(Q56&lt;50,Q56-COUNTIFS($G$5:$G56,"x"),0))</f>
        <v>0</v>
      </c>
      <c r="S56" s="39" t="str">
        <f>IF(AND($G56="x",Q56&gt;0),0,IF(ISERROR(LOOKUP(R56,Punkte!$D$1:$D$22,Punkte!$E$1:$E$22)),"",LOOKUP((R56),Punkte!$D$1:$D$22,Punkte!$E$1:$E$22)))</f>
        <v/>
      </c>
      <c r="T56" s="3">
        <v>28</v>
      </c>
      <c r="U56" s="99">
        <v>0</v>
      </c>
      <c r="V56" s="39">
        <f>IF(AND($G56="x",T56&gt;0),0,IF(ISERROR(LOOKUP(U56,Punkte!$D$1:$D$22,Punkte!$E$1:$E$22)),"",LOOKUP((U56),Punkte!$D$1:$D$22,Punkte!$E$1:$E$22)))</f>
        <v>0</v>
      </c>
      <c r="W56" s="3">
        <v>26</v>
      </c>
      <c r="X56" s="99">
        <v>0</v>
      </c>
      <c r="Y56" s="39">
        <f>IF(AND($G56="x",W56&gt;0),0,IF(ISERROR(LOOKUP(X56,Punkte!$D$1:$D$22,Punkte!$E$1:$E$22)),"",LOOKUP((X56),Punkte!$D$1:$D$22,Punkte!$E$1:$E$22)))</f>
        <v>0</v>
      </c>
      <c r="Z56" s="3">
        <v>37</v>
      </c>
      <c r="AA56" s="99">
        <v>0</v>
      </c>
      <c r="AB56" s="39">
        <f>IF(AND($G56="x",Z56&gt;0),0,IF(ISERROR(LOOKUP(AA56,Punkte!$D$1:$D$22,Punkte!$E$1:$E$22)),"",LOOKUP((AA56),Punkte!$D$1:$D$22,Punkte!$E$1:$E$22)))</f>
        <v>0</v>
      </c>
      <c r="AC56" s="3" t="s">
        <v>47</v>
      </c>
      <c r="AD56" s="99">
        <v>0</v>
      </c>
      <c r="AE56" s="39">
        <f>IF(AND($G56="x",AC56&gt;0),0,IF(ISERROR(LOOKUP(AD56,Punkte!$D$1:$D$22,Punkte!$E$1:$E$22)),"",LOOKUP((AD56),Punkte!$D$1:$D$22,Punkte!$E$1:$E$22)))</f>
        <v>0</v>
      </c>
      <c r="AF56" s="3">
        <v>33</v>
      </c>
      <c r="AG56" s="99">
        <v>0</v>
      </c>
      <c r="AH56" s="39">
        <f>IF(AND($G56="x",AF56&gt;0),0,IF(ISERROR(LOOKUP(AG56,Punkte!$D$1:$D$22,Punkte!$E$1:$E$22)),"",LOOKUP((AG56),Punkte!$D$1:$D$22,Punkte!$E$1:$E$22)))</f>
        <v>0</v>
      </c>
      <c r="AI56" s="3" t="s">
        <v>47</v>
      </c>
      <c r="AJ56" s="99">
        <v>0</v>
      </c>
      <c r="AK56" s="39">
        <f>IF(AND($G56="x",AI56&gt;0),0,IF(ISERROR(LOOKUP(AJ56,Punkte!$D$1:$D$22,Punkte!$E$1:$E$22)),"",LOOKUP((AJ56),Punkte!$D$1:$D$22,Punkte!$E$1:$E$22)))</f>
        <v>0</v>
      </c>
      <c r="AM56" s="99">
        <f>IF($G56="x",0,IF(AL56&lt;50,AL56-COUNTIFS($G$5:$G56,"x"),0))</f>
        <v>0</v>
      </c>
      <c r="AN56" s="39" t="str">
        <f>IF(AND($G56="x",AL56&gt;0),0,IF(ISERROR(LOOKUP(AM56,Punkte!$D$1:$D$22,Punkte!$E$1:$E$22)),"",LOOKUP((AM56),Punkte!$D$1:$D$22,Punkte!$E$1:$E$22)))</f>
        <v/>
      </c>
      <c r="AP56" s="99">
        <f>IF($G56="x",0,IF(AO56&lt;50,AO56-COUNTIFS($G$5:$G56,"x"),0))</f>
        <v>0</v>
      </c>
      <c r="AQ56" s="39" t="str">
        <f>IF(AND($G56="x",AO56&gt;0),0,IF(ISERROR(LOOKUP(AP56,Punkte!$D$1:$D$22,Punkte!$E$1:$E$22)),"",LOOKUP((AP56),Punkte!$D$1:$D$22,Punkte!$E$1:$E$22)))</f>
        <v/>
      </c>
      <c r="AR56" s="115">
        <f t="shared" si="2"/>
        <v>6</v>
      </c>
    </row>
    <row r="57" spans="1:44" x14ac:dyDescent="0.25">
      <c r="A57" s="9">
        <f t="shared" si="0"/>
        <v>23</v>
      </c>
      <c r="B57" s="34">
        <f t="shared" si="1"/>
        <v>0</v>
      </c>
      <c r="C57" s="3">
        <v>60</v>
      </c>
      <c r="D57" s="19"/>
      <c r="E57" s="15" t="s">
        <v>80</v>
      </c>
      <c r="F57" s="15" t="s">
        <v>109</v>
      </c>
      <c r="G57" s="163" t="s">
        <v>156</v>
      </c>
      <c r="I57" s="99">
        <f>IF($G57="x",0,IF(H57&lt;50,H57-COUNTIFS($G$5:$G57,"x"),0))</f>
        <v>0</v>
      </c>
      <c r="J57" s="39" t="str">
        <f>IF(AND($G57="x",H57&gt;0),0,IF(ISERROR(LOOKUP(I57,Punkte!$D$1:$D$22,Punkte!$E$1:$E$22)),"",LOOKUP((I57),Punkte!$D$1:$D$22,Punkte!$E$1:$E$22)))</f>
        <v/>
      </c>
      <c r="L57" s="99">
        <f>IF($G57="x",0,IF(K57&lt;50,K57-COUNTIFS($G$5:$G57,"x"),0))</f>
        <v>0</v>
      </c>
      <c r="M57" s="39" t="str">
        <f>IF(AND($G57="x",K57&gt;0),0,IF(ISERROR(LOOKUP(L57,Punkte!$D$1:$D$22,Punkte!$E$1:$E$22)),"",LOOKUP((L57),Punkte!$D$1:$D$22,Punkte!$E$1:$E$22)))</f>
        <v/>
      </c>
      <c r="O57" s="99">
        <f>IF($G57="x",0,IF(N57&lt;50,N57-COUNTIFS($G$5:$G57,"x"),0))</f>
        <v>0</v>
      </c>
      <c r="P57" s="39" t="str">
        <f>IF(AND($G57="x",N57&gt;0),0,IF(ISERROR(LOOKUP(O57,Punkte!$D$1:$D$22,Punkte!$E$1:$E$22)),"",LOOKUP((O57),Punkte!$D$1:$D$22,Punkte!$E$1:$E$22)))</f>
        <v/>
      </c>
      <c r="R57" s="99">
        <f>IF($G57="x",0,IF(Q57&lt;50,Q57-COUNTIFS($G$5:$G57,"x"),0))</f>
        <v>0</v>
      </c>
      <c r="S57" s="39" t="str">
        <f>IF(AND($G57="x",Q57&gt;0),0,IF(ISERROR(LOOKUP(R57,Punkte!$D$1:$D$22,Punkte!$E$1:$E$22)),"",LOOKUP((R57),Punkte!$D$1:$D$22,Punkte!$E$1:$E$22)))</f>
        <v/>
      </c>
      <c r="U57" s="99">
        <f>IF($G57="x",0,IF(T57&lt;50,T57-COUNTIFS($G$5:$G57,"x"),0))</f>
        <v>0</v>
      </c>
      <c r="V57" s="39" t="str">
        <f>IF(AND($G57="x",T57&gt;0),0,IF(ISERROR(LOOKUP(U57,Punkte!$D$1:$D$22,Punkte!$E$1:$E$22)),"",LOOKUP((U57),Punkte!$D$1:$D$22,Punkte!$E$1:$E$22)))</f>
        <v/>
      </c>
      <c r="X57" s="99">
        <f>IF($G57="x",0,IF(W57&lt;50,W57-COUNTIFS($G$5:$G57,"x"),0))</f>
        <v>0</v>
      </c>
      <c r="Y57" s="39" t="str">
        <f>IF(AND($G57="x",W57&gt;0),0,IF(ISERROR(LOOKUP(X57,Punkte!$D$1:$D$22,Punkte!$E$1:$E$22)),"",LOOKUP((X57),Punkte!$D$1:$D$22,Punkte!$E$1:$E$22)))</f>
        <v/>
      </c>
      <c r="Z57" s="3">
        <v>32</v>
      </c>
      <c r="AA57" s="99">
        <v>0</v>
      </c>
      <c r="AB57" s="39">
        <f>IF(AND($G57="x",Z57&gt;0),0,IF(ISERROR(LOOKUP(AA57,Punkte!$D$1:$D$22,Punkte!$E$1:$E$22)),"",LOOKUP((AA57),Punkte!$D$1:$D$22,Punkte!$E$1:$E$22)))</f>
        <v>0</v>
      </c>
      <c r="AC57" s="3">
        <v>35</v>
      </c>
      <c r="AD57" s="99">
        <v>0</v>
      </c>
      <c r="AE57" s="39">
        <f>IF(AND($G57="x",AC57&gt;0),0,IF(ISERROR(LOOKUP(AD57,Punkte!$D$1:$D$22,Punkte!$E$1:$E$22)),"",LOOKUP((AD57),Punkte!$D$1:$D$22,Punkte!$E$1:$E$22)))</f>
        <v>0</v>
      </c>
      <c r="AF57" s="3">
        <v>31</v>
      </c>
      <c r="AG57" s="99">
        <v>0</v>
      </c>
      <c r="AH57" s="39">
        <f>IF(AND($G57="x",AF57&gt;0),0,IF(ISERROR(LOOKUP(AG57,Punkte!$D$1:$D$22,Punkte!$E$1:$E$22)),"",LOOKUP((AG57),Punkte!$D$1:$D$22,Punkte!$E$1:$E$22)))</f>
        <v>0</v>
      </c>
      <c r="AI57" s="3">
        <v>34</v>
      </c>
      <c r="AJ57" s="99">
        <v>0</v>
      </c>
      <c r="AK57" s="39">
        <f>IF(AND($G57="x",AI57&gt;0),0,IF(ISERROR(LOOKUP(AJ57,Punkte!$D$1:$D$22,Punkte!$E$1:$E$22)),"",LOOKUP((AJ57),Punkte!$D$1:$D$22,Punkte!$E$1:$E$22)))</f>
        <v>0</v>
      </c>
      <c r="AM57" s="99">
        <f>IF($G57="x",0,IF(AL57&lt;50,AL57-COUNTIFS($G$5:$G57,"x"),0))</f>
        <v>0</v>
      </c>
      <c r="AN57" s="39" t="str">
        <f>IF(AND($G57="x",AL57&gt;0),0,IF(ISERROR(LOOKUP(AM57,Punkte!$D$1:$D$22,Punkte!$E$1:$E$22)),"",LOOKUP((AM57),Punkte!$D$1:$D$22,Punkte!$E$1:$E$22)))</f>
        <v/>
      </c>
      <c r="AP57" s="99">
        <f>IF($G57="x",0,IF(AO57&lt;50,AO57-COUNTIFS($G$5:$G57,"x"),0))</f>
        <v>0</v>
      </c>
      <c r="AQ57" s="39" t="str">
        <f>IF(AND($G57="x",AO57&gt;0),0,IF(ISERROR(LOOKUP(AP57,Punkte!$D$1:$D$22,Punkte!$E$1:$E$22)),"",LOOKUP((AP57),Punkte!$D$1:$D$22,Punkte!$E$1:$E$22)))</f>
        <v/>
      </c>
      <c r="AR57" s="115">
        <f t="shared" si="2"/>
        <v>4</v>
      </c>
    </row>
    <row r="58" spans="1:44" x14ac:dyDescent="0.25">
      <c r="A58" s="9">
        <f t="shared" si="0"/>
        <v>23</v>
      </c>
      <c r="B58" s="34">
        <f t="shared" si="1"/>
        <v>0</v>
      </c>
      <c r="C58" s="3">
        <v>62</v>
      </c>
      <c r="D58" s="19"/>
      <c r="E58" s="15" t="s">
        <v>75</v>
      </c>
      <c r="F58" s="15" t="s">
        <v>46</v>
      </c>
      <c r="G58" s="163" t="s">
        <v>156</v>
      </c>
      <c r="I58" s="99">
        <f>IF($G58="x",0,IF(H58&lt;50,H58-COUNTIFS($G$5:$G58,"x"),0))</f>
        <v>0</v>
      </c>
      <c r="J58" s="39" t="str">
        <f>IF(AND($G58="x",H58&gt;0),0,IF(ISERROR(LOOKUP(I58,Punkte!$D$1:$D$22,Punkte!$E$1:$E$22)),"",LOOKUP((I58),Punkte!$D$1:$D$22,Punkte!$E$1:$E$22)))</f>
        <v/>
      </c>
      <c r="L58" s="99">
        <f>IF($G58="x",0,IF(K58&lt;50,K58-COUNTIFS($G$5:$G58,"x"),0))</f>
        <v>0</v>
      </c>
      <c r="M58" s="39" t="str">
        <f>IF(AND($G58="x",K58&gt;0),0,IF(ISERROR(LOOKUP(L58,Punkte!$D$1:$D$22,Punkte!$E$1:$E$22)),"",LOOKUP((L58),Punkte!$D$1:$D$22,Punkte!$E$1:$E$22)))</f>
        <v/>
      </c>
      <c r="O58" s="99">
        <f>IF($G58="x",0,IF(N58&lt;50,N58-COUNTIFS($G$5:$G58,"x"),0))</f>
        <v>0</v>
      </c>
      <c r="P58" s="39" t="str">
        <f>IF(AND($G58="x",N58&gt;0),0,IF(ISERROR(LOOKUP(O58,Punkte!$D$1:$D$22,Punkte!$E$1:$E$22)),"",LOOKUP((O58),Punkte!$D$1:$D$22,Punkte!$E$1:$E$22)))</f>
        <v/>
      </c>
      <c r="R58" s="99">
        <f>IF($G58="x",0,IF(Q58&lt;50,Q58-COUNTIFS($G$5:$G58,"x"),0))</f>
        <v>0</v>
      </c>
      <c r="S58" s="39" t="str">
        <f>IF(AND($G58="x",Q58&gt;0),0,IF(ISERROR(LOOKUP(R58,Punkte!$D$1:$D$22,Punkte!$E$1:$E$22)),"",LOOKUP((R58),Punkte!$D$1:$D$22,Punkte!$E$1:$E$22)))</f>
        <v/>
      </c>
      <c r="T58" s="3">
        <v>16</v>
      </c>
      <c r="U58" s="99">
        <v>0</v>
      </c>
      <c r="V58" s="39">
        <f>IF(AND($G58="x",T58&gt;0),0,IF(ISERROR(LOOKUP(U58,Punkte!$D$1:$D$22,Punkte!$E$1:$E$22)),"",LOOKUP((U58),Punkte!$D$1:$D$22,Punkte!$E$1:$E$22)))</f>
        <v>0</v>
      </c>
      <c r="W58" s="3">
        <v>15</v>
      </c>
      <c r="X58" s="99">
        <v>0</v>
      </c>
      <c r="Y58" s="39">
        <f>IF(AND($G58="x",W58&gt;0),0,IF(ISERROR(LOOKUP(X58,Punkte!$D$1:$D$22,Punkte!$E$1:$E$22)),"",LOOKUP((X58),Punkte!$D$1:$D$22,Punkte!$E$1:$E$22)))</f>
        <v>0</v>
      </c>
      <c r="Z58" s="3">
        <v>20</v>
      </c>
      <c r="AA58" s="99">
        <v>0</v>
      </c>
      <c r="AB58" s="39">
        <f>IF(AND($G58="x",Z58&gt;0),0,IF(ISERROR(LOOKUP(AA58,Punkte!$D$1:$D$22,Punkte!$E$1:$E$22)),"",LOOKUP((AA58),Punkte!$D$1:$D$22,Punkte!$E$1:$E$22)))</f>
        <v>0</v>
      </c>
      <c r="AC58" s="3" t="s">
        <v>47</v>
      </c>
      <c r="AD58" s="99">
        <v>0</v>
      </c>
      <c r="AE58" s="39">
        <f>IF(AND($G58="x",AC58&gt;0),0,IF(ISERROR(LOOKUP(AD58,Punkte!$D$1:$D$22,Punkte!$E$1:$E$22)),"",LOOKUP((AD58),Punkte!$D$1:$D$22,Punkte!$E$1:$E$22)))</f>
        <v>0</v>
      </c>
      <c r="AG58" s="99">
        <f>IF($G58="x",0,IF(AF58&lt;50,AF58-COUNTIFS($G$5:$G58,"x"),0))</f>
        <v>0</v>
      </c>
      <c r="AH58" s="39" t="str">
        <f>IF(AND($G58="x",AF58&gt;0),0,IF(ISERROR(LOOKUP(AG58,Punkte!$D$1:$D$22,Punkte!$E$1:$E$22)),"",LOOKUP((AG58),Punkte!$D$1:$D$22,Punkte!$E$1:$E$22)))</f>
        <v/>
      </c>
      <c r="AJ58" s="99">
        <f>IF($G58="x",0,IF(AI58&lt;50,AI58-COUNTIFS($G$5:$G58,"x"),0))</f>
        <v>0</v>
      </c>
      <c r="AK58" s="39" t="str">
        <f>IF(AND($G58="x",AI58&gt;0),0,IF(ISERROR(LOOKUP(AJ58,Punkte!$D$1:$D$22,Punkte!$E$1:$E$22)),"",LOOKUP((AJ58),Punkte!$D$1:$D$22,Punkte!$E$1:$E$22)))</f>
        <v/>
      </c>
      <c r="AM58" s="99">
        <f>IF($G58="x",0,IF(AL58&lt;50,AL58-COUNTIFS($G$5:$G58,"x"),0))</f>
        <v>0</v>
      </c>
      <c r="AN58" s="39" t="str">
        <f>IF(AND($G58="x",AL58&gt;0),0,IF(ISERROR(LOOKUP(AM58,Punkte!$D$1:$D$22,Punkte!$E$1:$E$22)),"",LOOKUP((AM58),Punkte!$D$1:$D$22,Punkte!$E$1:$E$22)))</f>
        <v/>
      </c>
      <c r="AP58" s="99">
        <f>IF($G58="x",0,IF(AO58&lt;50,AO58-COUNTIFS($G$5:$G58,"x"),0))</f>
        <v>0</v>
      </c>
      <c r="AQ58" s="39" t="str">
        <f>IF(AND($G58="x",AO58&gt;0),0,IF(ISERROR(LOOKUP(AP58,Punkte!$D$1:$D$22,Punkte!$E$1:$E$22)),"",LOOKUP((AP58),Punkte!$D$1:$D$22,Punkte!$E$1:$E$22)))</f>
        <v/>
      </c>
      <c r="AR58" s="115">
        <f t="shared" si="2"/>
        <v>4</v>
      </c>
    </row>
    <row r="59" spans="1:44" x14ac:dyDescent="0.25">
      <c r="A59" s="9">
        <f t="shared" si="0"/>
        <v>23</v>
      </c>
      <c r="B59" s="34">
        <f t="shared" si="1"/>
        <v>0</v>
      </c>
      <c r="C59" s="3">
        <v>67</v>
      </c>
      <c r="D59" s="19"/>
      <c r="E59" s="15" t="s">
        <v>73</v>
      </c>
      <c r="F59" s="15" t="s">
        <v>74</v>
      </c>
      <c r="G59" s="163" t="s">
        <v>156</v>
      </c>
      <c r="I59" s="99">
        <f>IF($G59="x",0,IF(H59&lt;50,H59-COUNTIFS($G$5:$G59,"x"),0))</f>
        <v>0</v>
      </c>
      <c r="J59" s="39" t="str">
        <f>IF(AND($G59="x",H59&gt;0),0,IF(ISERROR(LOOKUP(I59,Punkte!$D$1:$D$22,Punkte!$E$1:$E$22)),"",LOOKUP((I59),Punkte!$D$1:$D$22,Punkte!$E$1:$E$22)))</f>
        <v/>
      </c>
      <c r="L59" s="99">
        <f>IF($G59="x",0,IF(K59&lt;50,K59-COUNTIFS($G$5:$G59,"x"),0))</f>
        <v>0</v>
      </c>
      <c r="M59" s="39" t="str">
        <f>IF(AND($G59="x",K59&gt;0),0,IF(ISERROR(LOOKUP(L59,Punkte!$D$1:$D$22,Punkte!$E$1:$E$22)),"",LOOKUP((L59),Punkte!$D$1:$D$22,Punkte!$E$1:$E$22)))</f>
        <v/>
      </c>
      <c r="N59" s="3">
        <v>23</v>
      </c>
      <c r="O59" s="99">
        <v>0</v>
      </c>
      <c r="P59" s="39">
        <f>IF(AND($G59="x",N59&gt;0),0,IF(ISERROR(LOOKUP(O59,Punkte!$D$1:$D$22,Punkte!$E$1:$E$22)),"",LOOKUP((O59),Punkte!$D$1:$D$22,Punkte!$E$1:$E$22)))</f>
        <v>0</v>
      </c>
      <c r="Q59" s="3">
        <v>21</v>
      </c>
      <c r="R59" s="99">
        <v>0</v>
      </c>
      <c r="S59" s="39">
        <f>IF(AND($G59="x",Q59&gt;0),0,IF(ISERROR(LOOKUP(R59,Punkte!$D$1:$D$22,Punkte!$E$1:$E$22)),"",LOOKUP((R59),Punkte!$D$1:$D$22,Punkte!$E$1:$E$22)))</f>
        <v>0</v>
      </c>
      <c r="T59" s="3">
        <v>23</v>
      </c>
      <c r="U59" s="99">
        <v>0</v>
      </c>
      <c r="V59" s="39">
        <f>IF(AND($G59="x",T59&gt;0),0,IF(ISERROR(LOOKUP(U59,Punkte!$D$1:$D$22,Punkte!$E$1:$E$22)),"",LOOKUP((U59),Punkte!$D$1:$D$22,Punkte!$E$1:$E$22)))</f>
        <v>0</v>
      </c>
      <c r="W59" s="3">
        <v>21</v>
      </c>
      <c r="X59" s="99">
        <v>0</v>
      </c>
      <c r="Y59" s="39">
        <f>IF(AND($G59="x",W59&gt;0),0,IF(ISERROR(LOOKUP(X59,Punkte!$D$1:$D$22,Punkte!$E$1:$E$22)),"",LOOKUP((X59),Punkte!$D$1:$D$22,Punkte!$E$1:$E$22)))</f>
        <v>0</v>
      </c>
      <c r="Z59" s="3">
        <v>28</v>
      </c>
      <c r="AA59" s="99">
        <v>0</v>
      </c>
      <c r="AB59" s="39">
        <f>IF(AND($G59="x",Z59&gt;0),0,IF(ISERROR(LOOKUP(AA59,Punkte!$D$1:$D$22,Punkte!$E$1:$E$22)),"",LOOKUP((AA59),Punkte!$D$1:$D$22,Punkte!$E$1:$E$22)))</f>
        <v>0</v>
      </c>
      <c r="AC59" s="3">
        <v>26</v>
      </c>
      <c r="AD59" s="99">
        <v>0</v>
      </c>
      <c r="AE59" s="39">
        <f>IF(AND($G59="x",AC59&gt;0),0,IF(ISERROR(LOOKUP(AD59,Punkte!$D$1:$D$22,Punkte!$E$1:$E$22)),"",LOOKUP((AD59),Punkte!$D$1:$D$22,Punkte!$E$1:$E$22)))</f>
        <v>0</v>
      </c>
      <c r="AF59" s="3">
        <v>22</v>
      </c>
      <c r="AG59" s="99">
        <v>0</v>
      </c>
      <c r="AH59" s="39">
        <f>IF(AND($G59="x",AF59&gt;0),0,IF(ISERROR(LOOKUP(AG59,Punkte!$D$1:$D$22,Punkte!$E$1:$E$22)),"",LOOKUP((AG59),Punkte!$D$1:$D$22,Punkte!$E$1:$E$22)))</f>
        <v>0</v>
      </c>
      <c r="AI59" s="3">
        <v>23</v>
      </c>
      <c r="AJ59" s="99">
        <v>0</v>
      </c>
      <c r="AK59" s="39">
        <f>IF(AND($G59="x",AI59&gt;0),0,IF(ISERROR(LOOKUP(AJ59,Punkte!$D$1:$D$22,Punkte!$E$1:$E$22)),"",LOOKUP((AJ59),Punkte!$D$1:$D$22,Punkte!$E$1:$E$22)))</f>
        <v>0</v>
      </c>
      <c r="AM59" s="99">
        <f>IF($G59="x",0,IF(AL59&lt;50,AL59-COUNTIFS($G$5:$G59,"x"),0))</f>
        <v>0</v>
      </c>
      <c r="AN59" s="39" t="str">
        <f>IF(AND($G59="x",AL59&gt;0),0,IF(ISERROR(LOOKUP(AM59,Punkte!$D$1:$D$22,Punkte!$E$1:$E$22)),"",LOOKUP((AM59),Punkte!$D$1:$D$22,Punkte!$E$1:$E$22)))</f>
        <v/>
      </c>
      <c r="AP59" s="99">
        <f>IF($G59="x",0,IF(AO59&lt;50,AO59-COUNTIFS($G$5:$G59,"x"),0))</f>
        <v>0</v>
      </c>
      <c r="AQ59" s="39" t="str">
        <f>IF(AND($G59="x",AO59&gt;0),0,IF(ISERROR(LOOKUP(AP59,Punkte!$D$1:$D$22,Punkte!$E$1:$E$22)),"",LOOKUP((AP59),Punkte!$D$1:$D$22,Punkte!$E$1:$E$22)))</f>
        <v/>
      </c>
      <c r="AR59" s="115">
        <f t="shared" si="2"/>
        <v>8</v>
      </c>
    </row>
    <row r="60" spans="1:44" x14ac:dyDescent="0.25">
      <c r="A60" s="9">
        <f t="shared" si="0"/>
        <v>23</v>
      </c>
      <c r="B60" s="34">
        <f t="shared" si="1"/>
        <v>0</v>
      </c>
      <c r="C60" s="3">
        <v>69</v>
      </c>
      <c r="D60" s="19"/>
      <c r="E60" s="15" t="s">
        <v>170</v>
      </c>
      <c r="F60" s="15" t="s">
        <v>243</v>
      </c>
      <c r="G60" s="163" t="s">
        <v>156</v>
      </c>
      <c r="I60" s="99">
        <f>IF($G60="x",0,IF(H60&lt;50,H60-COUNTIFS($G$5:$G60,"x"),0))</f>
        <v>0</v>
      </c>
      <c r="J60" s="39" t="str">
        <f>IF(AND($G60="x",H60&gt;0),0,IF(ISERROR(LOOKUP(I60,Punkte!$D$1:$D$22,Punkte!$E$1:$E$22)),"",LOOKUP((I60),Punkte!$D$1:$D$22,Punkte!$E$1:$E$22)))</f>
        <v/>
      </c>
      <c r="L60" s="99">
        <f>IF($G60="x",0,IF(K60&lt;50,K60-COUNTIFS($G$5:$G60,"x"),0))</f>
        <v>0</v>
      </c>
      <c r="M60" s="39" t="str">
        <f>IF(AND($G60="x",K60&gt;0),0,IF(ISERROR(LOOKUP(L60,Punkte!$D$1:$D$22,Punkte!$E$1:$E$22)),"",LOOKUP((L60),Punkte!$D$1:$D$22,Punkte!$E$1:$E$22)))</f>
        <v/>
      </c>
      <c r="O60" s="99">
        <f>IF($G60="x",0,IF(N60&lt;50,N60-COUNTIFS($G$5:$G60,"x"),0))</f>
        <v>0</v>
      </c>
      <c r="P60" s="39" t="str">
        <f>IF(AND($G60="x",N60&gt;0),0,IF(ISERROR(LOOKUP(O60,Punkte!$D$1:$D$22,Punkte!$E$1:$E$22)),"",LOOKUP((O60),Punkte!$D$1:$D$22,Punkte!$E$1:$E$22)))</f>
        <v/>
      </c>
      <c r="R60" s="99">
        <f>IF($G60="x",0,IF(Q60&lt;50,Q60-COUNTIFS($G$5:$G60,"x"),0))</f>
        <v>0</v>
      </c>
      <c r="S60" s="39" t="str">
        <f>IF(AND($G60="x",Q60&gt;0),0,IF(ISERROR(LOOKUP(R60,Punkte!$D$1:$D$22,Punkte!$E$1:$E$22)),"",LOOKUP((R60),Punkte!$D$1:$D$22,Punkte!$E$1:$E$22)))</f>
        <v/>
      </c>
      <c r="U60" s="99">
        <f>IF($G60="x",0,IF(T60&lt;50,T60-COUNTIFS($G$5:$G60,"x"),0))</f>
        <v>0</v>
      </c>
      <c r="V60" s="39" t="str">
        <f>IF(AND($G60="x",T60&gt;0),0,IF(ISERROR(LOOKUP(U60,Punkte!$D$1:$D$22,Punkte!$E$1:$E$22)),"",LOOKUP((U60),Punkte!$D$1:$D$22,Punkte!$E$1:$E$22)))</f>
        <v/>
      </c>
      <c r="X60" s="99">
        <f>IF($G60="x",0,IF(W60&lt;50,W60-COUNTIFS($G$5:$G60,"x"),0))</f>
        <v>0</v>
      </c>
      <c r="Y60" s="39" t="str">
        <f>IF(AND($G60="x",W60&gt;0),0,IF(ISERROR(LOOKUP(X60,Punkte!$D$1:$D$22,Punkte!$E$1:$E$22)),"",LOOKUP((X60),Punkte!$D$1:$D$22,Punkte!$E$1:$E$22)))</f>
        <v/>
      </c>
      <c r="Z60" s="3" t="s">
        <v>47</v>
      </c>
      <c r="AA60" s="99">
        <v>0</v>
      </c>
      <c r="AB60" s="39">
        <f>IF(AND($G60="x",Z60&gt;0),0,IF(ISERROR(LOOKUP(AA60,Punkte!$D$1:$D$22,Punkte!$E$1:$E$22)),"",LOOKUP((AA60),Punkte!$D$1:$D$22,Punkte!$E$1:$E$22)))</f>
        <v>0</v>
      </c>
      <c r="AC60" s="3">
        <v>33</v>
      </c>
      <c r="AD60" s="99">
        <v>0</v>
      </c>
      <c r="AE60" s="39">
        <f>IF(AND($G60="x",AC60&gt;0),0,IF(ISERROR(LOOKUP(AD60,Punkte!$D$1:$D$22,Punkte!$E$1:$E$22)),"",LOOKUP((AD60),Punkte!$D$1:$D$22,Punkte!$E$1:$E$22)))</f>
        <v>0</v>
      </c>
      <c r="AG60" s="99">
        <f>IF($G60="x",0,IF(AF60&lt;50,AF60-COUNTIFS($G$5:$G60,"x"),0))</f>
        <v>0</v>
      </c>
      <c r="AH60" s="39" t="str">
        <f>IF(AND($G60="x",AF60&gt;0),0,IF(ISERROR(LOOKUP(AG60,Punkte!$D$1:$D$22,Punkte!$E$1:$E$22)),"",LOOKUP((AG60),Punkte!$D$1:$D$22,Punkte!$E$1:$E$22)))</f>
        <v/>
      </c>
      <c r="AJ60" s="99">
        <f>IF($G60="x",0,IF(AI60&lt;50,AI60-COUNTIFS($G$5:$G60,"x"),0))</f>
        <v>0</v>
      </c>
      <c r="AK60" s="39" t="str">
        <f>IF(AND($G60="x",AI60&gt;0),0,IF(ISERROR(LOOKUP(AJ60,Punkte!$D$1:$D$22,Punkte!$E$1:$E$22)),"",LOOKUP((AJ60),Punkte!$D$1:$D$22,Punkte!$E$1:$E$22)))</f>
        <v/>
      </c>
      <c r="AM60" s="99">
        <f>IF($G60="x",0,IF(AL60&lt;50,AL60-COUNTIFS($G$5:$G60,"x"),0))</f>
        <v>0</v>
      </c>
      <c r="AN60" s="39" t="str">
        <f>IF(AND($G60="x",AL60&gt;0),0,IF(ISERROR(LOOKUP(AM60,Punkte!$D$1:$D$22,Punkte!$E$1:$E$22)),"",LOOKUP((AM60),Punkte!$D$1:$D$22,Punkte!$E$1:$E$22)))</f>
        <v/>
      </c>
      <c r="AP60" s="99">
        <f>IF($G60="x",0,IF(AO60&lt;50,AO60-COUNTIFS($G$5:$G60,"x"),0))</f>
        <v>0</v>
      </c>
      <c r="AQ60" s="39" t="str">
        <f>IF(AND($G60="x",AO60&gt;0),0,IF(ISERROR(LOOKUP(AP60,Punkte!$D$1:$D$22,Punkte!$E$1:$E$22)),"",LOOKUP((AP60),Punkte!$D$1:$D$22,Punkte!$E$1:$E$22)))</f>
        <v/>
      </c>
      <c r="AR60" s="115">
        <f t="shared" si="2"/>
        <v>2</v>
      </c>
    </row>
    <row r="61" spans="1:44" s="70" customFormat="1" x14ac:dyDescent="0.25">
      <c r="A61" s="9">
        <f t="shared" si="0"/>
        <v>23</v>
      </c>
      <c r="B61" s="34">
        <f t="shared" si="1"/>
        <v>0</v>
      </c>
      <c r="C61" s="63">
        <v>73</v>
      </c>
      <c r="D61" s="64"/>
      <c r="E61" s="65" t="s">
        <v>116</v>
      </c>
      <c r="F61" s="65" t="s">
        <v>117</v>
      </c>
      <c r="G61" s="163" t="s">
        <v>156</v>
      </c>
      <c r="H61" s="3"/>
      <c r="I61" s="99">
        <f>IF($G61="x",0,IF(H61&lt;50,H61-COUNTIFS($G$5:$G61,"x"),0))</f>
        <v>0</v>
      </c>
      <c r="J61" s="39" t="str">
        <f>IF(AND($G61="x",H61&gt;0),0,IF(ISERROR(LOOKUP(I61,Punkte!$D$1:$D$22,Punkte!$E$1:$E$22)),"",LOOKUP((I61),Punkte!$D$1:$D$22,Punkte!$E$1:$E$22)))</f>
        <v/>
      </c>
      <c r="K61" s="3"/>
      <c r="L61" s="99">
        <f>IF($G61="x",0,IF(K61&lt;50,K61-COUNTIFS($G$5:$G61,"x"),0))</f>
        <v>0</v>
      </c>
      <c r="M61" s="39" t="str">
        <f>IF(AND($G61="x",K61&gt;0),0,IF(ISERROR(LOOKUP(L61,Punkte!$D$1:$D$22,Punkte!$E$1:$E$22)),"",LOOKUP((L61),Punkte!$D$1:$D$22,Punkte!$E$1:$E$22)))</f>
        <v/>
      </c>
      <c r="N61" s="3"/>
      <c r="O61" s="99">
        <f>IF($G61="x",0,IF(N61&lt;50,N61-COUNTIFS($G$5:$G61,"x"),0))</f>
        <v>0</v>
      </c>
      <c r="P61" s="39" t="str">
        <f>IF(AND($G61="x",N61&gt;0),0,IF(ISERROR(LOOKUP(O61,Punkte!$D$1:$D$22,Punkte!$E$1:$E$22)),"",LOOKUP((O61),Punkte!$D$1:$D$22,Punkte!$E$1:$E$22)))</f>
        <v/>
      </c>
      <c r="Q61" s="3"/>
      <c r="R61" s="99">
        <f>IF($G61="x",0,IF(Q61&lt;50,Q61-COUNTIFS($G$5:$G61,"x"),0))</f>
        <v>0</v>
      </c>
      <c r="S61" s="39" t="str">
        <f>IF(AND($G61="x",Q61&gt;0),0,IF(ISERROR(LOOKUP(R61,Punkte!$D$1:$D$22,Punkte!$E$1:$E$22)),"",LOOKUP((R61),Punkte!$D$1:$D$22,Punkte!$E$1:$E$22)))</f>
        <v/>
      </c>
      <c r="T61" s="3"/>
      <c r="U61" s="99">
        <f>IF($G61="x",0,IF(T61&lt;50,T61-COUNTIFS($G$5:$G61,"x"),0))</f>
        <v>0</v>
      </c>
      <c r="V61" s="39" t="str">
        <f>IF(AND($G61="x",T61&gt;0),0,IF(ISERROR(LOOKUP(U61,Punkte!$D$1:$D$22,Punkte!$E$1:$E$22)),"",LOOKUP((U61),Punkte!$D$1:$D$22,Punkte!$E$1:$E$22)))</f>
        <v/>
      </c>
      <c r="W61" s="3"/>
      <c r="X61" s="99">
        <f>IF($G61="x",0,IF(W61&lt;50,W61-COUNTIFS($G$5:$G61,"x"),0))</f>
        <v>0</v>
      </c>
      <c r="Y61" s="39" t="str">
        <f>IF(AND($G61="x",W61&gt;0),0,IF(ISERROR(LOOKUP(X61,Punkte!$D$1:$D$22,Punkte!$E$1:$E$22)),"",LOOKUP((X61),Punkte!$D$1:$D$22,Punkte!$E$1:$E$22)))</f>
        <v/>
      </c>
      <c r="Z61" s="3">
        <v>34</v>
      </c>
      <c r="AA61" s="99">
        <v>0</v>
      </c>
      <c r="AB61" s="39">
        <f>IF(AND($G61="x",Z61&gt;0),0,IF(ISERROR(LOOKUP(AA61,Punkte!$D$1:$D$22,Punkte!$E$1:$E$22)),"",LOOKUP((AA61),Punkte!$D$1:$D$22,Punkte!$E$1:$E$22)))</f>
        <v>0</v>
      </c>
      <c r="AC61" s="3">
        <v>36</v>
      </c>
      <c r="AD61" s="99">
        <v>0</v>
      </c>
      <c r="AE61" s="39">
        <f>IF(AND($G61="x",AC61&gt;0),0,IF(ISERROR(LOOKUP(AD61,Punkte!$D$1:$D$22,Punkte!$E$1:$E$22)),"",LOOKUP((AD61),Punkte!$D$1:$D$22,Punkte!$E$1:$E$22)))</f>
        <v>0</v>
      </c>
      <c r="AF61" s="3">
        <v>25</v>
      </c>
      <c r="AG61" s="99">
        <v>0</v>
      </c>
      <c r="AH61" s="39">
        <f>IF(AND($G61="x",AF61&gt;0),0,IF(ISERROR(LOOKUP(AG61,Punkte!$D$1:$D$22,Punkte!$E$1:$E$22)),"",LOOKUP((AG61),Punkte!$D$1:$D$22,Punkte!$E$1:$E$22)))</f>
        <v>0</v>
      </c>
      <c r="AI61" s="3">
        <v>29</v>
      </c>
      <c r="AJ61" s="99">
        <v>0</v>
      </c>
      <c r="AK61" s="39">
        <f>IF(AND($G61="x",AI61&gt;0),0,IF(ISERROR(LOOKUP(AJ61,Punkte!$D$1:$D$22,Punkte!$E$1:$E$22)),"",LOOKUP((AJ61),Punkte!$D$1:$D$22,Punkte!$E$1:$E$22)))</f>
        <v>0</v>
      </c>
      <c r="AL61" s="3"/>
      <c r="AM61" s="99">
        <f>IF($G61="x",0,IF(AL61&lt;50,AL61-COUNTIFS($G$5:$G61,"x"),0))</f>
        <v>0</v>
      </c>
      <c r="AN61" s="39" t="str">
        <f>IF(AND($G61="x",AL61&gt;0),0,IF(ISERROR(LOOKUP(AM61,Punkte!$D$1:$D$22,Punkte!$E$1:$E$22)),"",LOOKUP((AM61),Punkte!$D$1:$D$22,Punkte!$E$1:$E$22)))</f>
        <v/>
      </c>
      <c r="AO61" s="3"/>
      <c r="AP61" s="99">
        <f>IF($G61="x",0,IF(AO61&lt;50,AO61-COUNTIFS($G$5:$G61,"x"),0))</f>
        <v>0</v>
      </c>
      <c r="AQ61" s="39" t="str">
        <f>IF(AND($G61="x",AO61&gt;0),0,IF(ISERROR(LOOKUP(AP61,Punkte!$D$1:$D$22,Punkte!$E$1:$E$22)),"",LOOKUP((AP61),Punkte!$D$1:$D$22,Punkte!$E$1:$E$22)))</f>
        <v/>
      </c>
      <c r="AR61" s="115">
        <f t="shared" si="2"/>
        <v>4</v>
      </c>
    </row>
    <row r="62" spans="1:44" s="70" customFormat="1" x14ac:dyDescent="0.25">
      <c r="A62" s="9">
        <f t="shared" si="0"/>
        <v>23</v>
      </c>
      <c r="B62" s="34">
        <f t="shared" si="1"/>
        <v>0</v>
      </c>
      <c r="C62" s="84">
        <v>74</v>
      </c>
      <c r="E62" s="65" t="s">
        <v>94</v>
      </c>
      <c r="F62" s="65" t="s">
        <v>174</v>
      </c>
      <c r="G62" s="163" t="s">
        <v>156</v>
      </c>
      <c r="H62" s="63"/>
      <c r="I62" s="99">
        <f>IF($G62="x",0,IF(H62&lt;50,H62-COUNTIFS($G$5:$G62,"x"),0))</f>
        <v>0</v>
      </c>
      <c r="J62" s="39" t="str">
        <f>IF(AND($G62="x",H62&gt;0),0,IF(ISERROR(LOOKUP(I62,Punkte!$D$1:$D$22,Punkte!$E$1:$E$22)),"",LOOKUP((I62),Punkte!$D$1:$D$22,Punkte!$E$1:$E$22)))</f>
        <v/>
      </c>
      <c r="K62" s="3"/>
      <c r="L62" s="99">
        <f>IF($G62="x",0,IF(K62&lt;50,K62-COUNTIFS($G$5:$G62,"x"),0))</f>
        <v>0</v>
      </c>
      <c r="M62" s="39" t="str">
        <f>IF(AND($G62="x",K62&gt;0),0,IF(ISERROR(LOOKUP(L62,Punkte!$D$1:$D$22,Punkte!$E$1:$E$22)),"",LOOKUP((L62),Punkte!$D$1:$D$22,Punkte!$E$1:$E$22)))</f>
        <v/>
      </c>
      <c r="N62" s="3"/>
      <c r="O62" s="99">
        <f>IF($G62="x",0,IF(N62&lt;50,N62-COUNTIFS($G$5:$G62,"x"),0))</f>
        <v>0</v>
      </c>
      <c r="P62" s="39" t="str">
        <f>IF(AND($G62="x",N62&gt;0),0,IF(ISERROR(LOOKUP(O62,Punkte!$D$1:$D$22,Punkte!$E$1:$E$22)),"",LOOKUP((O62),Punkte!$D$1:$D$22,Punkte!$E$1:$E$22)))</f>
        <v/>
      </c>
      <c r="Q62" s="3"/>
      <c r="R62" s="99">
        <f>IF($G62="x",0,IF(Q62&lt;50,Q62-COUNTIFS($G$5:$G62,"x"),0))</f>
        <v>0</v>
      </c>
      <c r="S62" s="39" t="str">
        <f>IF(AND($G62="x",Q62&gt;0),0,IF(ISERROR(LOOKUP(R62,Punkte!$D$1:$D$22,Punkte!$E$1:$E$22)),"",LOOKUP((R62),Punkte!$D$1:$D$22,Punkte!$E$1:$E$22)))</f>
        <v/>
      </c>
      <c r="T62" s="3">
        <v>24</v>
      </c>
      <c r="U62" s="99">
        <v>0</v>
      </c>
      <c r="V62" s="39">
        <f>IF(AND($G62="x",T62&gt;0),0,IF(ISERROR(LOOKUP(U62,Punkte!$D$1:$D$22,Punkte!$E$1:$E$22)),"",LOOKUP((U62),Punkte!$D$1:$D$22,Punkte!$E$1:$E$22)))</f>
        <v>0</v>
      </c>
      <c r="W62" s="3">
        <v>23</v>
      </c>
      <c r="X62" s="99">
        <v>0</v>
      </c>
      <c r="Y62" s="39">
        <f>IF(AND($G62="x",W62&gt;0),0,IF(ISERROR(LOOKUP(X62,Punkte!$D$1:$D$22,Punkte!$E$1:$E$22)),"",LOOKUP((X62),Punkte!$D$1:$D$22,Punkte!$E$1:$E$22)))</f>
        <v>0</v>
      </c>
      <c r="Z62" s="3"/>
      <c r="AA62" s="99">
        <f>IF($G62="x",0,IF(Z62&lt;50,Z62-COUNTIFS($G$5:$G62,"x"),0))</f>
        <v>0</v>
      </c>
      <c r="AB62" s="39" t="str">
        <f>IF(AND($G62="x",Z62&gt;0),0,IF(ISERROR(LOOKUP(AA62,Punkte!$D$1:$D$22,Punkte!$E$1:$E$22)),"",LOOKUP((AA62),Punkte!$D$1:$D$22,Punkte!$E$1:$E$22)))</f>
        <v/>
      </c>
      <c r="AC62" s="3"/>
      <c r="AD62" s="99">
        <f>IF($G62="x",0,IF(AC62&lt;50,AC62-COUNTIFS($G$5:$G62,"x"),0))</f>
        <v>0</v>
      </c>
      <c r="AE62" s="39" t="str">
        <f>IF(AND($G62="x",AC62&gt;0),0,IF(ISERROR(LOOKUP(AD62,Punkte!$D$1:$D$22,Punkte!$E$1:$E$22)),"",LOOKUP((AD62),Punkte!$D$1:$D$22,Punkte!$E$1:$E$22)))</f>
        <v/>
      </c>
      <c r="AF62" s="3"/>
      <c r="AG62" s="99">
        <f>IF($G62="x",0,IF(AF62&lt;50,AF62-COUNTIFS($G$5:$G62,"x"),0))</f>
        <v>0</v>
      </c>
      <c r="AH62" s="39" t="str">
        <f>IF(AND($G62="x",AF62&gt;0),0,IF(ISERROR(LOOKUP(AG62,Punkte!$D$1:$D$22,Punkte!$E$1:$E$22)),"",LOOKUP((AG62),Punkte!$D$1:$D$22,Punkte!$E$1:$E$22)))</f>
        <v/>
      </c>
      <c r="AI62" s="3"/>
      <c r="AJ62" s="99">
        <f>IF($G62="x",0,IF(AI62&lt;50,AI62-COUNTIFS($G$5:$G62,"x"),0))</f>
        <v>0</v>
      </c>
      <c r="AK62" s="39" t="str">
        <f>IF(AND($G62="x",AI62&gt;0),0,IF(ISERROR(LOOKUP(AJ62,Punkte!$D$1:$D$22,Punkte!$E$1:$E$22)),"",LOOKUP((AJ62),Punkte!$D$1:$D$22,Punkte!$E$1:$E$22)))</f>
        <v/>
      </c>
      <c r="AL62" s="3"/>
      <c r="AM62" s="99">
        <f>IF($G62="x",0,IF(AL62&lt;50,AL62-COUNTIFS($G$5:$G62,"x"),0))</f>
        <v>0</v>
      </c>
      <c r="AN62" s="39" t="str">
        <f>IF(AND($G62="x",AL62&gt;0),0,IF(ISERROR(LOOKUP(AM62,Punkte!$D$1:$D$22,Punkte!$E$1:$E$22)),"",LOOKUP((AM62),Punkte!$D$1:$D$22,Punkte!$E$1:$E$22)))</f>
        <v/>
      </c>
      <c r="AO62" s="3"/>
      <c r="AP62" s="99">
        <f>IF($G62="x",0,IF(AO62&lt;50,AO62-COUNTIFS($G$5:$G62,"x"),0))</f>
        <v>0</v>
      </c>
      <c r="AQ62" s="39" t="str">
        <f>IF(AND($G62="x",AO62&gt;0),0,IF(ISERROR(LOOKUP(AP62,Punkte!$D$1:$D$22,Punkte!$E$1:$E$22)),"",LOOKUP((AP62),Punkte!$D$1:$D$22,Punkte!$E$1:$E$22)))</f>
        <v/>
      </c>
      <c r="AR62" s="115">
        <f t="shared" si="2"/>
        <v>2</v>
      </c>
    </row>
    <row r="63" spans="1:44" s="70" customFormat="1" x14ac:dyDescent="0.25">
      <c r="A63" s="9">
        <f t="shared" si="0"/>
        <v>23</v>
      </c>
      <c r="B63" s="34">
        <f t="shared" si="1"/>
        <v>0</v>
      </c>
      <c r="C63" s="63">
        <v>82</v>
      </c>
      <c r="D63" s="64"/>
      <c r="E63" s="65" t="s">
        <v>227</v>
      </c>
      <c r="F63" s="65" t="s">
        <v>268</v>
      </c>
      <c r="G63" s="163" t="s">
        <v>156</v>
      </c>
      <c r="H63" s="63"/>
      <c r="I63" s="99">
        <f>IF($G63="x",0,IF(H63&lt;50,H63-COUNTIFS($G$5:$G63,"x"),0))</f>
        <v>0</v>
      </c>
      <c r="J63" s="39" t="str">
        <f>IF(AND($G63="x",H63&gt;0),0,IF(ISERROR(LOOKUP(I63,Punkte!$D$1:$D$22,Punkte!$E$1:$E$22)),"",LOOKUP((I63),Punkte!$D$1:$D$22,Punkte!$E$1:$E$22)))</f>
        <v/>
      </c>
      <c r="K63" s="3"/>
      <c r="L63" s="99">
        <f>IF($G63="x",0,IF(K63&lt;50,K63-COUNTIFS($G$5:$G63,"x"),0))</f>
        <v>0</v>
      </c>
      <c r="M63" s="39" t="str">
        <f>IF(AND($G63="x",K63&gt;0),0,IF(ISERROR(LOOKUP(L63,Punkte!$D$1:$D$22,Punkte!$E$1:$E$22)),"",LOOKUP((L63),Punkte!$D$1:$D$22,Punkte!$E$1:$E$22)))</f>
        <v/>
      </c>
      <c r="N63" s="3"/>
      <c r="O63" s="99">
        <f>IF($G63="x",0,IF(N63&lt;50,N63-COUNTIFS($G$5:$G63,"x"),0))</f>
        <v>0</v>
      </c>
      <c r="P63" s="39" t="str">
        <f>IF(AND($G63="x",N63&gt;0),0,IF(ISERROR(LOOKUP(O63,Punkte!$D$1:$D$22,Punkte!$E$1:$E$22)),"",LOOKUP((O63),Punkte!$D$1:$D$22,Punkte!$E$1:$E$22)))</f>
        <v/>
      </c>
      <c r="Q63" s="3"/>
      <c r="R63" s="99">
        <f>IF($G63="x",0,IF(Q63&lt;50,Q63-COUNTIFS($G$5:$G63,"x"),0))</f>
        <v>0</v>
      </c>
      <c r="S63" s="39" t="str">
        <f>IF(AND($G63="x",Q63&gt;0),0,IF(ISERROR(LOOKUP(R63,Punkte!$D$1:$D$22,Punkte!$E$1:$E$22)),"",LOOKUP((R63),Punkte!$D$1:$D$22,Punkte!$E$1:$E$22)))</f>
        <v/>
      </c>
      <c r="T63" s="3"/>
      <c r="U63" s="99">
        <f>IF($G63="x",0,IF(T63&lt;50,T63-COUNTIFS($G$5:$G63,"x"),0))</f>
        <v>0</v>
      </c>
      <c r="V63" s="39" t="str">
        <f>IF(AND($G63="x",T63&gt;0),0,IF(ISERROR(LOOKUP(U63,Punkte!$D$1:$D$22,Punkte!$E$1:$E$22)),"",LOOKUP((U63),Punkte!$D$1:$D$22,Punkte!$E$1:$E$22)))</f>
        <v/>
      </c>
      <c r="W63" s="3"/>
      <c r="X63" s="99">
        <f>IF($G63="x",0,IF(W63&lt;50,W63-COUNTIFS($G$5:$G63,"x"),0))</f>
        <v>0</v>
      </c>
      <c r="Y63" s="39" t="str">
        <f>IF(AND($G63="x",W63&gt;0),0,IF(ISERROR(LOOKUP(X63,Punkte!$D$1:$D$22,Punkte!$E$1:$E$22)),"",LOOKUP((X63),Punkte!$D$1:$D$22,Punkte!$E$1:$E$22)))</f>
        <v/>
      </c>
      <c r="Z63" s="3"/>
      <c r="AA63" s="99">
        <f>IF($G63="x",0,IF(Z63&lt;50,Z63-COUNTIFS($G$5:$G63,"x"),0))</f>
        <v>0</v>
      </c>
      <c r="AB63" s="39" t="str">
        <f>IF(AND($G63="x",Z63&gt;0),0,IF(ISERROR(LOOKUP(AA63,Punkte!$D$1:$D$22,Punkte!$E$1:$E$22)),"",LOOKUP((AA63),Punkte!$D$1:$D$22,Punkte!$E$1:$E$22)))</f>
        <v/>
      </c>
      <c r="AC63" s="3"/>
      <c r="AD63" s="99">
        <f>IF($G63="x",0,IF(AC63&lt;50,AC63-COUNTIFS($G$5:$G63,"x"),0))</f>
        <v>0</v>
      </c>
      <c r="AE63" s="39" t="str">
        <f>IF(AND($G63="x",AC63&gt;0),0,IF(ISERROR(LOOKUP(AD63,Punkte!$D$1:$D$22,Punkte!$E$1:$E$22)),"",LOOKUP((AD63),Punkte!$D$1:$D$22,Punkte!$E$1:$E$22)))</f>
        <v/>
      </c>
      <c r="AF63" s="3">
        <v>23</v>
      </c>
      <c r="AG63" s="99">
        <v>0</v>
      </c>
      <c r="AH63" s="39">
        <f>IF(AND($G63="x",AF63&gt;0),0,IF(ISERROR(LOOKUP(AG63,Punkte!$D$1:$D$22,Punkte!$E$1:$E$22)),"",LOOKUP((AG63),Punkte!$D$1:$D$22,Punkte!$E$1:$E$22)))</f>
        <v>0</v>
      </c>
      <c r="AI63" s="3">
        <v>26</v>
      </c>
      <c r="AJ63" s="99">
        <v>0</v>
      </c>
      <c r="AK63" s="39">
        <f>IF(AND($G63="x",AI63&gt;0),0,IF(ISERROR(LOOKUP(AJ63,Punkte!$D$1:$D$22,Punkte!$E$1:$E$22)),"",LOOKUP((AJ63),Punkte!$D$1:$D$22,Punkte!$E$1:$E$22)))</f>
        <v>0</v>
      </c>
      <c r="AL63" s="3"/>
      <c r="AM63" s="99">
        <f>IF($G63="x",0,IF(AL63&lt;50,AL63-COUNTIFS($G$5:$G63,"x"),0))</f>
        <v>0</v>
      </c>
      <c r="AN63" s="39" t="str">
        <f>IF(AND($G63="x",AL63&gt;0),0,IF(ISERROR(LOOKUP(AM63,Punkte!$D$1:$D$22,Punkte!$E$1:$E$22)),"",LOOKUP((AM63),Punkte!$D$1:$D$22,Punkte!$E$1:$E$22)))</f>
        <v/>
      </c>
      <c r="AO63" s="3"/>
      <c r="AP63" s="99">
        <f>IF($G63="x",0,IF(AO63&lt;50,AO63-COUNTIFS($G$5:$G63,"x"),0))</f>
        <v>0</v>
      </c>
      <c r="AQ63" s="39" t="str">
        <f>IF(AND($G63="x",AO63&gt;0),0,IF(ISERROR(LOOKUP(AP63,Punkte!$D$1:$D$22,Punkte!$E$1:$E$22)),"",LOOKUP((AP63),Punkte!$D$1:$D$22,Punkte!$E$1:$E$22)))</f>
        <v/>
      </c>
      <c r="AR63" s="115">
        <f t="shared" si="2"/>
        <v>2</v>
      </c>
    </row>
    <row r="64" spans="1:44" s="70" customFormat="1" collapsed="1" x14ac:dyDescent="0.25">
      <c r="A64" s="9">
        <f t="shared" si="0"/>
        <v>23</v>
      </c>
      <c r="B64" s="34">
        <f t="shared" si="1"/>
        <v>0</v>
      </c>
      <c r="C64" s="63">
        <v>89</v>
      </c>
      <c r="D64" s="64"/>
      <c r="E64" s="65" t="s">
        <v>58</v>
      </c>
      <c r="F64" s="65" t="s">
        <v>59</v>
      </c>
      <c r="G64" s="163" t="s">
        <v>156</v>
      </c>
      <c r="H64" s="63"/>
      <c r="I64" s="99">
        <f>IF($G64="x",0,IF(H64&lt;50,H64-COUNTIFS($G$5:$G64,"x"),0))</f>
        <v>0</v>
      </c>
      <c r="J64" s="39" t="str">
        <f>IF(AND($G64="x",H64&gt;0),0,IF(ISERROR(LOOKUP(I64,Punkte!$D$1:$D$22,Punkte!$E$1:$E$22)),"",LOOKUP((I64),Punkte!$D$1:$D$22,Punkte!$E$1:$E$22)))</f>
        <v/>
      </c>
      <c r="K64" s="3"/>
      <c r="L64" s="99">
        <f>IF($G64="x",0,IF(K64&lt;50,K64-COUNTIFS($G$5:$G64,"x"),0))</f>
        <v>0</v>
      </c>
      <c r="M64" s="39" t="str">
        <f>IF(AND($G64="x",K64&gt;0),0,IF(ISERROR(LOOKUP(L64,Punkte!$D$1:$D$22,Punkte!$E$1:$E$22)),"",LOOKUP((L64),Punkte!$D$1:$D$22,Punkte!$E$1:$E$22)))</f>
        <v/>
      </c>
      <c r="N64" s="3"/>
      <c r="O64" s="99">
        <f>IF($G64="x",0,IF(N64&lt;50,N64-COUNTIFS($G$5:$G64,"x"),0))</f>
        <v>0</v>
      </c>
      <c r="P64" s="39" t="str">
        <f>IF(AND($G64="x",N64&gt;0),0,IF(ISERROR(LOOKUP(O64,Punkte!$D$1:$D$22,Punkte!$E$1:$E$22)),"",LOOKUP((O64),Punkte!$D$1:$D$22,Punkte!$E$1:$E$22)))</f>
        <v/>
      </c>
      <c r="Q64" s="3"/>
      <c r="R64" s="99">
        <f>IF($G64="x",0,IF(Q64&lt;50,Q64-COUNTIFS($G$5:$G64,"x"),0))</f>
        <v>0</v>
      </c>
      <c r="S64" s="39" t="str">
        <f>IF(AND($G64="x",Q64&gt;0),0,IF(ISERROR(LOOKUP(R64,Punkte!$D$1:$D$22,Punkte!$E$1:$E$22)),"",LOOKUP((R64),Punkte!$D$1:$D$22,Punkte!$E$1:$E$22)))</f>
        <v/>
      </c>
      <c r="T64" s="3"/>
      <c r="U64" s="99">
        <f>IF($G64="x",0,IF(T64&lt;50,T64-COUNTIFS($G$5:$G64,"x"),0))</f>
        <v>0</v>
      </c>
      <c r="V64" s="39" t="str">
        <f>IF(AND($G64="x",T64&gt;0),0,IF(ISERROR(LOOKUP(U64,Punkte!$D$1:$D$22,Punkte!$E$1:$E$22)),"",LOOKUP((U64),Punkte!$D$1:$D$22,Punkte!$E$1:$E$22)))</f>
        <v/>
      </c>
      <c r="W64" s="3"/>
      <c r="X64" s="99">
        <f>IF($G64="x",0,IF(W64&lt;50,W64-COUNTIFS($G$5:$G64,"x"),0))</f>
        <v>0</v>
      </c>
      <c r="Y64" s="39" t="str">
        <f>IF(AND($G64="x",W64&gt;0),0,IF(ISERROR(LOOKUP(X64,Punkte!$D$1:$D$22,Punkte!$E$1:$E$22)),"",LOOKUP((X64),Punkte!$D$1:$D$22,Punkte!$E$1:$E$22)))</f>
        <v/>
      </c>
      <c r="Z64" s="3">
        <v>7</v>
      </c>
      <c r="AA64" s="99">
        <v>0</v>
      </c>
      <c r="AB64" s="39">
        <f>IF(AND($G64="x",Z64&gt;0),0,IF(ISERROR(LOOKUP(AA64,Punkte!$D$1:$D$22,Punkte!$E$1:$E$22)),"",LOOKUP((AA64),Punkte!$D$1:$D$22,Punkte!$E$1:$E$22)))</f>
        <v>0</v>
      </c>
      <c r="AC64" s="3">
        <v>5</v>
      </c>
      <c r="AD64" s="99">
        <v>0</v>
      </c>
      <c r="AE64" s="39">
        <f>IF(AND($G64="x",AC64&gt;0),0,IF(ISERROR(LOOKUP(AD64,Punkte!$D$1:$D$22,Punkte!$E$1:$E$22)),"",LOOKUP((AD64),Punkte!$D$1:$D$22,Punkte!$E$1:$E$22)))</f>
        <v>0</v>
      </c>
      <c r="AF64" s="3"/>
      <c r="AG64" s="99">
        <f>IF($G64="x",0,IF(AF64&lt;50,AF64-COUNTIFS($G$5:$G64,"x"),0))</f>
        <v>0</v>
      </c>
      <c r="AH64" s="39" t="str">
        <f>IF(AND($G64="x",AF64&gt;0),0,IF(ISERROR(LOOKUP(AG64,Punkte!$D$1:$D$22,Punkte!$E$1:$E$22)),"",LOOKUP((AG64),Punkte!$D$1:$D$22,Punkte!$E$1:$E$22)))</f>
        <v/>
      </c>
      <c r="AI64" s="3"/>
      <c r="AJ64" s="99">
        <f>IF($G64="x",0,IF(AI64&lt;50,AI64-COUNTIFS($G$5:$G64,"x"),0))</f>
        <v>0</v>
      </c>
      <c r="AK64" s="39" t="str">
        <f>IF(AND($G64="x",AI64&gt;0),0,IF(ISERROR(LOOKUP(AJ64,Punkte!$D$1:$D$22,Punkte!$E$1:$E$22)),"",LOOKUP((AJ64),Punkte!$D$1:$D$22,Punkte!$E$1:$E$22)))</f>
        <v/>
      </c>
      <c r="AL64" s="3"/>
      <c r="AM64" s="99">
        <f>IF($G64="x",0,IF(AL64&lt;50,AL64-COUNTIFS($G$5:$G64,"x"),0))</f>
        <v>0</v>
      </c>
      <c r="AN64" s="39" t="str">
        <f>IF(AND($G64="x",AL64&gt;0),0,IF(ISERROR(LOOKUP(AM64,Punkte!$D$1:$D$22,Punkte!$E$1:$E$22)),"",LOOKUP((AM64),Punkte!$D$1:$D$22,Punkte!$E$1:$E$22)))</f>
        <v/>
      </c>
      <c r="AO64" s="3"/>
      <c r="AP64" s="99">
        <f>IF($G64="x",0,IF(AO64&lt;50,AO64-COUNTIFS($G$5:$G64,"x"),0))</f>
        <v>0</v>
      </c>
      <c r="AQ64" s="39" t="str">
        <f>IF(AND($G64="x",AO64&gt;0),0,IF(ISERROR(LOOKUP(AP64,Punkte!$D$1:$D$22,Punkte!$E$1:$E$22)),"",LOOKUP((AP64),Punkte!$D$1:$D$22,Punkte!$E$1:$E$22)))</f>
        <v/>
      </c>
      <c r="AR64" s="115">
        <f t="shared" si="2"/>
        <v>2</v>
      </c>
    </row>
    <row r="65" spans="1:269" s="70" customFormat="1" x14ac:dyDescent="0.25">
      <c r="A65" s="9">
        <f t="shared" si="0"/>
        <v>23</v>
      </c>
      <c r="B65" s="118">
        <f t="shared" si="1"/>
        <v>0</v>
      </c>
      <c r="C65" s="84">
        <v>99</v>
      </c>
      <c r="D65" s="64" t="s">
        <v>44</v>
      </c>
      <c r="E65" s="65" t="s">
        <v>209</v>
      </c>
      <c r="F65" s="65" t="s">
        <v>210</v>
      </c>
      <c r="G65" s="66" t="s">
        <v>156</v>
      </c>
      <c r="H65" s="63">
        <v>24</v>
      </c>
      <c r="I65" s="99">
        <v>0</v>
      </c>
      <c r="J65" s="39">
        <f>IF(AND($G65="x",H65&gt;0),0,IF(ISERROR(LOOKUP(I65,Punkte!$D$1:$D$22,Punkte!$E$1:$E$22)),"",LOOKUP((I65),Punkte!$D$1:$D$22,Punkte!$E$1:$E$22)))</f>
        <v>0</v>
      </c>
      <c r="K65" s="3">
        <v>24</v>
      </c>
      <c r="L65" s="99">
        <v>0</v>
      </c>
      <c r="M65" s="39">
        <f>IF(AND($G65="x",K65&gt;0),0,IF(ISERROR(LOOKUP(L65,Punkte!$D$1:$D$22,Punkte!$E$1:$E$22)),"",LOOKUP((L65),Punkte!$D$1:$D$22,Punkte!$E$1:$E$22)))</f>
        <v>0</v>
      </c>
      <c r="N65" s="3"/>
      <c r="O65" s="99">
        <f>IF($G65="x",0,IF(N65&lt;50,N65-COUNTIFS($G$5:$G65,"x"),0))</f>
        <v>0</v>
      </c>
      <c r="P65" s="39" t="str">
        <f>IF(AND($G65="x",N65&gt;0),0,IF(ISERROR(LOOKUP(O65,Punkte!$D$1:$D$22,Punkte!$E$1:$E$22)),"",LOOKUP((O65),Punkte!$D$1:$D$22,Punkte!$E$1:$E$22)))</f>
        <v/>
      </c>
      <c r="Q65" s="3"/>
      <c r="R65" s="99">
        <f>IF($G65="x",0,IF(Q65&lt;50,Q65-COUNTIFS($G$5:$G65,"x"),0))</f>
        <v>0</v>
      </c>
      <c r="S65" s="39" t="str">
        <f>IF(AND($G65="x",Q65&gt;0),0,IF(ISERROR(LOOKUP(R65,Punkte!$D$1:$D$22,Punkte!$E$1:$E$22)),"",LOOKUP((R65),Punkte!$D$1:$D$22,Punkte!$E$1:$E$22)))</f>
        <v/>
      </c>
      <c r="T65" s="3"/>
      <c r="U65" s="99">
        <f>IF($G65="x",0,IF(T65&lt;50,T65-COUNTIFS($G$5:$G65,"x"),0))</f>
        <v>0</v>
      </c>
      <c r="V65" s="39" t="str">
        <f>IF(AND($G65="x",T65&gt;0),0,IF(ISERROR(LOOKUP(U65,Punkte!$D$1:$D$22,Punkte!$E$1:$E$22)),"",LOOKUP((U65),Punkte!$D$1:$D$22,Punkte!$E$1:$E$22)))</f>
        <v/>
      </c>
      <c r="W65" s="3"/>
      <c r="X65" s="99">
        <f>IF($G65="x",0,IF(W65&lt;50,W65-COUNTIFS($G$5:$G65,"x"),0))</f>
        <v>0</v>
      </c>
      <c r="Y65" s="39" t="str">
        <f>IF(AND($G65="x",W65&gt;0),0,IF(ISERROR(LOOKUP(X65,Punkte!$D$1:$D$22,Punkte!$E$1:$E$22)),"",LOOKUP((X65),Punkte!$D$1:$D$22,Punkte!$E$1:$E$22)))</f>
        <v/>
      </c>
      <c r="Z65" s="3"/>
      <c r="AA65" s="99">
        <f>IF($G65="x",0,IF(Z65&lt;50,Z65-COUNTIFS($G$5:$G65,"x"),0))</f>
        <v>0</v>
      </c>
      <c r="AB65" s="39" t="str">
        <f>IF(AND($G65="x",Z65&gt;0),0,IF(ISERROR(LOOKUP(AA65,Punkte!$D$1:$D$22,Punkte!$E$1:$E$22)),"",LOOKUP((AA65),Punkte!$D$1:$D$22,Punkte!$E$1:$E$22)))</f>
        <v/>
      </c>
      <c r="AC65" s="3"/>
      <c r="AD65" s="99">
        <f>IF($G65="x",0,IF(AC65&lt;50,AC65-COUNTIFS($G$5:$G65,"x"),0))</f>
        <v>0</v>
      </c>
      <c r="AE65" s="39" t="str">
        <f>IF(AND($G65="x",AC65&gt;0),0,IF(ISERROR(LOOKUP(AD65,Punkte!$D$1:$D$22,Punkte!$E$1:$E$22)),"",LOOKUP((AD65),Punkte!$D$1:$D$22,Punkte!$E$1:$E$22)))</f>
        <v/>
      </c>
      <c r="AF65" s="3"/>
      <c r="AG65" s="99">
        <f>IF($G65="x",0,IF(AF65&lt;50,AF65-COUNTIFS($G$5:$G65,"x"),0))</f>
        <v>0</v>
      </c>
      <c r="AH65" s="39" t="str">
        <f>IF(AND($G65="x",AF65&gt;0),0,IF(ISERROR(LOOKUP(AG65,Punkte!$D$1:$D$22,Punkte!$E$1:$E$22)),"",LOOKUP((AG65),Punkte!$D$1:$D$22,Punkte!$E$1:$E$22)))</f>
        <v/>
      </c>
      <c r="AI65" s="3"/>
      <c r="AJ65" s="99">
        <f>IF($G65="x",0,IF(AI65&lt;50,AI65-COUNTIFS($G$5:$G65,"x"),0))</f>
        <v>0</v>
      </c>
      <c r="AK65" s="39" t="str">
        <f>IF(AND($G65="x",AI65&gt;0),0,IF(ISERROR(LOOKUP(AJ65,Punkte!$D$1:$D$22,Punkte!$E$1:$E$22)),"",LOOKUP((AJ65),Punkte!$D$1:$D$22,Punkte!$E$1:$E$22)))</f>
        <v/>
      </c>
      <c r="AL65" s="3"/>
      <c r="AM65" s="99">
        <f>IF($G65="x",0,IF(AL65&lt;50,AL65-COUNTIFS($G$5:$G65,"x"),0))</f>
        <v>0</v>
      </c>
      <c r="AN65" s="39" t="str">
        <f>IF(AND($G65="x",AL65&gt;0),0,IF(ISERROR(LOOKUP(AM65,Punkte!$D$1:$D$22,Punkte!$E$1:$E$22)),"",LOOKUP((AM65),Punkte!$D$1:$D$22,Punkte!$E$1:$E$22)))</f>
        <v/>
      </c>
      <c r="AO65" s="3"/>
      <c r="AP65" s="99">
        <f>IF($G65="x",0,IF(AO65&lt;50,AO65-COUNTIFS($G$5:$G65,"x"),0))</f>
        <v>0</v>
      </c>
      <c r="AQ65" s="39" t="str">
        <f>IF(AND($G65="x",AO65&gt;0),0,IF(ISERROR(LOOKUP(AP65,Punkte!$D$1:$D$22,Punkte!$E$1:$E$22)),"",LOOKUP((AP65),Punkte!$D$1:$D$22,Punkte!$E$1:$E$22)))</f>
        <v/>
      </c>
      <c r="AR65" s="120">
        <f t="shared" si="2"/>
        <v>2</v>
      </c>
    </row>
    <row r="66" spans="1:269" s="70" customFormat="1" x14ac:dyDescent="0.25">
      <c r="A66" s="9">
        <f t="shared" si="0"/>
        <v>23</v>
      </c>
      <c r="B66" s="118">
        <f t="shared" si="1"/>
        <v>0</v>
      </c>
      <c r="C66" s="84">
        <v>99</v>
      </c>
      <c r="E66" s="65" t="s">
        <v>62</v>
      </c>
      <c r="F66" s="65" t="s">
        <v>36</v>
      </c>
      <c r="G66" s="66" t="s">
        <v>156</v>
      </c>
      <c r="H66" s="63"/>
      <c r="I66" s="99">
        <f>IF($G66="x",0,IF(H66&lt;50,H66-COUNTIFS($G$5:$G66,"x"),0))</f>
        <v>0</v>
      </c>
      <c r="J66" s="39" t="str">
        <f>IF(AND($G66="x",H66&gt;0),0,IF(ISERROR(LOOKUP(I66,Punkte!$D$1:$D$22,Punkte!$E$1:$E$22)),"",LOOKUP((I66),Punkte!$D$1:$D$22,Punkte!$E$1:$E$22)))</f>
        <v/>
      </c>
      <c r="K66" s="3"/>
      <c r="L66" s="99">
        <f>IF($G66="x",0,IF(K66&lt;50,K66-COUNTIFS($G$5:$G66,"x"),0))</f>
        <v>0</v>
      </c>
      <c r="M66" s="39" t="str">
        <f>IF(AND($G66="x",K66&gt;0),0,IF(ISERROR(LOOKUP(L66,Punkte!$D$1:$D$22,Punkte!$E$1:$E$22)),"",LOOKUP((L66),Punkte!$D$1:$D$22,Punkte!$E$1:$E$22)))</f>
        <v/>
      </c>
      <c r="N66" s="3"/>
      <c r="O66" s="99">
        <f>IF($G66="x",0,IF(N66&lt;50,N66-COUNTIFS($G$5:$G66,"x"),0))</f>
        <v>0</v>
      </c>
      <c r="P66" s="39" t="str">
        <f>IF(AND($G66="x",N66&gt;0),0,IF(ISERROR(LOOKUP(O66,Punkte!$D$1:$D$22,Punkte!$E$1:$E$22)),"",LOOKUP((O66),Punkte!$D$1:$D$22,Punkte!$E$1:$E$22)))</f>
        <v/>
      </c>
      <c r="Q66" s="3"/>
      <c r="R66" s="99">
        <f>IF($G66="x",0,IF(Q66&lt;50,Q66-COUNTIFS($G$5:$G66,"x"),0))</f>
        <v>0</v>
      </c>
      <c r="S66" s="39" t="str">
        <f>IF(AND($G66="x",Q66&gt;0),0,IF(ISERROR(LOOKUP(R66,Punkte!$D$1:$D$22,Punkte!$E$1:$E$22)),"",LOOKUP((R66),Punkte!$D$1:$D$22,Punkte!$E$1:$E$22)))</f>
        <v/>
      </c>
      <c r="T66" s="3"/>
      <c r="U66" s="99">
        <f>IF($G66="x",0,IF(T66&lt;50,T66-COUNTIFS($G$5:$G66,"x"),0))</f>
        <v>0</v>
      </c>
      <c r="V66" s="39" t="str">
        <f>IF(AND($G66="x",T66&gt;0),0,IF(ISERROR(LOOKUP(U66,Punkte!$D$1:$D$22,Punkte!$E$1:$E$22)),"",LOOKUP((U66),Punkte!$D$1:$D$22,Punkte!$E$1:$E$22)))</f>
        <v/>
      </c>
      <c r="W66" s="3"/>
      <c r="X66" s="99">
        <f>IF($G66="x",0,IF(W66&lt;50,W66-COUNTIFS($G$5:$G66,"x"),0))</f>
        <v>0</v>
      </c>
      <c r="Y66" s="39" t="str">
        <f>IF(AND($G66="x",W66&gt;0),0,IF(ISERROR(LOOKUP(X66,Punkte!$D$1:$D$22,Punkte!$E$1:$E$22)),"",LOOKUP((X66),Punkte!$D$1:$D$22,Punkte!$E$1:$E$22)))</f>
        <v/>
      </c>
      <c r="Z66" s="3">
        <v>26</v>
      </c>
      <c r="AA66" s="99">
        <v>0</v>
      </c>
      <c r="AB66" s="39">
        <f>IF(AND($G66="x",Z66&gt;0),0,IF(ISERROR(LOOKUP(AA66,Punkte!$D$1:$D$22,Punkte!$E$1:$E$22)),"",LOOKUP((AA66),Punkte!$D$1:$D$22,Punkte!$E$1:$E$22)))</f>
        <v>0</v>
      </c>
      <c r="AC66" s="3">
        <v>20</v>
      </c>
      <c r="AD66" s="99">
        <v>0</v>
      </c>
      <c r="AE66" s="39">
        <f>IF(AND($G66="x",AC66&gt;0),0,IF(ISERROR(LOOKUP(AD66,Punkte!$D$1:$D$22,Punkte!$E$1:$E$22)),"",LOOKUP((AD66),Punkte!$D$1:$D$22,Punkte!$E$1:$E$22)))</f>
        <v>0</v>
      </c>
      <c r="AF66" s="3"/>
      <c r="AG66" s="99">
        <f>IF($G66="x",0,IF(AF66&lt;50,AF66-COUNTIFS($G$5:$G66,"x"),0))</f>
        <v>0</v>
      </c>
      <c r="AH66" s="39" t="str">
        <f>IF(AND($G66="x",AF66&gt;0),0,IF(ISERROR(LOOKUP(AG66,Punkte!$D$1:$D$22,Punkte!$E$1:$E$22)),"",LOOKUP((AG66),Punkte!$D$1:$D$22,Punkte!$E$1:$E$22)))</f>
        <v/>
      </c>
      <c r="AI66" s="3"/>
      <c r="AJ66" s="99">
        <f>IF($G66="x",0,IF(AI66&lt;50,AI66-COUNTIFS($G$5:$G66,"x"),0))</f>
        <v>0</v>
      </c>
      <c r="AK66" s="39" t="str">
        <f>IF(AND($G66="x",AI66&gt;0),0,IF(ISERROR(LOOKUP(AJ66,Punkte!$D$1:$D$22,Punkte!$E$1:$E$22)),"",LOOKUP((AJ66),Punkte!$D$1:$D$22,Punkte!$E$1:$E$22)))</f>
        <v/>
      </c>
      <c r="AL66" s="3"/>
      <c r="AM66" s="99">
        <f>IF($G66="x",0,IF(AL66&lt;50,AL66-COUNTIFS($G$5:$G66,"x"),0))</f>
        <v>0</v>
      </c>
      <c r="AN66" s="39" t="str">
        <f>IF(AND($G66="x",AL66&gt;0),0,IF(ISERROR(LOOKUP(AM66,Punkte!$D$1:$D$22,Punkte!$E$1:$E$22)),"",LOOKUP((AM66),Punkte!$D$1:$D$22,Punkte!$E$1:$E$22)))</f>
        <v/>
      </c>
      <c r="AO66" s="3"/>
      <c r="AP66" s="99">
        <f>IF($G66="x",0,IF(AO66&lt;50,AO66-COUNTIFS($G$5:$G66,"x"),0))</f>
        <v>0</v>
      </c>
      <c r="AQ66" s="39" t="str">
        <f>IF(AND($G66="x",AO66&gt;0),0,IF(ISERROR(LOOKUP(AP66,Punkte!$D$1:$D$22,Punkte!$E$1:$E$22)),"",LOOKUP((AP66),Punkte!$D$1:$D$22,Punkte!$E$1:$E$22)))</f>
        <v/>
      </c>
      <c r="AR66" s="120">
        <f t="shared" si="2"/>
        <v>2</v>
      </c>
    </row>
    <row r="67" spans="1:269" s="128" customFormat="1" x14ac:dyDescent="0.25">
      <c r="A67" s="9">
        <f t="shared" si="0"/>
        <v>23</v>
      </c>
      <c r="B67" s="118">
        <f t="shared" si="1"/>
        <v>0</v>
      </c>
      <c r="C67" s="84">
        <v>711</v>
      </c>
      <c r="D67" s="70"/>
      <c r="E67" s="65" t="s">
        <v>266</v>
      </c>
      <c r="F67" s="65" t="s">
        <v>267</v>
      </c>
      <c r="G67" s="66" t="s">
        <v>156</v>
      </c>
      <c r="H67" s="63"/>
      <c r="I67" s="99">
        <f>IF($G67="x",0,IF(H67&lt;50,H67-COUNTIFS($G$5:$G67,"x"),0))</f>
        <v>0</v>
      </c>
      <c r="J67" s="39" t="str">
        <f>IF(AND($G67="x",H67&gt;0),0,IF(ISERROR(LOOKUP(I67,Punkte!$D$1:$D$22,Punkte!$E$1:$E$22)),"",LOOKUP((I67),Punkte!$D$1:$D$22,Punkte!$E$1:$E$22)))</f>
        <v/>
      </c>
      <c r="K67" s="3"/>
      <c r="L67" s="99">
        <f>IF($G67="x",0,IF(K67&lt;50,K67-COUNTIFS($G$5:$G67,"x"),0))</f>
        <v>0</v>
      </c>
      <c r="M67" s="39" t="str">
        <f>IF(AND($G67="x",K67&gt;0),0,IF(ISERROR(LOOKUP(L67,Punkte!$D$1:$D$22,Punkte!$E$1:$E$22)),"",LOOKUP((L67),Punkte!$D$1:$D$22,Punkte!$E$1:$E$22)))</f>
        <v/>
      </c>
      <c r="N67" s="3"/>
      <c r="O67" s="99">
        <f>IF($G67="x",0,IF(N67&lt;50,N67-COUNTIFS($G$5:$G67,"x"),0))</f>
        <v>0</v>
      </c>
      <c r="P67" s="39" t="str">
        <f>IF(AND($G67="x",N67&gt;0),0,IF(ISERROR(LOOKUP(O67,Punkte!$D$1:$D$22,Punkte!$E$1:$E$22)),"",LOOKUP((O67),Punkte!$D$1:$D$22,Punkte!$E$1:$E$22)))</f>
        <v/>
      </c>
      <c r="Q67" s="3"/>
      <c r="R67" s="99">
        <f>IF($G67="x",0,IF(Q67&lt;50,Q67-COUNTIFS($G$5:$G67,"x"),0))</f>
        <v>0</v>
      </c>
      <c r="S67" s="39" t="str">
        <f>IF(AND($G67="x",Q67&gt;0),0,IF(ISERROR(LOOKUP(R67,Punkte!$D$1:$D$22,Punkte!$E$1:$E$22)),"",LOOKUP((R67),Punkte!$D$1:$D$22,Punkte!$E$1:$E$22)))</f>
        <v/>
      </c>
      <c r="T67" s="3"/>
      <c r="U67" s="99">
        <f>IF($G67="x",0,IF(T67&lt;50,T67-COUNTIFS($G$5:$G67,"x"),0))</f>
        <v>0</v>
      </c>
      <c r="V67" s="39" t="str">
        <f>IF(AND($G67="x",T67&gt;0),0,IF(ISERROR(LOOKUP(U67,Punkte!$D$1:$D$22,Punkte!$E$1:$E$22)),"",LOOKUP((U67),Punkte!$D$1:$D$22,Punkte!$E$1:$E$22)))</f>
        <v/>
      </c>
      <c r="W67" s="3"/>
      <c r="X67" s="99">
        <f>IF($G67="x",0,IF(W67&lt;50,W67-COUNTIFS($G$5:$G67,"x"),0))</f>
        <v>0</v>
      </c>
      <c r="Y67" s="39" t="str">
        <f>IF(AND($G67="x",W67&gt;0),0,IF(ISERROR(LOOKUP(X67,Punkte!$D$1:$D$22,Punkte!$E$1:$E$22)),"",LOOKUP((X67),Punkte!$D$1:$D$22,Punkte!$E$1:$E$22)))</f>
        <v/>
      </c>
      <c r="Z67" s="3"/>
      <c r="AA67" s="99">
        <f>IF($G67="x",0,IF(Z67&lt;50,Z67-COUNTIFS($G$5:$G67,"x"),0))</f>
        <v>0</v>
      </c>
      <c r="AB67" s="39" t="str">
        <f>IF(AND($G67="x",Z67&gt;0),0,IF(ISERROR(LOOKUP(AA67,Punkte!$D$1:$D$22,Punkte!$E$1:$E$22)),"",LOOKUP((AA67),Punkte!$D$1:$D$22,Punkte!$E$1:$E$22)))</f>
        <v/>
      </c>
      <c r="AC67" s="3">
        <v>27</v>
      </c>
      <c r="AD67" s="99">
        <v>0</v>
      </c>
      <c r="AE67" s="39">
        <f>IF(AND($G67="x",AC67&gt;0),0,IF(ISERROR(LOOKUP(AD67,Punkte!$D$1:$D$22,Punkte!$E$1:$E$22)),"",LOOKUP((AD67),Punkte!$D$1:$D$22,Punkte!$E$1:$E$22)))</f>
        <v>0</v>
      </c>
      <c r="AF67" s="3"/>
      <c r="AG67" s="99">
        <f>IF($G67="x",0,IF(AF67&lt;50,AF67-COUNTIFS($G$5:$G67,"x"),0))</f>
        <v>0</v>
      </c>
      <c r="AH67" s="39" t="str">
        <f>IF(AND($G67="x",AF67&gt;0),0,IF(ISERROR(LOOKUP(AG67,Punkte!$D$1:$D$22,Punkte!$E$1:$E$22)),"",LOOKUP((AG67),Punkte!$D$1:$D$22,Punkte!$E$1:$E$22)))</f>
        <v/>
      </c>
      <c r="AI67" s="3"/>
      <c r="AJ67" s="99">
        <f>IF($G67="x",0,IF(AI67&lt;50,AI67-COUNTIFS($G$5:$G67,"x"),0))</f>
        <v>0</v>
      </c>
      <c r="AK67" s="39" t="str">
        <f>IF(AND($G67="x",AI67&gt;0),0,IF(ISERROR(LOOKUP(AJ67,Punkte!$D$1:$D$22,Punkte!$E$1:$E$22)),"",LOOKUP((AJ67),Punkte!$D$1:$D$22,Punkte!$E$1:$E$22)))</f>
        <v/>
      </c>
      <c r="AL67" s="3"/>
      <c r="AM67" s="99">
        <f>IF($G67="x",0,IF(AL67&lt;50,AL67-COUNTIFS($G$5:$G67,"x"),0))</f>
        <v>0</v>
      </c>
      <c r="AN67" s="39" t="str">
        <f>IF(AND($G67="x",AL67&gt;0),0,IF(ISERROR(LOOKUP(AM67,Punkte!$D$1:$D$22,Punkte!$E$1:$E$22)),"",LOOKUP((AM67),Punkte!$D$1:$D$22,Punkte!$E$1:$E$22)))</f>
        <v/>
      </c>
      <c r="AO67" s="3"/>
      <c r="AP67" s="99">
        <f>IF($G67="x",0,IF(AO67&lt;50,AO67-COUNTIFS($G$5:$G67,"x"),0))</f>
        <v>0</v>
      </c>
      <c r="AQ67" s="39" t="str">
        <f>IF(AND($G67="x",AO67&gt;0),0,IF(ISERROR(LOOKUP(AP67,Punkte!$D$1:$D$22,Punkte!$E$1:$E$22)),"",LOOKUP((AP67),Punkte!$D$1:$D$22,Punkte!$E$1:$E$22)))</f>
        <v/>
      </c>
      <c r="AR67" s="120">
        <f t="shared" si="2"/>
        <v>1</v>
      </c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  <c r="GQ67" s="121"/>
      <c r="GR67" s="121"/>
      <c r="GS67" s="121"/>
      <c r="GT67" s="121"/>
      <c r="GU67" s="121"/>
      <c r="GV67" s="121"/>
      <c r="GW67" s="121"/>
      <c r="GX67" s="121"/>
      <c r="GY67" s="121"/>
      <c r="GZ67" s="121"/>
      <c r="HA67" s="121"/>
      <c r="HB67" s="121"/>
      <c r="HC67" s="121"/>
      <c r="HD67" s="121"/>
      <c r="HE67" s="121"/>
      <c r="HF67" s="121"/>
      <c r="HG67" s="121"/>
      <c r="HH67" s="121"/>
      <c r="HI67" s="121"/>
      <c r="HJ67" s="121"/>
      <c r="HK67" s="121"/>
      <c r="HL67" s="121"/>
      <c r="HM67" s="121"/>
      <c r="HN67" s="121"/>
      <c r="HO67" s="121"/>
      <c r="HP67" s="121"/>
      <c r="HQ67" s="121"/>
      <c r="HR67" s="121"/>
      <c r="HS67" s="121"/>
      <c r="HT67" s="121"/>
      <c r="HU67" s="121"/>
      <c r="HV67" s="121"/>
      <c r="HW67" s="121"/>
      <c r="HX67" s="121"/>
      <c r="HY67" s="121"/>
      <c r="HZ67" s="121"/>
      <c r="IA67" s="121"/>
      <c r="IB67" s="121"/>
      <c r="IC67" s="121"/>
      <c r="ID67" s="121"/>
      <c r="IE67" s="121"/>
      <c r="IF67" s="121"/>
      <c r="IG67" s="121"/>
      <c r="IH67" s="121"/>
      <c r="II67" s="121"/>
      <c r="IJ67" s="121"/>
      <c r="IK67" s="121"/>
      <c r="IL67" s="121"/>
      <c r="IM67" s="121"/>
      <c r="IN67" s="121"/>
      <c r="IO67" s="121"/>
      <c r="IP67" s="121"/>
      <c r="IQ67" s="121"/>
      <c r="IR67" s="121"/>
      <c r="IS67" s="121"/>
      <c r="IT67" s="121"/>
      <c r="IU67" s="121"/>
      <c r="IV67" s="121"/>
      <c r="IW67" s="121"/>
      <c r="IX67" s="121"/>
      <c r="IY67" s="121"/>
      <c r="IZ67" s="121"/>
      <c r="JA67" s="121"/>
      <c r="JB67" s="121"/>
      <c r="JC67" s="121"/>
      <c r="JD67" s="121"/>
      <c r="JE67" s="121"/>
      <c r="JF67" s="121"/>
      <c r="JG67" s="121"/>
      <c r="JH67" s="121"/>
      <c r="JI67" s="121"/>
    </row>
    <row r="68" spans="1:269" s="128" customFormat="1" x14ac:dyDescent="0.25">
      <c r="A68" s="72"/>
      <c r="B68" s="73"/>
      <c r="C68" s="74"/>
      <c r="D68" s="75"/>
      <c r="E68" s="80"/>
      <c r="F68" s="76"/>
      <c r="G68" s="76"/>
      <c r="H68" s="76"/>
      <c r="I68" s="97"/>
      <c r="J68" s="78"/>
      <c r="K68" s="74"/>
      <c r="L68" s="117"/>
      <c r="M68" s="78"/>
      <c r="N68" s="74"/>
      <c r="O68" s="97"/>
      <c r="P68" s="78"/>
      <c r="Q68" s="74"/>
      <c r="R68" s="97"/>
      <c r="S68" s="78"/>
      <c r="T68" s="74"/>
      <c r="U68" s="97"/>
      <c r="V68" s="78"/>
      <c r="W68" s="74"/>
      <c r="X68" s="97"/>
      <c r="Y68" s="79"/>
      <c r="Z68" s="74"/>
      <c r="AA68" s="97"/>
      <c r="AB68" s="78"/>
      <c r="AC68" s="74"/>
      <c r="AD68" s="97"/>
      <c r="AE68" s="74"/>
      <c r="AF68" s="74"/>
      <c r="AG68" s="97"/>
      <c r="AH68" s="78"/>
      <c r="AI68" s="74"/>
      <c r="AJ68" s="97"/>
      <c r="AK68" s="78"/>
      <c r="AL68" s="74"/>
      <c r="AM68" s="97"/>
      <c r="AN68" s="77"/>
      <c r="AO68" s="74"/>
      <c r="AP68" s="97"/>
      <c r="AQ68" s="77"/>
      <c r="AR68" s="77"/>
    </row>
    <row r="69" spans="1:269" s="128" customFormat="1" x14ac:dyDescent="0.25">
      <c r="A69" s="52"/>
      <c r="B69" s="129"/>
      <c r="C69" s="116"/>
      <c r="D69" s="52"/>
      <c r="E69" s="56" t="s">
        <v>141</v>
      </c>
      <c r="F69" s="56"/>
      <c r="G69" s="80"/>
      <c r="H69" s="76"/>
      <c r="I69" s="98"/>
      <c r="J69" s="91"/>
      <c r="K69" s="101"/>
      <c r="L69" s="98"/>
      <c r="M69" s="91"/>
      <c r="N69" s="101"/>
      <c r="O69" s="98"/>
      <c r="P69" s="78"/>
      <c r="Q69" s="101"/>
      <c r="R69" s="98"/>
      <c r="S69" s="91"/>
      <c r="T69" s="101"/>
      <c r="U69" s="98"/>
      <c r="V69" s="91"/>
      <c r="W69" s="101"/>
      <c r="X69" s="98"/>
      <c r="Y69" s="91"/>
      <c r="Z69" s="101"/>
      <c r="AA69" s="98"/>
      <c r="AB69" s="91"/>
      <c r="AC69" s="101"/>
      <c r="AD69" s="98"/>
      <c r="AE69" s="91"/>
      <c r="AF69" s="101"/>
      <c r="AG69" s="98"/>
      <c r="AH69" s="78"/>
      <c r="AI69" s="101"/>
      <c r="AJ69" s="98"/>
      <c r="AK69" s="78"/>
      <c r="AL69" s="101"/>
      <c r="AM69" s="98"/>
      <c r="AN69" s="91"/>
      <c r="AO69" s="74"/>
      <c r="AP69" s="98"/>
      <c r="AQ69" s="77"/>
      <c r="AR69" s="77"/>
    </row>
    <row r="70" spans="1:269" s="128" customFormat="1" x14ac:dyDescent="0.25">
      <c r="A70" s="52"/>
      <c r="B70" s="129"/>
      <c r="C70" s="116"/>
      <c r="D70" s="52"/>
      <c r="E70" s="56" t="s">
        <v>140</v>
      </c>
      <c r="F70" s="130"/>
      <c r="G70" s="80"/>
      <c r="H70" s="76"/>
      <c r="I70" s="97"/>
      <c r="J70" s="92"/>
      <c r="K70" s="74"/>
      <c r="L70" s="97"/>
      <c r="M70" s="92"/>
      <c r="N70" s="74"/>
      <c r="O70" s="97"/>
      <c r="P70" s="78"/>
      <c r="Q70" s="74"/>
      <c r="R70" s="97"/>
      <c r="S70" s="92"/>
      <c r="T70" s="74"/>
      <c r="U70" s="97"/>
      <c r="V70" s="92"/>
      <c r="W70" s="74"/>
      <c r="X70" s="97"/>
      <c r="Y70" s="92"/>
      <c r="Z70" s="74"/>
      <c r="AA70" s="97"/>
      <c r="AB70" s="92"/>
      <c r="AC70" s="74"/>
      <c r="AD70" s="97"/>
      <c r="AE70" s="92"/>
      <c r="AF70" s="74"/>
      <c r="AG70" s="97"/>
      <c r="AH70" s="78"/>
      <c r="AI70" s="74"/>
      <c r="AJ70" s="97"/>
      <c r="AK70" s="78"/>
      <c r="AL70" s="74"/>
      <c r="AM70" s="97"/>
      <c r="AN70" s="92"/>
      <c r="AO70" s="74"/>
      <c r="AP70" s="97"/>
      <c r="AQ70" s="77"/>
      <c r="AR70" s="77"/>
    </row>
    <row r="71" spans="1:269" s="71" customFormat="1" x14ac:dyDescent="0.25">
      <c r="A71" s="121"/>
      <c r="B71" s="121"/>
      <c r="C71" s="121"/>
      <c r="D71" s="121"/>
      <c r="E71" s="130" t="s">
        <v>142</v>
      </c>
      <c r="F71" s="121"/>
      <c r="G71" s="80"/>
      <c r="H71" s="76"/>
      <c r="I71" s="132"/>
      <c r="J71" s="121"/>
      <c r="K71" s="131"/>
      <c r="L71" s="132"/>
      <c r="M71" s="121"/>
      <c r="N71" s="131"/>
      <c r="O71" s="132"/>
      <c r="P71" s="121"/>
      <c r="Q71" s="131"/>
      <c r="R71" s="132"/>
      <c r="S71" s="121"/>
      <c r="T71" s="131"/>
      <c r="U71" s="132"/>
      <c r="V71" s="121"/>
      <c r="W71" s="131"/>
      <c r="X71" s="132"/>
      <c r="Y71" s="121"/>
      <c r="Z71" s="131"/>
      <c r="AA71" s="132"/>
      <c r="AB71" s="121"/>
      <c r="AC71" s="131"/>
      <c r="AD71" s="132"/>
      <c r="AE71" s="121"/>
      <c r="AF71" s="131"/>
      <c r="AG71" s="132"/>
      <c r="AH71" s="121"/>
      <c r="AI71" s="131"/>
      <c r="AJ71" s="132"/>
      <c r="AK71" s="121"/>
      <c r="AL71" s="131"/>
      <c r="AM71" s="132"/>
      <c r="AN71" s="121"/>
      <c r="AO71" s="131"/>
      <c r="AP71" s="132"/>
      <c r="AQ71" s="121"/>
      <c r="AR71" s="77"/>
    </row>
    <row r="72" spans="1:269" x14ac:dyDescent="0.25">
      <c r="A72" s="122"/>
      <c r="B72" s="123"/>
      <c r="C72" s="124"/>
      <c r="D72" s="122"/>
      <c r="E72" s="125"/>
      <c r="F72" s="125"/>
      <c r="G72" s="125"/>
      <c r="H72" s="124"/>
      <c r="I72" s="126"/>
      <c r="J72" s="127"/>
      <c r="K72" s="124"/>
      <c r="L72" s="126"/>
      <c r="M72" s="127"/>
      <c r="N72" s="124"/>
      <c r="O72" s="126"/>
      <c r="P72" s="127"/>
      <c r="Q72" s="124"/>
      <c r="R72" s="126"/>
      <c r="S72" s="127"/>
      <c r="T72" s="124"/>
      <c r="U72" s="126"/>
      <c r="V72" s="127"/>
      <c r="W72" s="124"/>
      <c r="X72" s="126"/>
      <c r="Y72" s="127"/>
      <c r="Z72" s="124"/>
      <c r="AA72" s="126"/>
      <c r="AB72" s="127"/>
      <c r="AC72" s="124"/>
      <c r="AD72" s="126"/>
      <c r="AE72" s="127"/>
      <c r="AF72" s="124"/>
      <c r="AG72" s="126"/>
      <c r="AH72" s="127"/>
      <c r="AI72" s="124"/>
      <c r="AJ72" s="126"/>
      <c r="AK72" s="127"/>
      <c r="AL72" s="124"/>
      <c r="AM72" s="126"/>
      <c r="AN72" s="127"/>
      <c r="AO72" s="124"/>
      <c r="AP72" s="126"/>
      <c r="AQ72" s="127"/>
      <c r="AR72" s="71"/>
    </row>
    <row r="73" spans="1:269" x14ac:dyDescent="0.25">
      <c r="E73" s="29"/>
      <c r="F73" s="29"/>
      <c r="G73" s="29"/>
    </row>
    <row r="74" spans="1:269" x14ac:dyDescent="0.25">
      <c r="E74" s="29"/>
      <c r="F74" s="29"/>
      <c r="G74" s="29"/>
    </row>
    <row r="75" spans="1:269" x14ac:dyDescent="0.25">
      <c r="E75" s="29"/>
      <c r="F75" s="29"/>
      <c r="G75" s="29"/>
    </row>
    <row r="76" spans="1:269" x14ac:dyDescent="0.25">
      <c r="E76" s="29"/>
      <c r="F76" s="29"/>
      <c r="G76" s="29"/>
    </row>
    <row r="77" spans="1:269" x14ac:dyDescent="0.25">
      <c r="E77" s="29"/>
      <c r="F77" s="29"/>
      <c r="G77" s="29"/>
    </row>
    <row r="78" spans="1:269" x14ac:dyDescent="0.25">
      <c r="E78" s="29"/>
      <c r="F78" s="29"/>
      <c r="G78" s="29"/>
    </row>
    <row r="79" spans="1:269" x14ac:dyDescent="0.25">
      <c r="E79" s="29"/>
      <c r="F79" s="29"/>
      <c r="G79" s="29"/>
    </row>
    <row r="80" spans="1:269" x14ac:dyDescent="0.25">
      <c r="E80" s="29"/>
      <c r="F80" s="29"/>
      <c r="G80" s="29"/>
    </row>
    <row r="81" spans="5:7" x14ac:dyDescent="0.25">
      <c r="E81" s="29"/>
      <c r="F81" s="29"/>
      <c r="G81" s="29"/>
    </row>
    <row r="82" spans="5:7" x14ac:dyDescent="0.25">
      <c r="E82" s="29"/>
      <c r="F82" s="29"/>
      <c r="G82" s="29"/>
    </row>
    <row r="83" spans="5:7" x14ac:dyDescent="0.25">
      <c r="E83" s="29"/>
      <c r="F83" s="29"/>
      <c r="G83" s="29"/>
    </row>
    <row r="84" spans="5:7" x14ac:dyDescent="0.25">
      <c r="E84" s="29"/>
      <c r="F84" s="29"/>
      <c r="G84" s="29"/>
    </row>
    <row r="85" spans="5:7" x14ac:dyDescent="0.25">
      <c r="E85" s="29"/>
      <c r="F85" s="29"/>
      <c r="G85" s="29"/>
    </row>
    <row r="86" spans="5:7" x14ac:dyDescent="0.25">
      <c r="E86" s="29"/>
      <c r="F86" s="29"/>
      <c r="G86" s="29"/>
    </row>
    <row r="87" spans="5:7" x14ac:dyDescent="0.25">
      <c r="E87" s="29"/>
      <c r="F87" s="29"/>
      <c r="G87" s="29"/>
    </row>
    <row r="88" spans="5:7" x14ac:dyDescent="0.25">
      <c r="E88" s="29"/>
      <c r="F88" s="29"/>
      <c r="G88" s="29"/>
    </row>
    <row r="89" spans="5:7" x14ac:dyDescent="0.25">
      <c r="E89" s="29"/>
      <c r="F89" s="29"/>
      <c r="G89" s="29"/>
    </row>
    <row r="90" spans="5:7" x14ac:dyDescent="0.25">
      <c r="E90" s="29"/>
      <c r="F90" s="29"/>
      <c r="G90" s="29"/>
    </row>
    <row r="91" spans="5:7" x14ac:dyDescent="0.25">
      <c r="E91" s="29"/>
      <c r="F91" s="29"/>
      <c r="G91" s="29"/>
    </row>
    <row r="92" spans="5:7" x14ac:dyDescent="0.25">
      <c r="E92" s="29"/>
      <c r="F92" s="29"/>
      <c r="G92" s="29"/>
    </row>
    <row r="93" spans="5:7" x14ac:dyDescent="0.25">
      <c r="E93" s="29"/>
      <c r="F93" s="29"/>
      <c r="G93" s="29"/>
    </row>
    <row r="94" spans="5:7" x14ac:dyDescent="0.25">
      <c r="E94" s="29"/>
      <c r="F94" s="29"/>
      <c r="G94" s="29"/>
    </row>
    <row r="95" spans="5:7" x14ac:dyDescent="0.25">
      <c r="E95" s="29"/>
      <c r="F95" s="29"/>
      <c r="G95" s="29"/>
    </row>
    <row r="113" spans="8:42" x14ac:dyDescent="0.25">
      <c r="H113" s="102"/>
      <c r="I113" s="100"/>
      <c r="O113" s="100"/>
      <c r="R113" s="100"/>
      <c r="U113" s="100"/>
      <c r="X113" s="100"/>
      <c r="AA113" s="100"/>
      <c r="AD113" s="100"/>
      <c r="AG113" s="100"/>
      <c r="AJ113" s="100"/>
      <c r="AM113" s="100"/>
      <c r="AP113" s="100"/>
    </row>
    <row r="114" spans="8:42" x14ac:dyDescent="0.25">
      <c r="H114" s="102"/>
      <c r="I114" s="100"/>
      <c r="O114" s="100"/>
      <c r="R114" s="100"/>
      <c r="U114" s="100"/>
      <c r="X114" s="100"/>
      <c r="AA114" s="100"/>
      <c r="AD114" s="100"/>
      <c r="AG114" s="100"/>
      <c r="AJ114" s="100"/>
      <c r="AM114" s="100"/>
      <c r="AP114" s="100"/>
    </row>
  </sheetData>
  <sheetProtection algorithmName="SHA-512" hashValue="ZGt1HgSs9yjowKxw++nmHtmAUQQsiogMYg8tNSk1iSrkYMTYg4q/NjnYywNeFSKwokhYvsaxuRNtURv7NLXJeQ==" saltValue="Xds3/yWQoWP85V9gJ6Ewqg==" spinCount="100000" sheet="1" objects="1" scenarios="1" selectLockedCells="1" selectUnlockedCells="1"/>
  <autoFilter ref="A4:AR67" xr:uid="{00000000-0009-0000-0000-000008000000}">
    <sortState xmlns:xlrd2="http://schemas.microsoft.com/office/spreadsheetml/2017/richdata2" ref="A5:AR67">
      <sortCondition ref="A4:A67"/>
    </sortState>
  </autoFilter>
  <mergeCells count="25">
    <mergeCell ref="A1:B1"/>
    <mergeCell ref="H1:M1"/>
    <mergeCell ref="N1:S1"/>
    <mergeCell ref="T1:Y1"/>
    <mergeCell ref="Z1:AE1"/>
    <mergeCell ref="AL1:AQ1"/>
    <mergeCell ref="H2:M2"/>
    <mergeCell ref="N2:S2"/>
    <mergeCell ref="T2:Y2"/>
    <mergeCell ref="Z2:AE2"/>
    <mergeCell ref="AF2:AK2"/>
    <mergeCell ref="AL2:AQ2"/>
    <mergeCell ref="AF1:AK1"/>
    <mergeCell ref="AO3:AQ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</mergeCells>
  <conditionalFormatting sqref="B6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{B418F4D0-15A2-4829-9C52-A4EADA805FF2}</x14:id>
        </ext>
      </extLst>
    </cfRule>
  </conditionalFormatting>
  <conditionalFormatting sqref="B67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{2CAA271F-696B-4F9F-8378-481425D64453}</x14:id>
        </ext>
      </extLst>
    </cfRule>
  </conditionalFormatting>
  <conditionalFormatting sqref="B68:B1048576 B1:B65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{95B66A7E-32BD-4623-A94D-F50592109419}</x14:id>
        </ext>
      </extLst>
    </cfRule>
  </conditionalFormatting>
  <conditionalFormatting sqref="G5:G67">
    <cfRule type="cellIs" dxfId="1" priority="1" operator="between">
      <formula>"x"</formula>
      <formula>"x"</formula>
    </cfRule>
  </conditionalFormatting>
  <dataValidations count="2">
    <dataValidation allowBlank="1" showInputMessage="1" showErrorMessage="1" prompt="1. Ergebnisse in Spalte &quot;Platz&quot; eintragen._x000a_2. Sortieren nach Spalte &quot;Platz&quot;_x000a_3. Spalte &quot;Platz ohne Gaststarter&quot; kopieren und einfügen als WERTE_x000a_(damit bleiben die Ergebnisse bei Umsortierung erhalten)" sqref="O1:O1048576 AD1:AD1048576 L1:L1048576 AJ1:AJ1048576 I1:I1048576 AM1:AM1048576 AG1:AG1048576 R1:R1048576 U1:U1048576 X1:X1048576 AA1:AA1048576 AP1:AP1048576" xr:uid="{00000000-0002-0000-0800-000000000000}"/>
    <dataValidation allowBlank="1" showInputMessage="1" showErrorMessage="1" prompt="Spalte für Formeln immer belassen!" sqref="M5:N5 H5 AN5:AO5 AK5:AL5 AH5:AI5 AE5:AF5 Y5:Z5 V5:W5 S5:T5 P5:Q5 AB5:AB67 AQ5:AQ67 M6:M67 P6:P67 S6:S67 V6:V67 Y6:Y67 AE6:AE67 AH6:AH67 AK6:AK67 AN6:AN67 J5:K67 AR5:AR71" xr:uid="{00000000-0002-0000-0800-000001000000}"/>
  </dataValidations>
  <hyperlinks>
    <hyperlink ref="A1:B1" r:id="rId1" display="MZ-Cup 2014" xr:uid="{00000000-0004-0000-0800-000000000000}"/>
  </hyperlinks>
  <printOptions gridLines="1"/>
  <pageMargins left="0.59055118110236227" right="0.51181102362204722" top="0.39370078740157483" bottom="0.39370078740157483" header="0.19685039370078741" footer="0.19685039370078741"/>
  <pageSetup paperSize="9" scale="49" firstPageNumber="0" orientation="landscape" horizontalDpi="300" verticalDpi="300" r:id="rId2"/>
  <headerFooter alignWithMargins="0">
    <oddHeader>&amp;L&amp;14www.mzcup.de&amp;C&amp;"Arial,Fett"&amp;20MZ-Cup 2017&amp;R&amp;14Stand:  &amp;D</oddHeader>
  </headerFooter>
  <colBreaks count="1" manualBreakCount="1">
    <brk id="48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18F4D0-15A2-4829-9C52-A4EADA805F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B66</xm:sqref>
        </x14:conditionalFormatting>
        <x14:conditionalFormatting xmlns:xm="http://schemas.microsoft.com/office/excel/2006/main">
          <x14:cfRule type="dataBar" id="{2CAA271F-696B-4F9F-8378-481425D644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B67</xm:sqref>
        </x14:conditionalFormatting>
        <x14:conditionalFormatting xmlns:xm="http://schemas.microsoft.com/office/excel/2006/main">
          <x14:cfRule type="dataBar" id="{95B66A7E-32BD-4623-A94D-F505921094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B68:B1048576 B1:B65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JI113"/>
  <sheetViews>
    <sheetView zoomScale="90" zoomScaleNormal="9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E41" sqref="E41"/>
    </sheetView>
  </sheetViews>
  <sheetFormatPr baseColWidth="10" defaultColWidth="11.5" defaultRowHeight="15.05" outlineLevelCol="1" x14ac:dyDescent="0.25"/>
  <cols>
    <col min="1" max="1" width="11" style="1" customWidth="1"/>
    <col min="2" max="2" width="25.5" style="2" customWidth="1"/>
    <col min="3" max="3" width="8.875" style="3" customWidth="1"/>
    <col min="4" max="4" width="10.375" style="1" customWidth="1"/>
    <col min="5" max="5" width="18.875" style="4" customWidth="1"/>
    <col min="6" max="6" width="13.5" style="4" customWidth="1"/>
    <col min="7" max="7" width="13" style="4" customWidth="1"/>
    <col min="8" max="8" width="6.5" style="3" customWidth="1"/>
    <col min="9" max="9" width="6.5" style="99" hidden="1" customWidth="1" outlineLevel="1"/>
    <col min="10" max="10" width="5.5" style="6" customWidth="1" collapsed="1"/>
    <col min="11" max="11" width="6.5" style="3" customWidth="1"/>
    <col min="12" max="12" width="6.5" style="99" hidden="1" customWidth="1" outlineLevel="1"/>
    <col min="13" max="13" width="5.5" style="6" customWidth="1" collapsed="1"/>
    <col min="14" max="14" width="6.5" style="3" customWidth="1"/>
    <col min="15" max="15" width="6.5" style="99" hidden="1" customWidth="1" outlineLevel="1"/>
    <col min="16" max="16" width="5.5" style="6" customWidth="1" collapsed="1"/>
    <col min="17" max="17" width="6.5" style="3" customWidth="1"/>
    <col min="18" max="18" width="6.5" style="99" hidden="1" customWidth="1" outlineLevel="1"/>
    <col min="19" max="19" width="5.5" style="6" customWidth="1" collapsed="1"/>
    <col min="20" max="20" width="6.5" style="3" customWidth="1"/>
    <col min="21" max="21" width="6.5" style="99" hidden="1" customWidth="1" outlineLevel="1"/>
    <col min="22" max="22" width="5.5" style="6" customWidth="1" collapsed="1"/>
    <col min="23" max="23" width="6.5" style="3" customWidth="1"/>
    <col min="24" max="24" width="6.5" style="99" hidden="1" customWidth="1" outlineLevel="1"/>
    <col min="25" max="25" width="5.5" style="6" customWidth="1" collapsed="1"/>
    <col min="26" max="26" width="6.5" style="3" customWidth="1"/>
    <col min="27" max="27" width="6.5" style="99" hidden="1" customWidth="1" outlineLevel="1"/>
    <col min="28" max="28" width="5.5" style="6" customWidth="1" collapsed="1"/>
    <col min="29" max="29" width="6.5" style="3" customWidth="1"/>
    <col min="30" max="30" width="6.5" style="99" hidden="1" customWidth="1" outlineLevel="1"/>
    <col min="31" max="31" width="5.5" style="6" customWidth="1" collapsed="1"/>
    <col min="32" max="32" width="6.5" style="3" customWidth="1"/>
    <col min="33" max="33" width="6.5" style="99" hidden="1" customWidth="1" outlineLevel="1"/>
    <col min="34" max="34" width="5.5" style="6" customWidth="1" collapsed="1"/>
    <col min="35" max="35" width="6.5" style="3" customWidth="1"/>
    <col min="36" max="36" width="6.5" style="99" hidden="1" customWidth="1" outlineLevel="1"/>
    <col min="37" max="37" width="5.5" style="6" customWidth="1" collapsed="1"/>
    <col min="38" max="38" width="6.5" style="3" customWidth="1"/>
    <col min="39" max="39" width="6.5" style="99" hidden="1" customWidth="1" outlineLevel="1"/>
    <col min="40" max="40" width="5.5" style="6" customWidth="1" collapsed="1"/>
    <col min="41" max="41" width="6.5" style="3" customWidth="1"/>
    <col min="42" max="42" width="6.5" style="99" hidden="1" customWidth="1" outlineLevel="1"/>
    <col min="43" max="43" width="5.5" style="6" customWidth="1" collapsed="1"/>
    <col min="44" max="44" width="16.875" style="4" hidden="1" customWidth="1" outlineLevel="1"/>
    <col min="45" max="45" width="11.5" style="4" collapsed="1"/>
    <col min="46" max="159" width="11.5" style="4"/>
    <col min="160" max="160" width="11.5" style="4" hidden="1" customWidth="1"/>
    <col min="161" max="16384" width="11.5" style="4"/>
  </cols>
  <sheetData>
    <row r="1" spans="1:46" ht="20.3" x14ac:dyDescent="0.35">
      <c r="A1" s="320" t="s">
        <v>216</v>
      </c>
      <c r="B1" s="320"/>
      <c r="G1" s="36" t="s">
        <v>150</v>
      </c>
      <c r="H1" s="319" t="s">
        <v>217</v>
      </c>
      <c r="I1" s="319"/>
      <c r="J1" s="319"/>
      <c r="K1" s="319"/>
      <c r="L1" s="319"/>
      <c r="M1" s="319"/>
      <c r="N1" s="314" t="s">
        <v>3</v>
      </c>
      <c r="O1" s="315"/>
      <c r="P1" s="315"/>
      <c r="Q1" s="315"/>
      <c r="R1" s="315"/>
      <c r="S1" s="325"/>
      <c r="T1" s="319" t="s">
        <v>5</v>
      </c>
      <c r="U1" s="319"/>
      <c r="V1" s="319"/>
      <c r="W1" s="319"/>
      <c r="X1" s="319"/>
      <c r="Y1" s="319"/>
      <c r="Z1" s="319" t="s">
        <v>153</v>
      </c>
      <c r="AA1" s="319"/>
      <c r="AB1" s="319"/>
      <c r="AC1" s="319"/>
      <c r="AD1" s="319"/>
      <c r="AE1" s="319"/>
      <c r="AF1" s="319" t="s">
        <v>6</v>
      </c>
      <c r="AG1" s="319"/>
      <c r="AH1" s="319"/>
      <c r="AI1" s="319"/>
      <c r="AJ1" s="319"/>
      <c r="AK1" s="319"/>
      <c r="AL1" s="319" t="s">
        <v>4</v>
      </c>
      <c r="AM1" s="319"/>
      <c r="AN1" s="319"/>
      <c r="AO1" s="319"/>
      <c r="AP1" s="319"/>
      <c r="AQ1" s="319"/>
    </row>
    <row r="2" spans="1:46" x14ac:dyDescent="0.25">
      <c r="A2" s="7"/>
      <c r="B2" s="7"/>
      <c r="G2" s="36" t="s">
        <v>151</v>
      </c>
      <c r="H2" s="328" t="s">
        <v>218</v>
      </c>
      <c r="I2" s="328"/>
      <c r="J2" s="321"/>
      <c r="K2" s="321"/>
      <c r="L2" s="321"/>
      <c r="M2" s="321"/>
      <c r="N2" s="321" t="s">
        <v>219</v>
      </c>
      <c r="O2" s="321"/>
      <c r="P2" s="321"/>
      <c r="Q2" s="321"/>
      <c r="R2" s="321"/>
      <c r="S2" s="321"/>
      <c r="T2" s="321" t="s">
        <v>220</v>
      </c>
      <c r="U2" s="321"/>
      <c r="V2" s="321"/>
      <c r="W2" s="321"/>
      <c r="X2" s="321"/>
      <c r="Y2" s="321"/>
      <c r="Z2" s="321" t="s">
        <v>224</v>
      </c>
      <c r="AA2" s="321"/>
      <c r="AB2" s="321"/>
      <c r="AC2" s="321"/>
      <c r="AD2" s="321"/>
      <c r="AE2" s="321"/>
      <c r="AF2" s="321" t="s">
        <v>221</v>
      </c>
      <c r="AG2" s="321"/>
      <c r="AH2" s="321"/>
      <c r="AI2" s="321"/>
      <c r="AJ2" s="321"/>
      <c r="AK2" s="321"/>
      <c r="AL2" s="321" t="s">
        <v>222</v>
      </c>
      <c r="AM2" s="321"/>
      <c r="AN2" s="321"/>
      <c r="AO2" s="321"/>
      <c r="AP2" s="321"/>
      <c r="AQ2" s="321"/>
      <c r="AR2" s="3"/>
    </row>
    <row r="3" spans="1:46" x14ac:dyDescent="0.25">
      <c r="A3" s="7"/>
      <c r="E3" s="1"/>
      <c r="F3" s="1"/>
      <c r="G3" s="1"/>
      <c r="H3" s="319" t="s">
        <v>12</v>
      </c>
      <c r="I3" s="319"/>
      <c r="J3" s="319"/>
      <c r="K3" s="319" t="s">
        <v>13</v>
      </c>
      <c r="L3" s="319"/>
      <c r="M3" s="319"/>
      <c r="N3" s="319" t="s">
        <v>14</v>
      </c>
      <c r="O3" s="319"/>
      <c r="P3" s="319"/>
      <c r="Q3" s="319" t="s">
        <v>15</v>
      </c>
      <c r="R3" s="319"/>
      <c r="S3" s="319"/>
      <c r="T3" s="319" t="s">
        <v>16</v>
      </c>
      <c r="U3" s="319"/>
      <c r="V3" s="319"/>
      <c r="W3" s="319" t="s">
        <v>17</v>
      </c>
      <c r="X3" s="319"/>
      <c r="Y3" s="319"/>
      <c r="Z3" s="319" t="s">
        <v>18</v>
      </c>
      <c r="AA3" s="319"/>
      <c r="AB3" s="319"/>
      <c r="AC3" s="319" t="s">
        <v>19</v>
      </c>
      <c r="AD3" s="319"/>
      <c r="AE3" s="319"/>
      <c r="AF3" s="319" t="s">
        <v>20</v>
      </c>
      <c r="AG3" s="319"/>
      <c r="AH3" s="319"/>
      <c r="AI3" s="319" t="s">
        <v>21</v>
      </c>
      <c r="AJ3" s="319"/>
      <c r="AK3" s="319"/>
      <c r="AL3" s="329" t="s">
        <v>22</v>
      </c>
      <c r="AM3" s="329"/>
      <c r="AN3" s="329"/>
      <c r="AO3" s="329" t="s">
        <v>191</v>
      </c>
      <c r="AP3" s="329"/>
      <c r="AQ3" s="329"/>
      <c r="AR3" s="112"/>
      <c r="AS3" s="113"/>
      <c r="AT3" s="114"/>
    </row>
    <row r="4" spans="1:46" s="14" customFormat="1" x14ac:dyDescent="0.25">
      <c r="A4" s="9" t="s">
        <v>24</v>
      </c>
      <c r="B4" s="2" t="s">
        <v>25</v>
      </c>
      <c r="C4" s="10" t="s">
        <v>26</v>
      </c>
      <c r="D4" s="9" t="s">
        <v>27</v>
      </c>
      <c r="E4" s="11" t="s">
        <v>28</v>
      </c>
      <c r="F4" s="11" t="s">
        <v>29</v>
      </c>
      <c r="G4" s="9" t="s">
        <v>155</v>
      </c>
      <c r="H4" s="10" t="s">
        <v>30</v>
      </c>
      <c r="I4" s="96" t="s">
        <v>206</v>
      </c>
      <c r="J4" s="13" t="s">
        <v>31</v>
      </c>
      <c r="K4" s="10" t="s">
        <v>30</v>
      </c>
      <c r="L4" s="96" t="s">
        <v>206</v>
      </c>
      <c r="M4" s="13" t="s">
        <v>31</v>
      </c>
      <c r="N4" s="10" t="s">
        <v>30</v>
      </c>
      <c r="O4" s="96" t="s">
        <v>206</v>
      </c>
      <c r="P4" s="13" t="s">
        <v>31</v>
      </c>
      <c r="Q4" s="10" t="s">
        <v>30</v>
      </c>
      <c r="R4" s="96" t="s">
        <v>206</v>
      </c>
      <c r="S4" s="13" t="s">
        <v>31</v>
      </c>
      <c r="T4" s="10" t="s">
        <v>30</v>
      </c>
      <c r="U4" s="96" t="s">
        <v>206</v>
      </c>
      <c r="V4" s="13" t="s">
        <v>31</v>
      </c>
      <c r="W4" s="10" t="s">
        <v>30</v>
      </c>
      <c r="X4" s="96" t="s">
        <v>206</v>
      </c>
      <c r="Y4" s="13" t="s">
        <v>31</v>
      </c>
      <c r="Z4" s="10" t="s">
        <v>30</v>
      </c>
      <c r="AA4" s="96" t="s">
        <v>206</v>
      </c>
      <c r="AB4" s="13" t="s">
        <v>31</v>
      </c>
      <c r="AC4" s="10" t="s">
        <v>30</v>
      </c>
      <c r="AD4" s="96" t="s">
        <v>206</v>
      </c>
      <c r="AE4" s="13" t="s">
        <v>31</v>
      </c>
      <c r="AF4" s="10" t="s">
        <v>30</v>
      </c>
      <c r="AG4" s="96" t="s">
        <v>206</v>
      </c>
      <c r="AH4" s="13" t="s">
        <v>31</v>
      </c>
      <c r="AI4" s="10" t="s">
        <v>30</v>
      </c>
      <c r="AJ4" s="96" t="s">
        <v>206</v>
      </c>
      <c r="AK4" s="13" t="s">
        <v>31</v>
      </c>
      <c r="AL4" s="10" t="s">
        <v>30</v>
      </c>
      <c r="AM4" s="96" t="s">
        <v>206</v>
      </c>
      <c r="AN4" s="13" t="s">
        <v>31</v>
      </c>
      <c r="AO4" s="10" t="s">
        <v>30</v>
      </c>
      <c r="AP4" s="96" t="s">
        <v>206</v>
      </c>
      <c r="AQ4" s="13" t="s">
        <v>31</v>
      </c>
      <c r="AR4" s="112" t="s">
        <v>207</v>
      </c>
    </row>
    <row r="5" spans="1:46" x14ac:dyDescent="0.25">
      <c r="A5" s="9">
        <f t="shared" ref="A5:A14" si="0">_xlfn.RANK.EQ(B5,$B$5:$B$66)</f>
        <v>1</v>
      </c>
      <c r="B5" s="34">
        <f t="shared" ref="B5:B36" si="1">SUM(IF(ISNUMBER(J5),J5)+IF(ISNUMBER(M5),M5)+IF(ISNUMBER(P5),P5)+IF(ISNUMBER(S5),S5)+IF(ISNUMBER(V5),V5)+IF(ISNUMBER(Y5),Y5)+IF(ISNUMBER(AB5),AB5)+IF(ISNUMBER(AE5),AE5)+IF(ISNUMBER(AH5),AH5)+IF(ISNUMBER(AK5),AK5)+IF(ISNUMBER(AN5),AN5)+IF(ISNUMBER(AQ5),AQ5))</f>
        <v>272</v>
      </c>
      <c r="C5" s="3">
        <v>40</v>
      </c>
      <c r="E5" s="15" t="s">
        <v>40</v>
      </c>
      <c r="F5" s="15" t="s">
        <v>41</v>
      </c>
      <c r="G5" s="141"/>
      <c r="H5" s="3">
        <v>2</v>
      </c>
      <c r="I5" s="109">
        <v>2</v>
      </c>
      <c r="J5" s="110">
        <f>IF(AND($G5="x",H5&gt;0),0,IF(ISERROR(LOOKUP(I5,Punkte!$D$1:$D$22,Punkte!$E$1:$E$22)),"",LOOKUP((I5),Punkte!$D$1:$D$22,Punkte!$E$1:$E$22)))</f>
        <v>20</v>
      </c>
      <c r="K5" s="3">
        <v>1</v>
      </c>
      <c r="L5" s="109">
        <v>1</v>
      </c>
      <c r="M5" s="110">
        <f>IF(AND($G5="x",K5&gt;0),0,IF(ISERROR(LOOKUP(L5,Punkte!$D$1:$D$22,Punkte!$E$1:$E$22)),"",LOOKUP((L5),Punkte!$D$1:$D$22,Punkte!$E$1:$E$22)))</f>
        <v>25</v>
      </c>
      <c r="N5" s="3">
        <v>1</v>
      </c>
      <c r="O5" s="109">
        <v>1</v>
      </c>
      <c r="P5" s="110">
        <f>IF(AND($G5="x",N5&gt;0),0,IF(ISERROR(LOOKUP(O5,Punkte!$D$1:$D$22,Punkte!$E$1:$E$22)),"",LOOKUP((O5),Punkte!$D$1:$D$22,Punkte!$E$1:$E$22)))</f>
        <v>25</v>
      </c>
      <c r="Q5" s="3">
        <v>1</v>
      </c>
      <c r="R5" s="109">
        <v>1</v>
      </c>
      <c r="S5" s="110">
        <f>IF(AND($G5="x",Q5&gt;0),0,IF(ISERROR(LOOKUP(R5,Punkte!$D$1:$D$22,Punkte!$E$1:$E$22)),"",LOOKUP((R5),Punkte!$D$1:$D$22,Punkte!$E$1:$E$22)))</f>
        <v>25</v>
      </c>
      <c r="T5" s="3">
        <v>1</v>
      </c>
      <c r="U5" s="109">
        <v>1</v>
      </c>
      <c r="V5" s="110">
        <f>IF(AND($G5="x",T5&gt;0),0,IF(ISERROR(LOOKUP(U5,Punkte!$D$1:$D$22,Punkte!$E$1:$E$22)),"",LOOKUP((U5),Punkte!$D$1:$D$22,Punkte!$E$1:$E$22)))</f>
        <v>25</v>
      </c>
      <c r="W5" s="3">
        <v>1</v>
      </c>
      <c r="X5" s="109">
        <v>1</v>
      </c>
      <c r="Y5" s="110">
        <f>IF(AND($G5="x",W5&gt;0),0,IF(ISERROR(LOOKUP(X5,Punkte!$D$1:$D$22,Punkte!$E$1:$E$22)),"",LOOKUP((X5),Punkte!$D$1:$D$22,Punkte!$E$1:$E$22)))</f>
        <v>25</v>
      </c>
      <c r="Z5" s="3">
        <v>3</v>
      </c>
      <c r="AA5" s="109">
        <v>3</v>
      </c>
      <c r="AB5" s="110">
        <f>IF(AND($G5="x",Z5&gt;0),0,IF(ISERROR(LOOKUP(AA5,Punkte!$D$1:$D$22,Punkte!$E$1:$E$22)),"",LOOKUP((AA5),Punkte!$D$1:$D$22,Punkte!$E$1:$E$22)))</f>
        <v>16</v>
      </c>
      <c r="AC5" s="3">
        <v>1</v>
      </c>
      <c r="AD5" s="109">
        <v>1</v>
      </c>
      <c r="AE5" s="110">
        <f>IF(AND($G5="x",AC5&gt;0),0,IF(ISERROR(LOOKUP(AD5,Punkte!$D$1:$D$22,Punkte!$E$1:$E$22)),"",LOOKUP((AD5),Punkte!$D$1:$D$22,Punkte!$E$1:$E$22)))</f>
        <v>25</v>
      </c>
      <c r="AF5" s="3">
        <v>2</v>
      </c>
      <c r="AG5" s="109">
        <v>2</v>
      </c>
      <c r="AH5" s="110">
        <f>IF(AND($G5="x",AF5&gt;0),0,IF(ISERROR(LOOKUP(AG5,Punkte!$D$1:$D$22,Punkte!$E$1:$E$22)),"",LOOKUP((AG5),Punkte!$D$1:$D$22,Punkte!$E$1:$E$22)))</f>
        <v>20</v>
      </c>
      <c r="AI5" s="3">
        <v>1</v>
      </c>
      <c r="AJ5" s="109">
        <v>1</v>
      </c>
      <c r="AK5" s="110">
        <f>IF(AND($G5="x",AI5&gt;0),0,IF(ISERROR(LOOKUP(AJ5,Punkte!$D$1:$D$22,Punkte!$E$1:$E$22)),"",LOOKUP((AJ5),Punkte!$D$1:$D$22,Punkte!$E$1:$E$22)))</f>
        <v>25</v>
      </c>
      <c r="AL5" s="3">
        <v>3</v>
      </c>
      <c r="AM5" s="109">
        <v>3</v>
      </c>
      <c r="AN5" s="110">
        <f>IF(AND($G5="x",AL5&gt;0),0,IF(ISERROR(LOOKUP(AM5,Punkte!$D$1:$D$22,Punkte!$E$1:$E$22)),"",LOOKUP((AM5),Punkte!$D$1:$D$22,Punkte!$E$1:$E$22)))</f>
        <v>16</v>
      </c>
      <c r="AO5" s="3">
        <v>1</v>
      </c>
      <c r="AP5" s="109">
        <v>1</v>
      </c>
      <c r="AQ5" s="110">
        <f>IF(AND($G5="x",AO5&gt;0),0,IF(ISERROR(LOOKUP(AP5,Punkte!$D$1:$D$22,Punkte!$E$1:$E$22)),"",LOOKUP((AP5),Punkte!$D$1:$D$22,Punkte!$E$1:$E$22)))</f>
        <v>25</v>
      </c>
      <c r="AR5" s="115">
        <f t="shared" ref="AR5:AR36" si="2">COUNTA(H5,K5,N5,Q5,T5,W5,Z5,AC5,AF5,AI5,AL5,AO5)</f>
        <v>12</v>
      </c>
    </row>
    <row r="6" spans="1:46" collapsed="1" x14ac:dyDescent="0.25">
      <c r="A6" s="9">
        <f t="shared" si="0"/>
        <v>2</v>
      </c>
      <c r="B6" s="34">
        <f t="shared" si="1"/>
        <v>227</v>
      </c>
      <c r="C6" s="3">
        <v>77</v>
      </c>
      <c r="E6" s="15" t="s">
        <v>33</v>
      </c>
      <c r="F6" s="15" t="s">
        <v>34</v>
      </c>
      <c r="G6" s="138"/>
      <c r="H6" s="3">
        <v>1</v>
      </c>
      <c r="I6" s="109">
        <v>1</v>
      </c>
      <c r="J6" s="110">
        <f>IF(AND($G6="x",H6&gt;0),0,IF(ISERROR(LOOKUP(I6,Punkte!$D$1:$D$22,Punkte!$E$1:$E$22)),"",LOOKUP((I6),Punkte!$D$1:$D$22,Punkte!$E$1:$E$22)))</f>
        <v>25</v>
      </c>
      <c r="K6" s="3">
        <v>2</v>
      </c>
      <c r="L6" s="109">
        <v>2</v>
      </c>
      <c r="M6" s="110">
        <f>IF(AND($G6="x",K6&gt;0),0,IF(ISERROR(LOOKUP(L6,Punkte!$D$1:$D$22,Punkte!$E$1:$E$22)),"",LOOKUP((L6),Punkte!$D$1:$D$22,Punkte!$E$1:$E$22)))</f>
        <v>20</v>
      </c>
      <c r="N6" s="3">
        <v>2</v>
      </c>
      <c r="O6" s="109">
        <v>2</v>
      </c>
      <c r="P6" s="110">
        <f>IF(AND($G6="x",N6&gt;0),0,IF(ISERROR(LOOKUP(O6,Punkte!$D$1:$D$22,Punkte!$E$1:$E$22)),"",LOOKUP((O6),Punkte!$D$1:$D$22,Punkte!$E$1:$E$22)))</f>
        <v>20</v>
      </c>
      <c r="Q6" s="3">
        <v>3</v>
      </c>
      <c r="R6" s="109">
        <v>3</v>
      </c>
      <c r="S6" s="110">
        <f>IF(AND($G6="x",Q6&gt;0),0,IF(ISERROR(LOOKUP(R6,Punkte!$D$1:$D$22,Punkte!$E$1:$E$22)),"",LOOKUP((R6),Punkte!$D$1:$D$22,Punkte!$E$1:$E$22)))</f>
        <v>16</v>
      </c>
      <c r="T6" s="3">
        <v>2</v>
      </c>
      <c r="U6" s="109">
        <v>2</v>
      </c>
      <c r="V6" s="110">
        <f>IF(AND($G6="x",T6&gt;0),0,IF(ISERROR(LOOKUP(U6,Punkte!$D$1:$D$22,Punkte!$E$1:$E$22)),"",LOOKUP((U6),Punkte!$D$1:$D$22,Punkte!$E$1:$E$22)))</f>
        <v>20</v>
      </c>
      <c r="W6" s="3">
        <v>2</v>
      </c>
      <c r="X6" s="109">
        <v>2</v>
      </c>
      <c r="Y6" s="110">
        <f>IF(AND($G6="x",W6&gt;0),0,IF(ISERROR(LOOKUP(X6,Punkte!$D$1:$D$22,Punkte!$E$1:$E$22)),"",LOOKUP((X6),Punkte!$D$1:$D$22,Punkte!$E$1:$E$22)))</f>
        <v>20</v>
      </c>
      <c r="Z6" s="3">
        <v>1</v>
      </c>
      <c r="AA6" s="109">
        <v>1</v>
      </c>
      <c r="AB6" s="110">
        <f>IF(AND($G6="x",Z6&gt;0),0,IF(ISERROR(LOOKUP(AA6,Punkte!$D$1:$D$22,Punkte!$E$1:$E$22)),"",LOOKUP((AA6),Punkte!$D$1:$D$22,Punkte!$E$1:$E$22)))</f>
        <v>25</v>
      </c>
      <c r="AC6" s="3">
        <v>3</v>
      </c>
      <c r="AD6" s="109">
        <v>3</v>
      </c>
      <c r="AE6" s="110">
        <f>IF(AND($G6="x",AC6&gt;0),0,IF(ISERROR(LOOKUP(AD6,Punkte!$D$1:$D$22,Punkte!$E$1:$E$22)),"",LOOKUP((AD6),Punkte!$D$1:$D$22,Punkte!$E$1:$E$22)))</f>
        <v>16</v>
      </c>
      <c r="AF6" s="3">
        <v>3</v>
      </c>
      <c r="AG6" s="109">
        <v>3</v>
      </c>
      <c r="AH6" s="110">
        <f>IF(AND($G6="x",AF6&gt;0),0,IF(ISERROR(LOOKUP(AG6,Punkte!$D$1:$D$22,Punkte!$E$1:$E$22)),"",LOOKUP((AG6),Punkte!$D$1:$D$22,Punkte!$E$1:$E$22)))</f>
        <v>16</v>
      </c>
      <c r="AI6" s="3">
        <v>4</v>
      </c>
      <c r="AJ6" s="109">
        <v>4</v>
      </c>
      <c r="AK6" s="110">
        <f>IF(AND($G6="x",AI6&gt;0),0,IF(ISERROR(LOOKUP(AJ6,Punkte!$D$1:$D$22,Punkte!$E$1:$E$22)),"",LOOKUP((AJ6),Punkte!$D$1:$D$22,Punkte!$E$1:$E$22)))</f>
        <v>13</v>
      </c>
      <c r="AL6" s="3">
        <v>2</v>
      </c>
      <c r="AM6" s="109">
        <v>2</v>
      </c>
      <c r="AN6" s="110">
        <f>IF(AND($G6="x",AL6&gt;0),0,IF(ISERROR(LOOKUP(AM6,Punkte!$D$1:$D$22,Punkte!$E$1:$E$22)),"",LOOKUP((AM6),Punkte!$D$1:$D$22,Punkte!$E$1:$E$22)))</f>
        <v>20</v>
      </c>
      <c r="AO6" s="3">
        <v>3</v>
      </c>
      <c r="AP6" s="109">
        <v>3</v>
      </c>
      <c r="AQ6" s="110">
        <f>IF(AND($G6="x",AO6&gt;0),0,IF(ISERROR(LOOKUP(AP6,Punkte!$D$1:$D$22,Punkte!$E$1:$E$22)),"",LOOKUP((AP6),Punkte!$D$1:$D$22,Punkte!$E$1:$E$22)))</f>
        <v>16</v>
      </c>
      <c r="AR6" s="115">
        <f t="shared" si="2"/>
        <v>12</v>
      </c>
    </row>
    <row r="7" spans="1:46" x14ac:dyDescent="0.25">
      <c r="A7" s="9">
        <f t="shared" si="0"/>
        <v>3</v>
      </c>
      <c r="B7" s="34">
        <f t="shared" si="1"/>
        <v>207</v>
      </c>
      <c r="C7" s="3">
        <v>11</v>
      </c>
      <c r="E7" s="15" t="s">
        <v>37</v>
      </c>
      <c r="F7" s="15" t="s">
        <v>38</v>
      </c>
      <c r="G7" s="134"/>
      <c r="H7" s="3">
        <v>4</v>
      </c>
      <c r="I7" s="109">
        <v>4</v>
      </c>
      <c r="J7" s="110">
        <f>IF(AND($G7="x",H7&gt;0),0,IF(ISERROR(LOOKUP(I7,Punkte!$D$1:$D$22,Punkte!$E$1:$E$22)),"",LOOKUP((I7),Punkte!$D$1:$D$22,Punkte!$E$1:$E$22)))</f>
        <v>13</v>
      </c>
      <c r="K7" s="3">
        <v>3</v>
      </c>
      <c r="L7" s="109">
        <v>3</v>
      </c>
      <c r="M7" s="110">
        <f>IF(AND($G7="x",K7&gt;0),0,IF(ISERROR(LOOKUP(L7,Punkte!$D$1:$D$22,Punkte!$E$1:$E$22)),"",LOOKUP((L7),Punkte!$D$1:$D$22,Punkte!$E$1:$E$22)))</f>
        <v>16</v>
      </c>
      <c r="N7" s="3">
        <v>4</v>
      </c>
      <c r="O7" s="109">
        <v>4</v>
      </c>
      <c r="P7" s="110">
        <f>IF(AND($G7="x",N7&gt;0),0,IF(ISERROR(LOOKUP(O7,Punkte!$D$1:$D$22,Punkte!$E$1:$E$22)),"",LOOKUP((O7),Punkte!$D$1:$D$22,Punkte!$E$1:$E$22)))</f>
        <v>13</v>
      </c>
      <c r="Q7" s="3">
        <v>4</v>
      </c>
      <c r="R7" s="109">
        <v>4</v>
      </c>
      <c r="S7" s="110">
        <f>IF(AND($G7="x",Q7&gt;0),0,IF(ISERROR(LOOKUP(R7,Punkte!$D$1:$D$22,Punkte!$E$1:$E$22)),"",LOOKUP((R7),Punkte!$D$1:$D$22,Punkte!$E$1:$E$22)))</f>
        <v>13</v>
      </c>
      <c r="T7" s="3">
        <v>4</v>
      </c>
      <c r="U7" s="109">
        <v>4</v>
      </c>
      <c r="V7" s="110">
        <f>IF(AND($G7="x",T7&gt;0),0,IF(ISERROR(LOOKUP(U7,Punkte!$D$1:$D$22,Punkte!$E$1:$E$22)),"",LOOKUP((U7),Punkte!$D$1:$D$22,Punkte!$E$1:$E$22)))</f>
        <v>13</v>
      </c>
      <c r="W7" s="3">
        <v>4</v>
      </c>
      <c r="X7" s="109">
        <v>4</v>
      </c>
      <c r="Y7" s="110">
        <f>IF(AND($G7="x",W7&gt;0),0,IF(ISERROR(LOOKUP(X7,Punkte!$D$1:$D$22,Punkte!$E$1:$E$22)),"",LOOKUP((X7),Punkte!$D$1:$D$22,Punkte!$E$1:$E$22)))</f>
        <v>13</v>
      </c>
      <c r="Z7" s="3">
        <v>2</v>
      </c>
      <c r="AA7" s="109">
        <v>2</v>
      </c>
      <c r="AB7" s="110">
        <f>IF(AND($G7="x",Z7&gt;0),0,IF(ISERROR(LOOKUP(AA7,Punkte!$D$1:$D$22,Punkte!$E$1:$E$22)),"",LOOKUP((AA7),Punkte!$D$1:$D$22,Punkte!$E$1:$E$22)))</f>
        <v>20</v>
      </c>
      <c r="AC7" s="3">
        <v>2</v>
      </c>
      <c r="AD7" s="109">
        <v>2</v>
      </c>
      <c r="AE7" s="110">
        <f>IF(AND($G7="x",AC7&gt;0),0,IF(ISERROR(LOOKUP(AD7,Punkte!$D$1:$D$22,Punkte!$E$1:$E$22)),"",LOOKUP((AD7),Punkte!$D$1:$D$22,Punkte!$E$1:$E$22)))</f>
        <v>20</v>
      </c>
      <c r="AF7" s="3">
        <v>1</v>
      </c>
      <c r="AG7" s="109">
        <v>1</v>
      </c>
      <c r="AH7" s="110">
        <f>IF(AND($G7="x",AF7&gt;0),0,IF(ISERROR(LOOKUP(AG7,Punkte!$D$1:$D$22,Punkte!$E$1:$E$22)),"",LOOKUP((AG7),Punkte!$D$1:$D$22,Punkte!$E$1:$E$22)))</f>
        <v>25</v>
      </c>
      <c r="AI7" s="3">
        <v>3</v>
      </c>
      <c r="AJ7" s="109">
        <v>3</v>
      </c>
      <c r="AK7" s="110">
        <f>IF(AND($G7="x",AI7&gt;0),0,IF(ISERROR(LOOKUP(AJ7,Punkte!$D$1:$D$22,Punkte!$E$1:$E$22)),"",LOOKUP((AJ7),Punkte!$D$1:$D$22,Punkte!$E$1:$E$22)))</f>
        <v>16</v>
      </c>
      <c r="AL7" s="3">
        <v>1</v>
      </c>
      <c r="AM7" s="109">
        <v>1</v>
      </c>
      <c r="AN7" s="110">
        <f>IF(AND($G7="x",AL7&gt;0),0,IF(ISERROR(LOOKUP(AM7,Punkte!$D$1:$D$22,Punkte!$E$1:$E$22)),"",LOOKUP((AM7),Punkte!$D$1:$D$22,Punkte!$E$1:$E$22)))</f>
        <v>25</v>
      </c>
      <c r="AO7" s="3">
        <v>2</v>
      </c>
      <c r="AP7" s="109">
        <v>2</v>
      </c>
      <c r="AQ7" s="110">
        <f>IF(AND($G7="x",AO7&gt;0),0,IF(ISERROR(LOOKUP(AP7,Punkte!$D$1:$D$22,Punkte!$E$1:$E$22)),"",LOOKUP((AP7),Punkte!$D$1:$D$22,Punkte!$E$1:$E$22)))</f>
        <v>20</v>
      </c>
      <c r="AR7" s="115">
        <f t="shared" si="2"/>
        <v>12</v>
      </c>
    </row>
    <row r="8" spans="1:46" x14ac:dyDescent="0.25">
      <c r="A8" s="9">
        <f t="shared" si="0"/>
        <v>4</v>
      </c>
      <c r="B8" s="34">
        <f t="shared" si="1"/>
        <v>169</v>
      </c>
      <c r="C8" s="18">
        <v>46</v>
      </c>
      <c r="D8" s="4"/>
      <c r="E8" s="15" t="s">
        <v>76</v>
      </c>
      <c r="F8" s="15" t="s">
        <v>77</v>
      </c>
      <c r="G8" s="138"/>
      <c r="H8" s="3">
        <v>3</v>
      </c>
      <c r="I8" s="109">
        <v>3</v>
      </c>
      <c r="J8" s="110">
        <f>IF(AND($G8="x",H8&gt;0),0,IF(ISERROR(LOOKUP(I8,Punkte!$D$1:$D$22,Punkte!$E$1:$E$22)),"",LOOKUP((I8),Punkte!$D$1:$D$22,Punkte!$E$1:$E$22)))</f>
        <v>16</v>
      </c>
      <c r="K8" s="3">
        <v>4</v>
      </c>
      <c r="L8" s="109">
        <v>4</v>
      </c>
      <c r="M8" s="110">
        <f>IF(AND($G8="x",K8&gt;0),0,IF(ISERROR(LOOKUP(L8,Punkte!$D$1:$D$22,Punkte!$E$1:$E$22)),"",LOOKUP((L8),Punkte!$D$1:$D$22,Punkte!$E$1:$E$22)))</f>
        <v>13</v>
      </c>
      <c r="N8" s="3">
        <v>3</v>
      </c>
      <c r="O8" s="109">
        <v>3</v>
      </c>
      <c r="P8" s="110">
        <f>IF(AND($G8="x",N8&gt;0),0,IF(ISERROR(LOOKUP(O8,Punkte!$D$1:$D$22,Punkte!$E$1:$E$22)),"",LOOKUP((O8),Punkte!$D$1:$D$22,Punkte!$E$1:$E$22)))</f>
        <v>16</v>
      </c>
      <c r="Q8" s="3">
        <v>2</v>
      </c>
      <c r="R8" s="109">
        <v>2</v>
      </c>
      <c r="S8" s="110">
        <f>IF(AND($G8="x",Q8&gt;0),0,IF(ISERROR(LOOKUP(R8,Punkte!$D$1:$D$22,Punkte!$E$1:$E$22)),"",LOOKUP((R8),Punkte!$D$1:$D$22,Punkte!$E$1:$E$22)))</f>
        <v>20</v>
      </c>
      <c r="T8" s="3">
        <v>3</v>
      </c>
      <c r="U8" s="109">
        <v>3</v>
      </c>
      <c r="V8" s="110">
        <f>IF(AND($G8="x",T8&gt;0),0,IF(ISERROR(LOOKUP(U8,Punkte!$D$1:$D$22,Punkte!$E$1:$E$22)),"",LOOKUP((U8),Punkte!$D$1:$D$22,Punkte!$E$1:$E$22)))</f>
        <v>16</v>
      </c>
      <c r="W8" s="3">
        <v>3</v>
      </c>
      <c r="X8" s="109">
        <v>3</v>
      </c>
      <c r="Y8" s="110">
        <f>IF(AND($G8="x",W8&gt;0),0,IF(ISERROR(LOOKUP(X8,Punkte!$D$1:$D$22,Punkte!$E$1:$E$22)),"",LOOKUP((X8),Punkte!$D$1:$D$22,Punkte!$E$1:$E$22)))</f>
        <v>16</v>
      </c>
      <c r="Z8" s="3">
        <v>4</v>
      </c>
      <c r="AA8" s="109">
        <v>4</v>
      </c>
      <c r="AB8" s="110">
        <f>IF(AND($G8="x",Z8&gt;0),0,IF(ISERROR(LOOKUP(AA8,Punkte!$D$1:$D$22,Punkte!$E$1:$E$22)),"",LOOKUP((AA8),Punkte!$D$1:$D$22,Punkte!$E$1:$E$22)))</f>
        <v>13</v>
      </c>
      <c r="AC8" s="3">
        <v>4</v>
      </c>
      <c r="AD8" s="109">
        <v>4</v>
      </c>
      <c r="AE8" s="110">
        <f>IF(AND($G8="x",AC8&gt;0),0,IF(ISERROR(LOOKUP(AD8,Punkte!$D$1:$D$22,Punkte!$E$1:$E$22)),"",LOOKUP((AD8),Punkte!$D$1:$D$22,Punkte!$E$1:$E$22)))</f>
        <v>13</v>
      </c>
      <c r="AF8" s="3">
        <v>4</v>
      </c>
      <c r="AG8" s="109">
        <v>4</v>
      </c>
      <c r="AH8" s="110">
        <f>IF(AND($G8="x",AF8&gt;0),0,IF(ISERROR(LOOKUP(AG8,Punkte!$D$1:$D$22,Punkte!$E$1:$E$22)),"",LOOKUP((AG8),Punkte!$D$1:$D$22,Punkte!$E$1:$E$22)))</f>
        <v>13</v>
      </c>
      <c r="AI8" s="3">
        <v>2</v>
      </c>
      <c r="AJ8" s="109">
        <v>2</v>
      </c>
      <c r="AK8" s="110">
        <f>IF(AND($G8="x",AI8&gt;0),0,IF(ISERROR(LOOKUP(AJ8,Punkte!$D$1:$D$22,Punkte!$E$1:$E$22)),"",LOOKUP((AJ8),Punkte!$D$1:$D$22,Punkte!$E$1:$E$22)))</f>
        <v>20</v>
      </c>
      <c r="AL8" s="3">
        <v>4</v>
      </c>
      <c r="AM8" s="109">
        <v>4</v>
      </c>
      <c r="AN8" s="110">
        <f>IF(AND($G8="x",AL8&gt;0),0,IF(ISERROR(LOOKUP(AM8,Punkte!$D$1:$D$22,Punkte!$E$1:$E$22)),"",LOOKUP((AM8),Punkte!$D$1:$D$22,Punkte!$E$1:$E$22)))</f>
        <v>13</v>
      </c>
      <c r="AO8" s="3" t="s">
        <v>39</v>
      </c>
      <c r="AP8" s="109">
        <v>0</v>
      </c>
      <c r="AQ8" s="110" t="str">
        <f>IF(AND($G8="x",AO8&gt;0),0,IF(ISERROR(LOOKUP(AP8,Punkte!$D$1:$D$22,Punkte!$E$1:$E$22)),"",LOOKUP((AP8),Punkte!$D$1:$D$22,Punkte!$E$1:$E$22)))</f>
        <v/>
      </c>
      <c r="AR8" s="115">
        <f t="shared" si="2"/>
        <v>12</v>
      </c>
    </row>
    <row r="9" spans="1:46" x14ac:dyDescent="0.25">
      <c r="A9" s="9">
        <f t="shared" si="0"/>
        <v>5</v>
      </c>
      <c r="B9" s="34">
        <f t="shared" si="1"/>
        <v>116</v>
      </c>
      <c r="C9" s="18">
        <v>80</v>
      </c>
      <c r="D9" s="1" t="s">
        <v>44</v>
      </c>
      <c r="E9" s="15" t="s">
        <v>175</v>
      </c>
      <c r="F9" s="15" t="s">
        <v>43</v>
      </c>
      <c r="G9" s="134"/>
      <c r="H9" s="3">
        <v>7</v>
      </c>
      <c r="I9" s="109">
        <v>6</v>
      </c>
      <c r="J9" s="110">
        <f>IF(AND($G9="x",H9&gt;0),0,IF(ISERROR(LOOKUP(I9,Punkte!$D$1:$D$22,Punkte!$E$1:$E$22)),"",LOOKUP((I9),Punkte!$D$1:$D$22,Punkte!$E$1:$E$22)))</f>
        <v>10</v>
      </c>
      <c r="K9" s="3">
        <v>12</v>
      </c>
      <c r="L9" s="109">
        <v>9</v>
      </c>
      <c r="M9" s="110">
        <f>IF(AND($G9="x",K9&gt;0),0,IF(ISERROR(LOOKUP(L9,Punkte!$D$1:$D$22,Punkte!$E$1:$E$22)),"",LOOKUP((L9),Punkte!$D$1:$D$22,Punkte!$E$1:$E$22)))</f>
        <v>7</v>
      </c>
      <c r="N9" s="3">
        <v>6</v>
      </c>
      <c r="O9" s="109">
        <v>6</v>
      </c>
      <c r="P9" s="110">
        <f>IF(AND($G9="x",N9&gt;0),0,IF(ISERROR(LOOKUP(O9,Punkte!$D$1:$D$22,Punkte!$E$1:$E$22)),"",LOOKUP((O9),Punkte!$D$1:$D$22,Punkte!$E$1:$E$22)))</f>
        <v>10</v>
      </c>
      <c r="Q9" s="3">
        <v>8</v>
      </c>
      <c r="R9" s="109">
        <v>8</v>
      </c>
      <c r="S9" s="110">
        <f>IF(AND($G9="x",Q9&gt;0),0,IF(ISERROR(LOOKUP(R9,Punkte!$D$1:$D$22,Punkte!$E$1:$E$22)),"",LOOKUP((R9),Punkte!$D$1:$D$22,Punkte!$E$1:$E$22)))</f>
        <v>8</v>
      </c>
      <c r="T9" s="3">
        <v>7</v>
      </c>
      <c r="U9" s="109">
        <v>7</v>
      </c>
      <c r="V9" s="110">
        <f>IF(AND($G9="x",T9&gt;0),0,IF(ISERROR(LOOKUP(U9,Punkte!$D$1:$D$22,Punkte!$E$1:$E$22)),"",LOOKUP((U9),Punkte!$D$1:$D$22,Punkte!$E$1:$E$22)))</f>
        <v>9</v>
      </c>
      <c r="W9" s="3">
        <v>8</v>
      </c>
      <c r="X9" s="109">
        <v>7</v>
      </c>
      <c r="Y9" s="110">
        <f>IF(AND($G9="x",W9&gt;0),0,IF(ISERROR(LOOKUP(X9,Punkte!$D$1:$D$22,Punkte!$E$1:$E$22)),"",LOOKUP((X9),Punkte!$D$1:$D$22,Punkte!$E$1:$E$22)))</f>
        <v>9</v>
      </c>
      <c r="Z9" s="3">
        <v>7</v>
      </c>
      <c r="AA9" s="109">
        <v>7</v>
      </c>
      <c r="AB9" s="110">
        <f>IF(AND($G9="x",Z9&gt;0),0,IF(ISERROR(LOOKUP(AA9,Punkte!$D$1:$D$22,Punkte!$E$1:$E$22)),"",LOOKUP((AA9),Punkte!$D$1:$D$22,Punkte!$E$1:$E$22)))</f>
        <v>9</v>
      </c>
      <c r="AC9" s="3">
        <v>5</v>
      </c>
      <c r="AD9" s="109">
        <v>5</v>
      </c>
      <c r="AE9" s="110">
        <f>IF(AND($G9="x",AC9&gt;0),0,IF(ISERROR(LOOKUP(AD9,Punkte!$D$1:$D$22,Punkte!$E$1:$E$22)),"",LOOKUP((AD9),Punkte!$D$1:$D$22,Punkte!$E$1:$E$22)))</f>
        <v>11</v>
      </c>
      <c r="AF9" s="3">
        <v>6</v>
      </c>
      <c r="AG9" s="109">
        <v>6</v>
      </c>
      <c r="AH9" s="110">
        <f>IF(AND($G9="x",AF9&gt;0),0,IF(ISERROR(LOOKUP(AG9,Punkte!$D$1:$D$22,Punkte!$E$1:$E$22)),"",LOOKUP((AG9),Punkte!$D$1:$D$22,Punkte!$E$1:$E$22)))</f>
        <v>10</v>
      </c>
      <c r="AI9" s="3">
        <v>7</v>
      </c>
      <c r="AJ9" s="109">
        <v>7</v>
      </c>
      <c r="AK9" s="110">
        <f>IF(AND($G9="x",AI9&gt;0),0,IF(ISERROR(LOOKUP(AJ9,Punkte!$D$1:$D$22,Punkte!$E$1:$E$22)),"",LOOKUP((AJ9),Punkte!$D$1:$D$22,Punkte!$E$1:$E$22)))</f>
        <v>9</v>
      </c>
      <c r="AL9" s="3">
        <v>5</v>
      </c>
      <c r="AM9" s="109">
        <v>5</v>
      </c>
      <c r="AN9" s="110">
        <f>IF(AND($G9="x",AL9&gt;0),0,IF(ISERROR(LOOKUP(AM9,Punkte!$D$1:$D$22,Punkte!$E$1:$E$22)),"",LOOKUP((AM9),Punkte!$D$1:$D$22,Punkte!$E$1:$E$22)))</f>
        <v>11</v>
      </c>
      <c r="AO9" s="3">
        <v>4</v>
      </c>
      <c r="AP9" s="109">
        <v>4</v>
      </c>
      <c r="AQ9" s="110">
        <f>IF(AND($G9="x",AO9&gt;0),0,IF(ISERROR(LOOKUP(AP9,Punkte!$D$1:$D$22,Punkte!$E$1:$E$22)),"",LOOKUP((AP9),Punkte!$D$1:$D$22,Punkte!$E$1:$E$22)))</f>
        <v>13</v>
      </c>
      <c r="AR9" s="115">
        <f t="shared" si="2"/>
        <v>12</v>
      </c>
    </row>
    <row r="10" spans="1:46" x14ac:dyDescent="0.25">
      <c r="A10" s="9">
        <f t="shared" si="0"/>
        <v>6</v>
      </c>
      <c r="B10" s="34">
        <f t="shared" si="1"/>
        <v>100</v>
      </c>
      <c r="C10" s="3">
        <v>3</v>
      </c>
      <c r="E10" s="15" t="s">
        <v>35</v>
      </c>
      <c r="F10" s="15" t="s">
        <v>36</v>
      </c>
      <c r="G10" s="140"/>
      <c r="H10" s="3">
        <v>8</v>
      </c>
      <c r="I10" s="109">
        <v>7</v>
      </c>
      <c r="J10" s="110">
        <f>IF(AND($G10="x",H10&gt;0),0,IF(ISERROR(LOOKUP(I10,Punkte!$D$1:$D$22,Punkte!$E$1:$E$22)),"",LOOKUP((I10),Punkte!$D$1:$D$22,Punkte!$E$1:$E$22)))</f>
        <v>9</v>
      </c>
      <c r="K10" s="3">
        <v>5</v>
      </c>
      <c r="L10" s="109">
        <v>5</v>
      </c>
      <c r="M10" s="110">
        <f>IF(AND($G10="x",K10&gt;0),0,IF(ISERROR(LOOKUP(L10,Punkte!$D$1:$D$22,Punkte!$E$1:$E$22)),"",LOOKUP((L10),Punkte!$D$1:$D$22,Punkte!$E$1:$E$22)))</f>
        <v>11</v>
      </c>
      <c r="N10" s="3">
        <v>11</v>
      </c>
      <c r="O10" s="109">
        <v>9</v>
      </c>
      <c r="P10" s="110">
        <f>IF(AND($G10="x",N10&gt;0),0,IF(ISERROR(LOOKUP(O10,Punkte!$D$1:$D$22,Punkte!$E$1:$E$22)),"",LOOKUP((O10),Punkte!$D$1:$D$22,Punkte!$E$1:$E$22)))</f>
        <v>7</v>
      </c>
      <c r="Q10" s="3">
        <v>9</v>
      </c>
      <c r="R10" s="109">
        <v>9</v>
      </c>
      <c r="S10" s="110">
        <f>IF(AND($G10="x",Q10&gt;0),0,IF(ISERROR(LOOKUP(R10,Punkte!$D$1:$D$22,Punkte!$E$1:$E$22)),"",LOOKUP((R10),Punkte!$D$1:$D$22,Punkte!$E$1:$E$22)))</f>
        <v>7</v>
      </c>
      <c r="T10" s="3">
        <v>10</v>
      </c>
      <c r="U10" s="109">
        <v>9</v>
      </c>
      <c r="V10" s="110">
        <f>IF(AND($G10="x",T10&gt;0),0,IF(ISERROR(LOOKUP(U10,Punkte!$D$1:$D$22,Punkte!$E$1:$E$22)),"",LOOKUP((U10),Punkte!$D$1:$D$22,Punkte!$E$1:$E$22)))</f>
        <v>7</v>
      </c>
      <c r="W10" s="3">
        <v>7</v>
      </c>
      <c r="X10" s="109">
        <v>6</v>
      </c>
      <c r="Y10" s="110">
        <f>IF(AND($G10="x",W10&gt;0),0,IF(ISERROR(LOOKUP(X10,Punkte!$D$1:$D$22,Punkte!$E$1:$E$22)),"",LOOKUP((X10),Punkte!$D$1:$D$22,Punkte!$E$1:$E$22)))</f>
        <v>10</v>
      </c>
      <c r="Z10" s="3">
        <v>8</v>
      </c>
      <c r="AA10" s="109">
        <v>8</v>
      </c>
      <c r="AB10" s="110">
        <f>IF(AND($G10="x",Z10&gt;0),0,IF(ISERROR(LOOKUP(AA10,Punkte!$D$1:$D$22,Punkte!$E$1:$E$22)),"",LOOKUP((AA10),Punkte!$D$1:$D$22,Punkte!$E$1:$E$22)))</f>
        <v>8</v>
      </c>
      <c r="AC10" s="3">
        <v>7</v>
      </c>
      <c r="AD10" s="109">
        <v>7</v>
      </c>
      <c r="AE10" s="110">
        <f>IF(AND($G10="x",AC10&gt;0),0,IF(ISERROR(LOOKUP(AD10,Punkte!$D$1:$D$22,Punkte!$E$1:$E$22)),"",LOOKUP((AD10),Punkte!$D$1:$D$22,Punkte!$E$1:$E$22)))</f>
        <v>9</v>
      </c>
      <c r="AF10" s="3">
        <v>8</v>
      </c>
      <c r="AG10" s="109">
        <v>8</v>
      </c>
      <c r="AH10" s="110">
        <f>IF(AND($G10="x",AF10&gt;0),0,IF(ISERROR(LOOKUP(AG10,Punkte!$D$1:$D$22,Punkte!$E$1:$E$22)),"",LOOKUP((AG10),Punkte!$D$1:$D$22,Punkte!$E$1:$E$22)))</f>
        <v>8</v>
      </c>
      <c r="AI10" s="3">
        <v>6</v>
      </c>
      <c r="AJ10" s="109">
        <v>6</v>
      </c>
      <c r="AK10" s="110">
        <f>IF(AND($G10="x",AI10&gt;0),0,IF(ISERROR(LOOKUP(AJ10,Punkte!$D$1:$D$22,Punkte!$E$1:$E$22)),"",LOOKUP((AJ10),Punkte!$D$1:$D$22,Punkte!$E$1:$E$22)))</f>
        <v>10</v>
      </c>
      <c r="AL10" s="3">
        <v>6</v>
      </c>
      <c r="AM10" s="109">
        <v>6</v>
      </c>
      <c r="AN10" s="110">
        <f>IF(AND($G10="x",AL10&gt;0),0,IF(ISERROR(LOOKUP(AM10,Punkte!$D$1:$D$22,Punkte!$E$1:$E$22)),"",LOOKUP((AM10),Punkte!$D$1:$D$22,Punkte!$E$1:$E$22)))</f>
        <v>10</v>
      </c>
      <c r="AO10" s="3">
        <v>15</v>
      </c>
      <c r="AP10" s="109">
        <v>12</v>
      </c>
      <c r="AQ10" s="110">
        <f>IF(AND($G10="x",AO10&gt;0),0,IF(ISERROR(LOOKUP(AP10,Punkte!$D$1:$D$22,Punkte!$E$1:$E$22)),"",LOOKUP((AP10),Punkte!$D$1:$D$22,Punkte!$E$1:$E$22)))</f>
        <v>4</v>
      </c>
      <c r="AR10" s="115">
        <f t="shared" si="2"/>
        <v>12</v>
      </c>
    </row>
    <row r="11" spans="1:46" x14ac:dyDescent="0.25">
      <c r="A11" s="9">
        <f t="shared" si="0"/>
        <v>7</v>
      </c>
      <c r="B11" s="34">
        <f t="shared" si="1"/>
        <v>91</v>
      </c>
      <c r="C11" s="3">
        <v>28</v>
      </c>
      <c r="E11" s="15" t="s">
        <v>48</v>
      </c>
      <c r="F11" s="15" t="s">
        <v>49</v>
      </c>
      <c r="G11" s="138"/>
      <c r="H11" s="3">
        <v>5</v>
      </c>
      <c r="I11" s="109">
        <v>5</v>
      </c>
      <c r="J11" s="110">
        <f>IF(AND($G11="x",H11&gt;0),0,IF(ISERROR(LOOKUP(I11,Punkte!$D$1:$D$22,Punkte!$E$1:$E$22)),"",LOOKUP((I11),Punkte!$D$1:$D$22,Punkte!$E$1:$E$22)))</f>
        <v>11</v>
      </c>
      <c r="K11" s="3">
        <v>6</v>
      </c>
      <c r="L11" s="109">
        <v>6</v>
      </c>
      <c r="M11" s="110">
        <f>IF(AND($G11="x",K11&gt;0),0,IF(ISERROR(LOOKUP(L11,Punkte!$D$1:$D$22,Punkte!$E$1:$E$22)),"",LOOKUP((L11),Punkte!$D$1:$D$22,Punkte!$E$1:$E$22)))</f>
        <v>10</v>
      </c>
      <c r="N11" s="3">
        <v>5</v>
      </c>
      <c r="O11" s="109">
        <v>5</v>
      </c>
      <c r="P11" s="110">
        <f>IF(AND($G11="x",N11&gt;0),0,IF(ISERROR(LOOKUP(O11,Punkte!$D$1:$D$22,Punkte!$E$1:$E$22)),"",LOOKUP((O11),Punkte!$D$1:$D$22,Punkte!$E$1:$E$22)))</f>
        <v>11</v>
      </c>
      <c r="Q11" s="3">
        <v>5</v>
      </c>
      <c r="R11" s="109">
        <v>5</v>
      </c>
      <c r="S11" s="110">
        <f>IF(AND($G11="x",Q11&gt;0),0,IF(ISERROR(LOOKUP(R11,Punkte!$D$1:$D$22,Punkte!$E$1:$E$22)),"",LOOKUP((R11),Punkte!$D$1:$D$22,Punkte!$E$1:$E$22)))</f>
        <v>11</v>
      </c>
      <c r="T11" s="3">
        <v>5</v>
      </c>
      <c r="U11" s="109">
        <v>5</v>
      </c>
      <c r="V11" s="110">
        <f>IF(AND($G11="x",T11&gt;0),0,IF(ISERROR(LOOKUP(U11,Punkte!$D$1:$D$22,Punkte!$E$1:$E$22)),"",LOOKUP((U11),Punkte!$D$1:$D$22,Punkte!$E$1:$E$22)))</f>
        <v>11</v>
      </c>
      <c r="W11" s="3" t="s">
        <v>47</v>
      </c>
      <c r="X11" s="109">
        <v>0</v>
      </c>
      <c r="Y11" s="110" t="str">
        <f>IF(AND($G11="x",W11&gt;0),0,IF(ISERROR(LOOKUP(X11,Punkte!$D$1:$D$22,Punkte!$E$1:$E$22)),"",LOOKUP((X11),Punkte!$D$1:$D$22,Punkte!$E$1:$E$22)))</f>
        <v/>
      </c>
      <c r="Z11" s="3">
        <v>6</v>
      </c>
      <c r="AA11" s="109">
        <v>6</v>
      </c>
      <c r="AB11" s="110">
        <f>IF(AND($G11="x",Z11&gt;0),0,IF(ISERROR(LOOKUP(AA11,Punkte!$D$1:$D$22,Punkte!$E$1:$E$22)),"",LOOKUP((AA11),Punkte!$D$1:$D$22,Punkte!$E$1:$E$22)))</f>
        <v>10</v>
      </c>
      <c r="AC11" s="3">
        <v>6</v>
      </c>
      <c r="AD11" s="109">
        <v>6</v>
      </c>
      <c r="AE11" s="110">
        <f>IF(AND($G11="x",AC11&gt;0),0,IF(ISERROR(LOOKUP(AD11,Punkte!$D$1:$D$22,Punkte!$E$1:$E$22)),"",LOOKUP((AD11),Punkte!$D$1:$D$22,Punkte!$E$1:$E$22)))</f>
        <v>10</v>
      </c>
      <c r="AF11" s="3" t="s">
        <v>39</v>
      </c>
      <c r="AG11" s="109">
        <v>0</v>
      </c>
      <c r="AH11" s="110" t="str">
        <f>IF(AND($G11="x",AF11&gt;0),0,IF(ISERROR(LOOKUP(AG11,Punkte!$D$1:$D$22,Punkte!$E$1:$E$22)),"",LOOKUP((AG11),Punkte!$D$1:$D$22,Punkte!$E$1:$E$22)))</f>
        <v/>
      </c>
      <c r="AI11" s="3">
        <v>5</v>
      </c>
      <c r="AJ11" s="109">
        <v>5</v>
      </c>
      <c r="AK11" s="110">
        <f>IF(AND($G11="x",AI11&gt;0),0,IF(ISERROR(LOOKUP(AJ11,Punkte!$D$1:$D$22,Punkte!$E$1:$E$22)),"",LOOKUP((AJ11),Punkte!$D$1:$D$22,Punkte!$E$1:$E$22)))</f>
        <v>11</v>
      </c>
      <c r="AL11" s="3">
        <v>11</v>
      </c>
      <c r="AM11" s="109">
        <v>10</v>
      </c>
      <c r="AN11" s="110">
        <f>IF(AND($G11="x",AL11&gt;0),0,IF(ISERROR(LOOKUP(AM11,Punkte!$D$1:$D$22,Punkte!$E$1:$E$22)),"",LOOKUP((AM11),Punkte!$D$1:$D$22,Punkte!$E$1:$E$22)))</f>
        <v>6</v>
      </c>
      <c r="AO11" s="3" t="s">
        <v>39</v>
      </c>
      <c r="AP11" s="109">
        <v>0</v>
      </c>
      <c r="AQ11" s="110" t="str">
        <f>IF(AND($G11="x",AO11&gt;0),0,IF(ISERROR(LOOKUP(AP11,Punkte!$D$1:$D$22,Punkte!$E$1:$E$22)),"",LOOKUP((AP11),Punkte!$D$1:$D$22,Punkte!$E$1:$E$22)))</f>
        <v/>
      </c>
      <c r="AR11" s="115">
        <f t="shared" si="2"/>
        <v>12</v>
      </c>
    </row>
    <row r="12" spans="1:46" x14ac:dyDescent="0.25">
      <c r="A12" s="9">
        <f t="shared" si="0"/>
        <v>8</v>
      </c>
      <c r="B12" s="34">
        <f t="shared" si="1"/>
        <v>87</v>
      </c>
      <c r="C12" s="3">
        <v>65</v>
      </c>
      <c r="E12" s="15" t="s">
        <v>42</v>
      </c>
      <c r="F12" s="15" t="s">
        <v>43</v>
      </c>
      <c r="G12" s="134"/>
      <c r="H12" s="3">
        <v>9</v>
      </c>
      <c r="I12" s="109">
        <v>8</v>
      </c>
      <c r="J12" s="110">
        <f>IF(AND($G12="x",H12&gt;0),0,IF(ISERROR(LOOKUP(I12,Punkte!$D$1:$D$22,Punkte!$E$1:$E$22)),"",LOOKUP((I12),Punkte!$D$1:$D$22,Punkte!$E$1:$E$22)))</f>
        <v>8</v>
      </c>
      <c r="K12" s="3">
        <v>9</v>
      </c>
      <c r="L12" s="109">
        <v>7</v>
      </c>
      <c r="M12" s="110">
        <f>IF(AND($G12="x",K12&gt;0),0,IF(ISERROR(LOOKUP(L12,Punkte!$D$1:$D$22,Punkte!$E$1:$E$22)),"",LOOKUP((L12),Punkte!$D$1:$D$22,Punkte!$E$1:$E$22)))</f>
        <v>9</v>
      </c>
      <c r="N12" s="3">
        <v>8</v>
      </c>
      <c r="O12" s="109">
        <v>8</v>
      </c>
      <c r="P12" s="110">
        <f>IF(AND($G12="x",N12&gt;0),0,IF(ISERROR(LOOKUP(O12,Punkte!$D$1:$D$22,Punkte!$E$1:$E$22)),"",LOOKUP((O12),Punkte!$D$1:$D$22,Punkte!$E$1:$E$22)))</f>
        <v>8</v>
      </c>
      <c r="Q12" s="3">
        <v>6</v>
      </c>
      <c r="R12" s="109">
        <v>6</v>
      </c>
      <c r="S12" s="110">
        <f>IF(AND($G12="x",Q12&gt;0),0,IF(ISERROR(LOOKUP(R12,Punkte!$D$1:$D$22,Punkte!$E$1:$E$22)),"",LOOKUP((R12),Punkte!$D$1:$D$22,Punkte!$E$1:$E$22)))</f>
        <v>10</v>
      </c>
      <c r="T12" s="3">
        <v>6</v>
      </c>
      <c r="U12" s="109">
        <v>6</v>
      </c>
      <c r="V12" s="110">
        <f>IF(AND($G12="x",T12&gt;0),0,IF(ISERROR(LOOKUP(U12,Punkte!$D$1:$D$22,Punkte!$E$1:$E$22)),"",LOOKUP((U12),Punkte!$D$1:$D$22,Punkte!$E$1:$E$22)))</f>
        <v>10</v>
      </c>
      <c r="W12" s="3" t="s">
        <v>47</v>
      </c>
      <c r="X12" s="109">
        <v>0</v>
      </c>
      <c r="Y12" s="110" t="str">
        <f>IF(AND($G12="x",W12&gt;0),0,IF(ISERROR(LOOKUP(X12,Punkte!$D$1:$D$22,Punkte!$E$1:$E$22)),"",LOOKUP((X12),Punkte!$D$1:$D$22,Punkte!$E$1:$E$22)))</f>
        <v/>
      </c>
      <c r="Z12" s="3">
        <v>5</v>
      </c>
      <c r="AA12" s="109">
        <v>5</v>
      </c>
      <c r="AB12" s="110">
        <f>IF(AND($G12="x",Z12&gt;0),0,IF(ISERROR(LOOKUP(AA12,Punkte!$D$1:$D$22,Punkte!$E$1:$E$22)),"",LOOKUP((AA12),Punkte!$D$1:$D$22,Punkte!$E$1:$E$22)))</f>
        <v>11</v>
      </c>
      <c r="AC12" s="3" t="s">
        <v>47</v>
      </c>
      <c r="AD12" s="109">
        <v>0</v>
      </c>
      <c r="AE12" s="110" t="str">
        <f>IF(AND($G12="x",AC12&gt;0),0,IF(ISERROR(LOOKUP(AD12,Punkte!$D$1:$D$22,Punkte!$E$1:$E$22)),"",LOOKUP((AD12),Punkte!$D$1:$D$22,Punkte!$E$1:$E$22)))</f>
        <v/>
      </c>
      <c r="AF12" s="3">
        <v>5</v>
      </c>
      <c r="AG12" s="109">
        <v>5</v>
      </c>
      <c r="AH12" s="110">
        <f>IF(AND($G12="x",AF12&gt;0),0,IF(ISERROR(LOOKUP(AG12,Punkte!$D$1:$D$22,Punkte!$E$1:$E$22)),"",LOOKUP((AG12),Punkte!$D$1:$D$22,Punkte!$E$1:$E$22)))</f>
        <v>11</v>
      </c>
      <c r="AI12" s="3">
        <v>13</v>
      </c>
      <c r="AJ12" s="109">
        <v>11</v>
      </c>
      <c r="AK12" s="110">
        <f>IF(AND($G12="x",AI12&gt;0),0,IF(ISERROR(LOOKUP(AJ12,Punkte!$D$1:$D$22,Punkte!$E$1:$E$22)),"",LOOKUP((AJ12),Punkte!$D$1:$D$22,Punkte!$E$1:$E$22)))</f>
        <v>5</v>
      </c>
      <c r="AL12" s="3">
        <v>9</v>
      </c>
      <c r="AM12" s="109">
        <v>8</v>
      </c>
      <c r="AN12" s="110">
        <f>IF(AND($G12="x",AL12&gt;0),0,IF(ISERROR(LOOKUP(AM12,Punkte!$D$1:$D$22,Punkte!$E$1:$E$22)),"",LOOKUP((AM12),Punkte!$D$1:$D$22,Punkte!$E$1:$E$22)))</f>
        <v>8</v>
      </c>
      <c r="AO12" s="3">
        <v>11</v>
      </c>
      <c r="AP12" s="109">
        <v>9</v>
      </c>
      <c r="AQ12" s="110">
        <f>IF(AND($G12="x",AO12&gt;0),0,IF(ISERROR(LOOKUP(AP12,Punkte!$D$1:$D$22,Punkte!$E$1:$E$22)),"",LOOKUP((AP12),Punkte!$D$1:$D$22,Punkte!$E$1:$E$22)))</f>
        <v>7</v>
      </c>
      <c r="AR12" s="115">
        <f t="shared" si="2"/>
        <v>12</v>
      </c>
    </row>
    <row r="13" spans="1:46" x14ac:dyDescent="0.25">
      <c r="A13" s="9">
        <f t="shared" si="0"/>
        <v>9</v>
      </c>
      <c r="B13" s="34">
        <f t="shared" si="1"/>
        <v>75</v>
      </c>
      <c r="C13" s="18">
        <v>17</v>
      </c>
      <c r="D13" s="4"/>
      <c r="E13" s="15" t="s">
        <v>160</v>
      </c>
      <c r="F13" s="15" t="s">
        <v>101</v>
      </c>
      <c r="G13" s="134"/>
      <c r="H13" s="3">
        <v>14</v>
      </c>
      <c r="I13" s="109">
        <v>11</v>
      </c>
      <c r="J13" s="110">
        <f>IF(AND($G13="x",H13&gt;0),0,IF(ISERROR(LOOKUP(I13,Punkte!$D$1:$D$22,Punkte!$E$1:$E$22)),"",LOOKUP((I13),Punkte!$D$1:$D$22,Punkte!$E$1:$E$22)))</f>
        <v>5</v>
      </c>
      <c r="K13" s="3">
        <v>14</v>
      </c>
      <c r="L13" s="109">
        <v>11</v>
      </c>
      <c r="M13" s="110">
        <f>IF(AND($G13="x",K13&gt;0),0,IF(ISERROR(LOOKUP(L13,Punkte!$D$1:$D$22,Punkte!$E$1:$E$22)),"",LOOKUP((L13),Punkte!$D$1:$D$22,Punkte!$E$1:$E$22)))</f>
        <v>5</v>
      </c>
      <c r="N13" s="3">
        <v>19</v>
      </c>
      <c r="O13" s="109">
        <v>14</v>
      </c>
      <c r="P13" s="110">
        <f>IF(AND($G13="x",N13&gt;0),0,IF(ISERROR(LOOKUP(O13,Punkte!$D$1:$D$22,Punkte!$E$1:$E$22)),"",LOOKUP((O13),Punkte!$D$1:$D$22,Punkte!$E$1:$E$22)))</f>
        <v>2</v>
      </c>
      <c r="Q13" s="3">
        <v>12</v>
      </c>
      <c r="R13" s="109">
        <v>11</v>
      </c>
      <c r="S13" s="110">
        <f>IF(AND($G13="x",Q13&gt;0),0,IF(ISERROR(LOOKUP(R13,Punkte!$D$1:$D$22,Punkte!$E$1:$E$22)),"",LOOKUP((R13),Punkte!$D$1:$D$22,Punkte!$E$1:$E$22)))</f>
        <v>5</v>
      </c>
      <c r="T13" s="3">
        <v>15</v>
      </c>
      <c r="U13" s="109">
        <v>11</v>
      </c>
      <c r="V13" s="110">
        <f>IF(AND($G13="x",T13&gt;0),0,IF(ISERROR(LOOKUP(U13,Punkte!$D$1:$D$22,Punkte!$E$1:$E$22)),"",LOOKUP((U13),Punkte!$D$1:$D$22,Punkte!$E$1:$E$22)))</f>
        <v>5</v>
      </c>
      <c r="W13" s="3">
        <v>6</v>
      </c>
      <c r="X13" s="109">
        <v>5</v>
      </c>
      <c r="Y13" s="110">
        <f>IF(AND($G13="x",W13&gt;0),0,IF(ISERROR(LOOKUP(X13,Punkte!$D$1:$D$22,Punkte!$E$1:$E$22)),"",LOOKUP((X13),Punkte!$D$1:$D$22,Punkte!$E$1:$E$22)))</f>
        <v>11</v>
      </c>
      <c r="Z13" s="3">
        <v>13</v>
      </c>
      <c r="AA13" s="109">
        <v>11</v>
      </c>
      <c r="AB13" s="110">
        <f>IF(AND($G13="x",Z13&gt;0),0,IF(ISERROR(LOOKUP(AA13,Punkte!$D$1:$D$22,Punkte!$E$1:$E$22)),"",LOOKUP((AA13),Punkte!$D$1:$D$22,Punkte!$E$1:$E$22)))</f>
        <v>5</v>
      </c>
      <c r="AC13" s="3">
        <v>11</v>
      </c>
      <c r="AD13" s="109">
        <v>10</v>
      </c>
      <c r="AE13" s="110">
        <f>IF(AND($G13="x",AC13&gt;0),0,IF(ISERROR(LOOKUP(AD13,Punkte!$D$1:$D$22,Punkte!$E$1:$E$22)),"",LOOKUP((AD13),Punkte!$D$1:$D$22,Punkte!$E$1:$E$22)))</f>
        <v>6</v>
      </c>
      <c r="AF13" s="3">
        <v>9</v>
      </c>
      <c r="AG13" s="109">
        <v>9</v>
      </c>
      <c r="AH13" s="110">
        <f>IF(AND($G13="x",AF13&gt;0),0,IF(ISERROR(LOOKUP(AG13,Punkte!$D$1:$D$22,Punkte!$E$1:$E$22)),"",LOOKUP((AG13),Punkte!$D$1:$D$22,Punkte!$E$1:$E$22)))</f>
        <v>7</v>
      </c>
      <c r="AI13" s="3">
        <v>8</v>
      </c>
      <c r="AJ13" s="109">
        <v>8</v>
      </c>
      <c r="AK13" s="110">
        <f>IF(AND($G13="x",AI13&gt;0),0,IF(ISERROR(LOOKUP(AJ13,Punkte!$D$1:$D$22,Punkte!$E$1:$E$22)),"",LOOKUP((AJ13),Punkte!$D$1:$D$22,Punkte!$E$1:$E$22)))</f>
        <v>8</v>
      </c>
      <c r="AL13" s="3">
        <v>10</v>
      </c>
      <c r="AM13" s="109">
        <v>9</v>
      </c>
      <c r="AN13" s="110">
        <f>IF(AND($G13="x",AL13&gt;0),0,IF(ISERROR(LOOKUP(AM13,Punkte!$D$1:$D$22,Punkte!$E$1:$E$22)),"",LOOKUP((AM13),Punkte!$D$1:$D$22,Punkte!$E$1:$E$22)))</f>
        <v>7</v>
      </c>
      <c r="AO13" s="3">
        <v>8</v>
      </c>
      <c r="AP13" s="109">
        <v>7</v>
      </c>
      <c r="AQ13" s="110">
        <f>IF(AND($G13="x",AO13&gt;0),0,IF(ISERROR(LOOKUP(AP13,Punkte!$D$1:$D$22,Punkte!$E$1:$E$22)),"",LOOKUP((AP13),Punkte!$D$1:$D$22,Punkte!$E$1:$E$22)))</f>
        <v>9</v>
      </c>
      <c r="AR13" s="115">
        <f t="shared" si="2"/>
        <v>12</v>
      </c>
    </row>
    <row r="14" spans="1:46" x14ac:dyDescent="0.25">
      <c r="A14" s="9">
        <f t="shared" si="0"/>
        <v>10</v>
      </c>
      <c r="B14" s="34">
        <f t="shared" si="1"/>
        <v>60</v>
      </c>
      <c r="C14" s="3">
        <v>93</v>
      </c>
      <c r="E14" s="15" t="s">
        <v>166</v>
      </c>
      <c r="F14" s="15" t="s">
        <v>165</v>
      </c>
      <c r="G14" s="134"/>
      <c r="I14" s="109">
        <f>IF($G14="x",0,IF(H14&lt;50,H14-COUNTIFS($G$5:$G14,"x"),0))</f>
        <v>0</v>
      </c>
      <c r="J14" s="110" t="str">
        <f>IF(AND($G14="x",H14&gt;0),0,IF(ISERROR(LOOKUP(I14,Punkte!$D$1:$D$22,Punkte!$E$1:$E$22)),"",LOOKUP((I14),Punkte!$D$1:$D$22,Punkte!$E$1:$E$22)))</f>
        <v/>
      </c>
      <c r="L14" s="109">
        <f>IF($G14="x",0,IF(K14&lt;50,K14-COUNTIFS($G$5:$G14,"x"),0))</f>
        <v>0</v>
      </c>
      <c r="M14" s="110" t="str">
        <f>IF(AND($G14="x",K14&gt;0),0,IF(ISERROR(LOOKUP(L14,Punkte!$D$1:$D$22,Punkte!$E$1:$E$22)),"",LOOKUP((L14),Punkte!$D$1:$D$22,Punkte!$E$1:$E$22)))</f>
        <v/>
      </c>
      <c r="N14" s="3">
        <v>7</v>
      </c>
      <c r="O14" s="109">
        <v>7</v>
      </c>
      <c r="P14" s="110">
        <f>IF(AND($G14="x",N14&gt;0),0,IF(ISERROR(LOOKUP(O14,Punkte!$D$1:$D$22,Punkte!$E$1:$E$22)),"",LOOKUP((O14),Punkte!$D$1:$D$22,Punkte!$E$1:$E$22)))</f>
        <v>9</v>
      </c>
      <c r="Q14" s="3">
        <v>7</v>
      </c>
      <c r="R14" s="109">
        <v>7</v>
      </c>
      <c r="S14" s="110">
        <f>IF(AND($G14="x",Q14&gt;0),0,IF(ISERROR(LOOKUP(R14,Punkte!$D$1:$D$22,Punkte!$E$1:$E$22)),"",LOOKUP((R14),Punkte!$D$1:$D$22,Punkte!$E$1:$E$22)))</f>
        <v>9</v>
      </c>
      <c r="T14" s="3">
        <v>12</v>
      </c>
      <c r="U14" s="109">
        <v>10</v>
      </c>
      <c r="V14" s="110">
        <f>IF(AND($G14="x",T14&gt;0),0,IF(ISERROR(LOOKUP(U14,Punkte!$D$1:$D$22,Punkte!$E$1:$E$22)),"",LOOKUP((U14),Punkte!$D$1:$D$22,Punkte!$E$1:$E$22)))</f>
        <v>6</v>
      </c>
      <c r="W14" s="3">
        <v>13</v>
      </c>
      <c r="X14" s="109">
        <v>9</v>
      </c>
      <c r="Y14" s="110">
        <f>IF(AND($G14="x",W14&gt;0),0,IF(ISERROR(LOOKUP(X14,Punkte!$D$1:$D$22,Punkte!$E$1:$E$22)),"",LOOKUP((X14),Punkte!$D$1:$D$22,Punkte!$E$1:$E$22)))</f>
        <v>7</v>
      </c>
      <c r="AA14" s="109">
        <f>IF($G14="x",0,IF(Z14&lt;50,Z14-COUNTIFS($G$5:$G14,"x"),0))</f>
        <v>0</v>
      </c>
      <c r="AB14" s="110" t="str">
        <f>IF(AND($G14="x",Z14&gt;0),0,IF(ISERROR(LOOKUP(AA14,Punkte!$D$1:$D$22,Punkte!$E$1:$E$22)),"",LOOKUP((AA14),Punkte!$D$1:$D$22,Punkte!$E$1:$E$22)))</f>
        <v/>
      </c>
      <c r="AD14" s="109">
        <f>IF($G14="x",0,IF(AC14&lt;50,AC14-COUNTIFS($G$5:$G14,"x"),0))</f>
        <v>0</v>
      </c>
      <c r="AE14" s="110" t="str">
        <f>IF(AND($G14="x",AC14&gt;0),0,IF(ISERROR(LOOKUP(AD14,Punkte!$D$1:$D$22,Punkte!$E$1:$E$22)),"",LOOKUP((AD14),Punkte!$D$1:$D$22,Punkte!$E$1:$E$22)))</f>
        <v/>
      </c>
      <c r="AF14" s="3">
        <v>7</v>
      </c>
      <c r="AG14" s="109">
        <v>7</v>
      </c>
      <c r="AH14" s="110">
        <f>IF(AND($G14="x",AF14&gt;0),0,IF(ISERROR(LOOKUP(AG14,Punkte!$D$1:$D$22,Punkte!$E$1:$E$22)),"",LOOKUP((AG14),Punkte!$D$1:$D$22,Punkte!$E$1:$E$22)))</f>
        <v>9</v>
      </c>
      <c r="AI14" s="3" t="s">
        <v>47</v>
      </c>
      <c r="AJ14" s="109">
        <v>0</v>
      </c>
      <c r="AK14" s="110" t="str">
        <f>IF(AND($G14="x",AI14&gt;0),0,IF(ISERROR(LOOKUP(AJ14,Punkte!$D$1:$D$22,Punkte!$E$1:$E$22)),"",LOOKUP((AJ14),Punkte!$D$1:$D$22,Punkte!$E$1:$E$22)))</f>
        <v/>
      </c>
      <c r="AL14" s="3">
        <v>7</v>
      </c>
      <c r="AM14" s="109">
        <v>7</v>
      </c>
      <c r="AN14" s="110">
        <f>IF(AND($G14="x",AL14&gt;0),0,IF(ISERROR(LOOKUP(AM14,Punkte!$D$1:$D$22,Punkte!$E$1:$E$22)),"",LOOKUP((AM14),Punkte!$D$1:$D$22,Punkte!$E$1:$E$22)))</f>
        <v>9</v>
      </c>
      <c r="AO14" s="3">
        <v>5</v>
      </c>
      <c r="AP14" s="109">
        <v>5</v>
      </c>
      <c r="AQ14" s="110">
        <f>IF(AND($G14="x",AO14&gt;0),0,IF(ISERROR(LOOKUP(AP14,Punkte!$D$1:$D$22,Punkte!$E$1:$E$22)),"",LOOKUP((AP14),Punkte!$D$1:$D$22,Punkte!$E$1:$E$22)))</f>
        <v>11</v>
      </c>
      <c r="AR14" s="115">
        <f t="shared" si="2"/>
        <v>8</v>
      </c>
    </row>
    <row r="15" spans="1:46" x14ac:dyDescent="0.25">
      <c r="A15" s="9">
        <v>11</v>
      </c>
      <c r="B15" s="34">
        <f t="shared" si="1"/>
        <v>60</v>
      </c>
      <c r="C15" s="3">
        <v>9</v>
      </c>
      <c r="D15" s="19"/>
      <c r="E15" s="15" t="s">
        <v>245</v>
      </c>
      <c r="F15" s="15" t="s">
        <v>55</v>
      </c>
      <c r="G15" s="139"/>
      <c r="H15" s="3">
        <v>13</v>
      </c>
      <c r="I15" s="109">
        <v>10</v>
      </c>
      <c r="J15" s="110">
        <f>IF(AND($G15="x",H15&gt;0),0,IF(ISERROR(LOOKUP(I15,Punkte!$D$1:$D$22,Punkte!$E$1:$E$22)),"",LOOKUP((I15),Punkte!$D$1:$D$22,Punkte!$E$1:$E$22)))</f>
        <v>6</v>
      </c>
      <c r="K15" s="3">
        <v>13</v>
      </c>
      <c r="L15" s="109">
        <v>10</v>
      </c>
      <c r="M15" s="110">
        <f>IF(AND($G15="x",K15&gt;0),0,IF(ISERROR(LOOKUP(L15,Punkte!$D$1:$D$22,Punkte!$E$1:$E$22)),"",LOOKUP((L15),Punkte!$D$1:$D$22,Punkte!$E$1:$E$22)))</f>
        <v>6</v>
      </c>
      <c r="N15" s="3">
        <v>15</v>
      </c>
      <c r="O15" s="109">
        <v>11</v>
      </c>
      <c r="P15" s="110">
        <f>IF(AND($G15="x",N15&gt;0),0,IF(ISERROR(LOOKUP(O15,Punkte!$D$1:$D$22,Punkte!$E$1:$E$22)),"",LOOKUP((O15),Punkte!$D$1:$D$22,Punkte!$E$1:$E$22)))</f>
        <v>5</v>
      </c>
      <c r="Q15" s="3" t="s">
        <v>47</v>
      </c>
      <c r="R15" s="109">
        <v>0</v>
      </c>
      <c r="S15" s="110" t="str">
        <f>IF(AND($G15="x",Q15&gt;0),0,IF(ISERROR(LOOKUP(R15,Punkte!$D$1:$D$22,Punkte!$E$1:$E$22)),"",LOOKUP((R15),Punkte!$D$1:$D$22,Punkte!$E$1:$E$22)))</f>
        <v/>
      </c>
      <c r="T15" s="3">
        <v>18</v>
      </c>
      <c r="U15" s="109">
        <v>13</v>
      </c>
      <c r="V15" s="110">
        <f>IF(AND($G15="x",T15&gt;0),0,IF(ISERROR(LOOKUP(U15,Punkte!$D$1:$D$22,Punkte!$E$1:$E$22)),"",LOOKUP((U15),Punkte!$D$1:$D$22,Punkte!$E$1:$E$22)))</f>
        <v>3</v>
      </c>
      <c r="W15" s="3">
        <v>14</v>
      </c>
      <c r="X15" s="109">
        <v>10</v>
      </c>
      <c r="Y15" s="110">
        <f>IF(AND($G15="x",W15&gt;0),0,IF(ISERROR(LOOKUP(X15,Punkte!$D$1:$D$22,Punkte!$E$1:$E$22)),"",LOOKUP((X15),Punkte!$D$1:$D$22,Punkte!$E$1:$E$22)))</f>
        <v>6</v>
      </c>
      <c r="Z15" s="3">
        <v>10</v>
      </c>
      <c r="AA15" s="109">
        <v>10</v>
      </c>
      <c r="AB15" s="110">
        <f>IF(AND($G15="x",Z15&gt;0),0,IF(ISERROR(LOOKUP(AA15,Punkte!$D$1:$D$22,Punkte!$E$1:$E$22)),"",LOOKUP((AA15),Punkte!$D$1:$D$22,Punkte!$E$1:$E$22)))</f>
        <v>6</v>
      </c>
      <c r="AC15" s="3">
        <v>10</v>
      </c>
      <c r="AD15" s="109">
        <v>9</v>
      </c>
      <c r="AE15" s="110">
        <f>IF(AND($G15="x",AC15&gt;0),0,IF(ISERROR(LOOKUP(AD15,Punkte!$D$1:$D$22,Punkte!$E$1:$E$22)),"",LOOKUP((AD15),Punkte!$D$1:$D$22,Punkte!$E$1:$E$22)))</f>
        <v>7</v>
      </c>
      <c r="AF15" s="3">
        <v>12</v>
      </c>
      <c r="AG15" s="109">
        <v>11</v>
      </c>
      <c r="AH15" s="110">
        <f>IF(AND($G15="x",AF15&gt;0),0,IF(ISERROR(LOOKUP(AG15,Punkte!$D$1:$D$22,Punkte!$E$1:$E$22)),"",LOOKUP((AG15),Punkte!$D$1:$D$22,Punkte!$E$1:$E$22)))</f>
        <v>5</v>
      </c>
      <c r="AI15" s="3">
        <v>14</v>
      </c>
      <c r="AJ15" s="109">
        <v>12</v>
      </c>
      <c r="AK15" s="110">
        <f>IF(AND($G15="x",AI15&gt;0),0,IF(ISERROR(LOOKUP(AJ15,Punkte!$D$1:$D$22,Punkte!$E$1:$E$22)),"",LOOKUP((AJ15),Punkte!$D$1:$D$22,Punkte!$E$1:$E$22)))</f>
        <v>4</v>
      </c>
      <c r="AL15" s="3">
        <v>14</v>
      </c>
      <c r="AM15" s="109">
        <v>12</v>
      </c>
      <c r="AN15" s="110">
        <f>IF(AND($G15="x",AL15&gt;0),0,IF(ISERROR(LOOKUP(AM15,Punkte!$D$1:$D$22,Punkte!$E$1:$E$22)),"",LOOKUP((AM15),Punkte!$D$1:$D$22,Punkte!$E$1:$E$22)))</f>
        <v>4</v>
      </c>
      <c r="AO15" s="3">
        <v>10</v>
      </c>
      <c r="AP15" s="109">
        <v>8</v>
      </c>
      <c r="AQ15" s="110">
        <f>IF(AND($G15="x",AO15&gt;0),0,IF(ISERROR(LOOKUP(AP15,Punkte!$D$1:$D$22,Punkte!$E$1:$E$22)),"",LOOKUP((AP15),Punkte!$D$1:$D$22,Punkte!$E$1:$E$22)))</f>
        <v>8</v>
      </c>
      <c r="AR15" s="115">
        <f t="shared" si="2"/>
        <v>12</v>
      </c>
    </row>
    <row r="16" spans="1:46" x14ac:dyDescent="0.25">
      <c r="A16" s="9">
        <f t="shared" ref="A16:A22" si="3">_xlfn.RANK.EQ(B16,$B$5:$B$66)</f>
        <v>12</v>
      </c>
      <c r="B16" s="34">
        <f t="shared" si="1"/>
        <v>49</v>
      </c>
      <c r="C16" s="18">
        <v>55</v>
      </c>
      <c r="D16" s="4"/>
      <c r="E16" s="15" t="s">
        <v>52</v>
      </c>
      <c r="F16" s="15" t="s">
        <v>53</v>
      </c>
      <c r="G16" s="134"/>
      <c r="I16" s="109">
        <f>IF($G16="x",0,IF(H16&lt;50,H16-COUNTIFS($G$5:$G16,"x"),0))</f>
        <v>0</v>
      </c>
      <c r="J16" s="110" t="str">
        <f>IF(AND($G16="x",H16&gt;0),0,IF(ISERROR(LOOKUP(I16,Punkte!$D$1:$D$22,Punkte!$E$1:$E$22)),"",LOOKUP((I16),Punkte!$D$1:$D$22,Punkte!$E$1:$E$22)))</f>
        <v/>
      </c>
      <c r="L16" s="109">
        <f>IF($G16="x",0,IF(K16&lt;50,K16-COUNTIFS($G$5:$G16,"x"),0))</f>
        <v>0</v>
      </c>
      <c r="M16" s="110" t="str">
        <f>IF(AND($G16="x",K16&gt;0),0,IF(ISERROR(LOOKUP(L16,Punkte!$D$1:$D$22,Punkte!$E$1:$E$22)),"",LOOKUP((L16),Punkte!$D$1:$D$22,Punkte!$E$1:$E$22)))</f>
        <v/>
      </c>
      <c r="N16" s="3">
        <v>12</v>
      </c>
      <c r="O16" s="109">
        <v>10</v>
      </c>
      <c r="P16" s="110">
        <f>IF(AND($G16="x",N16&gt;0),0,IF(ISERROR(LOOKUP(O16,Punkte!$D$1:$D$22,Punkte!$E$1:$E$22)),"",LOOKUP((O16),Punkte!$D$1:$D$22,Punkte!$E$1:$E$22)))</f>
        <v>6</v>
      </c>
      <c r="Q16" s="3">
        <v>11</v>
      </c>
      <c r="R16" s="109">
        <v>10</v>
      </c>
      <c r="S16" s="110">
        <f>IF(AND($G16="x",Q16&gt;0),0,IF(ISERROR(LOOKUP(R16,Punkte!$D$1:$D$22,Punkte!$E$1:$E$22)),"",LOOKUP((R16),Punkte!$D$1:$D$22,Punkte!$E$1:$E$22)))</f>
        <v>6</v>
      </c>
      <c r="T16" s="3">
        <v>8</v>
      </c>
      <c r="U16" s="109">
        <v>8</v>
      </c>
      <c r="V16" s="110">
        <f>IF(AND($G16="x",T16&gt;0),0,IF(ISERROR(LOOKUP(U16,Punkte!$D$1:$D$22,Punkte!$E$1:$E$22)),"",LOOKUP((U16),Punkte!$D$1:$D$22,Punkte!$E$1:$E$22)))</f>
        <v>8</v>
      </c>
      <c r="X16" s="109">
        <f>IF($G16="x",0,IF(W16&lt;50,W16-COUNTIFS($G$5:$G16,"x"),0))</f>
        <v>0</v>
      </c>
      <c r="Y16" s="110" t="str">
        <f>IF(AND($G16="x",W16&gt;0),0,IF(ISERROR(LOOKUP(X16,Punkte!$D$1:$D$22,Punkte!$E$1:$E$22)),"",LOOKUP((X16),Punkte!$D$1:$D$22,Punkte!$E$1:$E$22)))</f>
        <v/>
      </c>
      <c r="Z16" s="3">
        <v>9</v>
      </c>
      <c r="AA16" s="109">
        <v>9</v>
      </c>
      <c r="AB16" s="110">
        <f>IF(AND($G16="x",Z16&gt;0),0,IF(ISERROR(LOOKUP(AA16,Punkte!$D$1:$D$22,Punkte!$E$1:$E$22)),"",LOOKUP((AA16),Punkte!$D$1:$D$22,Punkte!$E$1:$E$22)))</f>
        <v>7</v>
      </c>
      <c r="AC16" s="3">
        <v>13</v>
      </c>
      <c r="AD16" s="109">
        <v>11</v>
      </c>
      <c r="AE16" s="110">
        <f>IF(AND($G16="x",AC16&gt;0),0,IF(ISERROR(LOOKUP(AD16,Punkte!$D$1:$D$22,Punkte!$E$1:$E$22)),"",LOOKUP((AD16),Punkte!$D$1:$D$22,Punkte!$E$1:$E$22)))</f>
        <v>5</v>
      </c>
      <c r="AF16" s="3">
        <v>11</v>
      </c>
      <c r="AG16" s="109">
        <v>10</v>
      </c>
      <c r="AH16" s="110">
        <f>IF(AND($G16="x",AF16&gt;0),0,IF(ISERROR(LOOKUP(AG16,Punkte!$D$1:$D$22,Punkte!$E$1:$E$22)),"",LOOKUP((AG16),Punkte!$D$1:$D$22,Punkte!$E$1:$E$22)))</f>
        <v>6</v>
      </c>
      <c r="AI16" s="3">
        <v>10</v>
      </c>
      <c r="AJ16" s="109">
        <v>10</v>
      </c>
      <c r="AK16" s="110">
        <f>IF(AND($G16="x",AI16&gt;0),0,IF(ISERROR(LOOKUP(AJ16,Punkte!$D$1:$D$22,Punkte!$E$1:$E$22)),"",LOOKUP((AJ16),Punkte!$D$1:$D$22,Punkte!$E$1:$E$22)))</f>
        <v>6</v>
      </c>
      <c r="AL16" s="3" t="s">
        <v>39</v>
      </c>
      <c r="AM16" s="109">
        <v>0</v>
      </c>
      <c r="AN16" s="110" t="str">
        <f>IF(AND($G16="x",AL16&gt;0),0,IF(ISERROR(LOOKUP(AM16,Punkte!$D$1:$D$22,Punkte!$E$1:$E$22)),"",LOOKUP((AM16),Punkte!$D$1:$D$22,Punkte!$E$1:$E$22)))</f>
        <v/>
      </c>
      <c r="AO16" s="3">
        <v>13</v>
      </c>
      <c r="AP16" s="109">
        <v>11</v>
      </c>
      <c r="AQ16" s="110">
        <f>IF(AND($G16="x",AO16&gt;0),0,IF(ISERROR(LOOKUP(AP16,Punkte!$D$1:$D$22,Punkte!$E$1:$E$22)),"",LOOKUP((AP16),Punkte!$D$1:$D$22,Punkte!$E$1:$E$22)))</f>
        <v>5</v>
      </c>
      <c r="AR16" s="115">
        <f t="shared" si="2"/>
        <v>9</v>
      </c>
    </row>
    <row r="17" spans="1:44" x14ac:dyDescent="0.25">
      <c r="A17" s="9">
        <f t="shared" si="3"/>
        <v>13</v>
      </c>
      <c r="B17" s="34">
        <f t="shared" si="1"/>
        <v>46</v>
      </c>
      <c r="C17" s="3">
        <v>45</v>
      </c>
      <c r="E17" s="15" t="s">
        <v>35</v>
      </c>
      <c r="F17" s="15" t="s">
        <v>115</v>
      </c>
      <c r="G17" s="137"/>
      <c r="H17" s="3">
        <v>26</v>
      </c>
      <c r="I17" s="109">
        <v>19</v>
      </c>
      <c r="J17" s="110">
        <f>IF(AND($G17="x",H17&gt;0),0,IF(ISERROR(LOOKUP(I17,Punkte!$D$1:$D$22,Punkte!$E$1:$E$22)),"",LOOKUP((I17),Punkte!$D$1:$D$22,Punkte!$E$1:$E$22)))</f>
        <v>0</v>
      </c>
      <c r="K17" s="3" t="s">
        <v>39</v>
      </c>
      <c r="L17" s="109">
        <v>0</v>
      </c>
      <c r="M17" s="110" t="str">
        <f>IF(AND($G17="x",K17&gt;0),0,IF(ISERROR(LOOKUP(L17,Punkte!$D$1:$D$22,Punkte!$E$1:$E$22)),"",LOOKUP((L17),Punkte!$D$1:$D$22,Punkte!$E$1:$E$22)))</f>
        <v/>
      </c>
      <c r="N17" s="3">
        <v>26</v>
      </c>
      <c r="O17" s="109">
        <v>18</v>
      </c>
      <c r="P17" s="110">
        <f>IF(AND($G17="x",N17&gt;0),0,IF(ISERROR(LOOKUP(O17,Punkte!$D$1:$D$22,Punkte!$E$1:$E$22)),"",LOOKUP((O17),Punkte!$D$1:$D$22,Punkte!$E$1:$E$22)))</f>
        <v>0</v>
      </c>
      <c r="Q17" s="3">
        <v>15</v>
      </c>
      <c r="R17" s="109">
        <v>13</v>
      </c>
      <c r="S17" s="110">
        <f>IF(AND($G17="x",Q17&gt;0),0,IF(ISERROR(LOOKUP(R17,Punkte!$D$1:$D$22,Punkte!$E$1:$E$22)),"",LOOKUP((R17),Punkte!$D$1:$D$22,Punkte!$E$1:$E$22)))</f>
        <v>3</v>
      </c>
      <c r="T17" s="3">
        <v>26</v>
      </c>
      <c r="U17" s="109">
        <v>17</v>
      </c>
      <c r="V17" s="110">
        <f>IF(AND($G17="x",T17&gt;0),0,IF(ISERROR(LOOKUP(U17,Punkte!$D$1:$D$22,Punkte!$E$1:$E$22)),"",LOOKUP((U17),Punkte!$D$1:$D$22,Punkte!$E$1:$E$22)))</f>
        <v>0</v>
      </c>
      <c r="W17" s="3">
        <v>15</v>
      </c>
      <c r="X17" s="109">
        <v>11</v>
      </c>
      <c r="Y17" s="110">
        <f>IF(AND($G17="x",W17&gt;0),0,IF(ISERROR(LOOKUP(X17,Punkte!$D$1:$D$22,Punkte!$E$1:$E$22)),"",LOOKUP((X17),Punkte!$D$1:$D$22,Punkte!$E$1:$E$22)))</f>
        <v>5</v>
      </c>
      <c r="Z17" s="3">
        <v>14</v>
      </c>
      <c r="AA17" s="109">
        <v>12</v>
      </c>
      <c r="AB17" s="110">
        <f>IF(AND($G17="x",Z17&gt;0),0,IF(ISERROR(LOOKUP(AA17,Punkte!$D$1:$D$22,Punkte!$E$1:$E$22)),"",LOOKUP((AA17),Punkte!$D$1:$D$22,Punkte!$E$1:$E$22)))</f>
        <v>4</v>
      </c>
      <c r="AC17" s="3">
        <v>8</v>
      </c>
      <c r="AD17" s="109">
        <v>8</v>
      </c>
      <c r="AE17" s="110">
        <f>IF(AND($G17="x",AC17&gt;0),0,IF(ISERROR(LOOKUP(AD17,Punkte!$D$1:$D$22,Punkte!$E$1:$E$22)),"",LOOKUP((AD17),Punkte!$D$1:$D$22,Punkte!$E$1:$E$22)))</f>
        <v>8</v>
      </c>
      <c r="AF17" s="3">
        <v>14</v>
      </c>
      <c r="AG17" s="109">
        <v>12</v>
      </c>
      <c r="AH17" s="110">
        <f>IF(AND($G17="x",AF17&gt;0),0,IF(ISERROR(LOOKUP(AG17,Punkte!$D$1:$D$22,Punkte!$E$1:$E$22)),"",LOOKUP((AG17),Punkte!$D$1:$D$22,Punkte!$E$1:$E$22)))</f>
        <v>4</v>
      </c>
      <c r="AI17" s="3">
        <v>9</v>
      </c>
      <c r="AJ17" s="109">
        <v>9</v>
      </c>
      <c r="AK17" s="110">
        <f>IF(AND($G17="x",AI17&gt;0),0,IF(ISERROR(LOOKUP(AJ17,Punkte!$D$1:$D$22,Punkte!$E$1:$E$22)),"",LOOKUP((AJ17),Punkte!$D$1:$D$22,Punkte!$E$1:$E$22)))</f>
        <v>7</v>
      </c>
      <c r="AL17" s="3">
        <v>13</v>
      </c>
      <c r="AM17" s="109">
        <v>11</v>
      </c>
      <c r="AN17" s="110">
        <f>IF(AND($G17="x",AL17&gt;0),0,IF(ISERROR(LOOKUP(AM17,Punkte!$D$1:$D$22,Punkte!$E$1:$E$22)),"",LOOKUP((AM17),Punkte!$D$1:$D$22,Punkte!$E$1:$E$22)))</f>
        <v>5</v>
      </c>
      <c r="AO17" s="3">
        <v>7</v>
      </c>
      <c r="AP17" s="109">
        <v>6</v>
      </c>
      <c r="AQ17" s="110">
        <f>IF(AND($G17="x",AO17&gt;0),0,IF(ISERROR(LOOKUP(AP17,Punkte!$D$1:$D$22,Punkte!$E$1:$E$22)),"",LOOKUP((AP17),Punkte!$D$1:$D$22,Punkte!$E$1:$E$22)))</f>
        <v>10</v>
      </c>
      <c r="AR17" s="115">
        <f t="shared" si="2"/>
        <v>12</v>
      </c>
    </row>
    <row r="18" spans="1:44" x14ac:dyDescent="0.25">
      <c r="A18" s="9">
        <f t="shared" si="3"/>
        <v>14</v>
      </c>
      <c r="B18" s="34">
        <f t="shared" si="1"/>
        <v>40</v>
      </c>
      <c r="C18" s="18">
        <v>47</v>
      </c>
      <c r="D18" s="4"/>
      <c r="E18" s="15" t="s">
        <v>167</v>
      </c>
      <c r="F18" s="15" t="s">
        <v>72</v>
      </c>
      <c r="G18" s="134"/>
      <c r="H18" s="3">
        <v>12</v>
      </c>
      <c r="I18" s="109">
        <v>9</v>
      </c>
      <c r="J18" s="110">
        <f>IF(AND($G18="x",H18&gt;0),0,IF(ISERROR(LOOKUP(I18,Punkte!$D$1:$D$22,Punkte!$E$1:$E$22)),"",LOOKUP((I18),Punkte!$D$1:$D$22,Punkte!$E$1:$E$22)))</f>
        <v>7</v>
      </c>
      <c r="K18" s="3">
        <v>11</v>
      </c>
      <c r="L18" s="109">
        <v>8</v>
      </c>
      <c r="M18" s="110">
        <f>IF(AND($G18="x",K18&gt;0),0,IF(ISERROR(LOOKUP(L18,Punkte!$D$1:$D$22,Punkte!$E$1:$E$22)),"",LOOKUP((L18),Punkte!$D$1:$D$22,Punkte!$E$1:$E$22)))</f>
        <v>8</v>
      </c>
      <c r="N18" s="3">
        <v>16</v>
      </c>
      <c r="O18" s="109">
        <v>12</v>
      </c>
      <c r="P18" s="110">
        <f>IF(AND($G18="x",N18&gt;0),0,IF(ISERROR(LOOKUP(O18,Punkte!$D$1:$D$22,Punkte!$E$1:$E$22)),"",LOOKUP((O18),Punkte!$D$1:$D$22,Punkte!$E$1:$E$22)))</f>
        <v>4</v>
      </c>
      <c r="Q18" s="3">
        <v>18</v>
      </c>
      <c r="R18" s="109">
        <v>15</v>
      </c>
      <c r="S18" s="110">
        <f>IF(AND($G18="x",Q18&gt;0),0,IF(ISERROR(LOOKUP(R18,Punkte!$D$1:$D$22,Punkte!$E$1:$E$22)),"",LOOKUP((R18),Punkte!$D$1:$D$22,Punkte!$E$1:$E$22)))</f>
        <v>1</v>
      </c>
      <c r="T18" s="3">
        <v>16</v>
      </c>
      <c r="U18" s="109">
        <v>12</v>
      </c>
      <c r="V18" s="110">
        <f>IF(AND($G18="x",T18&gt;0),0,IF(ISERROR(LOOKUP(U18,Punkte!$D$1:$D$22,Punkte!$E$1:$E$22)),"",LOOKUP((U18),Punkte!$D$1:$D$22,Punkte!$E$1:$E$22)))</f>
        <v>4</v>
      </c>
      <c r="X18" s="109">
        <f>IF($G18="x",0,IF(W18&lt;50,W18-COUNTIFS($G$5:$G18,"x"),0))</f>
        <v>0</v>
      </c>
      <c r="Y18" s="110" t="str">
        <f>IF(AND($G18="x",W18&gt;0),0,IF(ISERROR(LOOKUP(X18,Punkte!$D$1:$D$22,Punkte!$E$1:$E$22)),"",LOOKUP((X18),Punkte!$D$1:$D$22,Punkte!$E$1:$E$22)))</f>
        <v/>
      </c>
      <c r="Z18" s="3">
        <v>22</v>
      </c>
      <c r="AA18" s="109">
        <v>15</v>
      </c>
      <c r="AB18" s="110">
        <f>IF(AND($G18="x",Z18&gt;0),0,IF(ISERROR(LOOKUP(AA18,Punkte!$D$1:$D$22,Punkte!$E$1:$E$22)),"",LOOKUP((AA18),Punkte!$D$1:$D$22,Punkte!$E$1:$E$22)))</f>
        <v>1</v>
      </c>
      <c r="AC18" s="3">
        <v>17</v>
      </c>
      <c r="AD18" s="109">
        <v>13</v>
      </c>
      <c r="AE18" s="110">
        <f>IF(AND($G18="x",AC18&gt;0),0,IF(ISERROR(LOOKUP(AD18,Punkte!$D$1:$D$22,Punkte!$E$1:$E$22)),"",LOOKUP((AD18),Punkte!$D$1:$D$22,Punkte!$E$1:$E$22)))</f>
        <v>3</v>
      </c>
      <c r="AF18" s="3">
        <v>15</v>
      </c>
      <c r="AG18" s="109">
        <v>13</v>
      </c>
      <c r="AH18" s="110">
        <f>IF(AND($G18="x",AF18&gt;0),0,IF(ISERROR(LOOKUP(AG18,Punkte!$D$1:$D$22,Punkte!$E$1:$E$22)),"",LOOKUP((AG18),Punkte!$D$1:$D$22,Punkte!$E$1:$E$22)))</f>
        <v>3</v>
      </c>
      <c r="AI18" s="3">
        <v>30</v>
      </c>
      <c r="AJ18" s="109">
        <v>18</v>
      </c>
      <c r="AK18" s="110">
        <f>IF(AND($G18="x",AI18&gt;0),0,IF(ISERROR(LOOKUP(AJ18,Punkte!$D$1:$D$22,Punkte!$E$1:$E$22)),"",LOOKUP((AJ18),Punkte!$D$1:$D$22,Punkte!$E$1:$E$22)))</f>
        <v>0</v>
      </c>
      <c r="AL18" s="3">
        <v>15</v>
      </c>
      <c r="AM18" s="109">
        <v>13</v>
      </c>
      <c r="AN18" s="110">
        <f>IF(AND($G18="x",AL18&gt;0),0,IF(ISERROR(LOOKUP(AM18,Punkte!$D$1:$D$22,Punkte!$E$1:$E$22)),"",LOOKUP((AM18),Punkte!$D$1:$D$22,Punkte!$E$1:$E$22)))</f>
        <v>3</v>
      </c>
      <c r="AO18" s="3">
        <v>12</v>
      </c>
      <c r="AP18" s="109">
        <v>10</v>
      </c>
      <c r="AQ18" s="110">
        <f>IF(AND($G18="x",AO18&gt;0),0,IF(ISERROR(LOOKUP(AP18,Punkte!$D$1:$D$22,Punkte!$E$1:$E$22)),"",LOOKUP((AP18),Punkte!$D$1:$D$22,Punkte!$E$1:$E$22)))</f>
        <v>6</v>
      </c>
      <c r="AR18" s="115">
        <f t="shared" si="2"/>
        <v>11</v>
      </c>
    </row>
    <row r="19" spans="1:44" x14ac:dyDescent="0.25">
      <c r="A19" s="9">
        <f t="shared" si="3"/>
        <v>15</v>
      </c>
      <c r="B19" s="34">
        <f t="shared" si="1"/>
        <v>29</v>
      </c>
      <c r="C19" s="18">
        <v>96</v>
      </c>
      <c r="D19" s="4"/>
      <c r="E19" s="15" t="s">
        <v>104</v>
      </c>
      <c r="F19" s="15" t="s">
        <v>74</v>
      </c>
      <c r="G19" s="135"/>
      <c r="H19" s="3">
        <v>20</v>
      </c>
      <c r="I19" s="109">
        <v>15</v>
      </c>
      <c r="J19" s="110">
        <f>IF(AND($G19="x",H19&gt;0),0,IF(ISERROR(LOOKUP(I19,Punkte!$D$1:$D$22,Punkte!$E$1:$E$22)),"",LOOKUP((I19),Punkte!$D$1:$D$22,Punkte!$E$1:$E$22)))</f>
        <v>1</v>
      </c>
      <c r="K19" s="3">
        <v>20</v>
      </c>
      <c r="L19" s="109">
        <v>14</v>
      </c>
      <c r="M19" s="110">
        <f>IF(AND($G19="x",K19&gt;0),0,IF(ISERROR(LOOKUP(L19,Punkte!$D$1:$D$22,Punkte!$E$1:$E$22)),"",LOOKUP((L19),Punkte!$D$1:$D$22,Punkte!$E$1:$E$22)))</f>
        <v>2</v>
      </c>
      <c r="N19" s="3">
        <v>20</v>
      </c>
      <c r="O19" s="109">
        <v>15</v>
      </c>
      <c r="P19" s="110">
        <f>IF(AND($G19="x",N19&gt;0),0,IF(ISERROR(LOOKUP(O19,Punkte!$D$1:$D$22,Punkte!$E$1:$E$22)),"",LOOKUP((O19),Punkte!$D$1:$D$22,Punkte!$E$1:$E$22)))</f>
        <v>1</v>
      </c>
      <c r="Q19" s="3">
        <v>16</v>
      </c>
      <c r="R19" s="109">
        <v>14</v>
      </c>
      <c r="S19" s="110">
        <f>IF(AND($G19="x",Q19&gt;0),0,IF(ISERROR(LOOKUP(R19,Punkte!$D$1:$D$22,Punkte!$E$1:$E$22)),"",LOOKUP((R19),Punkte!$D$1:$D$22,Punkte!$E$1:$E$22)))</f>
        <v>2</v>
      </c>
      <c r="T19" s="3">
        <v>20</v>
      </c>
      <c r="U19" s="109">
        <v>15</v>
      </c>
      <c r="V19" s="110">
        <f>IF(AND($G19="x",T19&gt;0),0,IF(ISERROR(LOOKUP(U19,Punkte!$D$1:$D$22,Punkte!$E$1:$E$22)),"",LOOKUP((U19),Punkte!$D$1:$D$22,Punkte!$E$1:$E$22)))</f>
        <v>1</v>
      </c>
      <c r="W19" s="3">
        <v>9</v>
      </c>
      <c r="X19" s="109">
        <v>8</v>
      </c>
      <c r="Y19" s="110">
        <f>IF(AND($G19="x",W19&gt;0),0,IF(ISERROR(LOOKUP(X19,Punkte!$D$1:$D$22,Punkte!$E$1:$E$22)),"",LOOKUP((X19),Punkte!$D$1:$D$22,Punkte!$E$1:$E$22)))</f>
        <v>8</v>
      </c>
      <c r="Z19" s="3">
        <v>18</v>
      </c>
      <c r="AA19" s="109">
        <v>13</v>
      </c>
      <c r="AB19" s="110">
        <f>IF(AND($G19="x",Z19&gt;0),0,IF(ISERROR(LOOKUP(AA19,Punkte!$D$1:$D$22,Punkte!$E$1:$E$22)),"",LOOKUP((AA19),Punkte!$D$1:$D$22,Punkte!$E$1:$E$22)))</f>
        <v>3</v>
      </c>
      <c r="AC19" s="3">
        <v>15</v>
      </c>
      <c r="AD19" s="109">
        <v>12</v>
      </c>
      <c r="AE19" s="110">
        <f>IF(AND($G19="x",AC19&gt;0),0,IF(ISERROR(LOOKUP(AD19,Punkte!$D$1:$D$22,Punkte!$E$1:$E$22)),"",LOOKUP((AD19),Punkte!$D$1:$D$22,Punkte!$E$1:$E$22)))</f>
        <v>4</v>
      </c>
      <c r="AF19" s="3">
        <v>16</v>
      </c>
      <c r="AG19" s="109">
        <v>14</v>
      </c>
      <c r="AH19" s="110">
        <f>IF(AND($G19="x",AF19&gt;0),0,IF(ISERROR(LOOKUP(AG19,Punkte!$D$1:$D$22,Punkte!$E$1:$E$22)),"",LOOKUP((AG19),Punkte!$D$1:$D$22,Punkte!$E$1:$E$22)))</f>
        <v>2</v>
      </c>
      <c r="AI19" s="3">
        <v>17</v>
      </c>
      <c r="AJ19" s="109">
        <v>13</v>
      </c>
      <c r="AK19" s="110">
        <f>IF(AND($G19="x",AI19&gt;0),0,IF(ISERROR(LOOKUP(AJ19,Punkte!$D$1:$D$22,Punkte!$E$1:$E$22)),"",LOOKUP((AJ19),Punkte!$D$1:$D$22,Punkte!$E$1:$E$22)))</f>
        <v>3</v>
      </c>
      <c r="AL19" s="3">
        <v>18</v>
      </c>
      <c r="AM19" s="109">
        <v>14</v>
      </c>
      <c r="AN19" s="110">
        <f>IF(AND($G19="x",AL19&gt;0),0,IF(ISERROR(LOOKUP(AM19,Punkte!$D$1:$D$22,Punkte!$E$1:$E$22)),"",LOOKUP((AM19),Punkte!$D$1:$D$22,Punkte!$E$1:$E$22)))</f>
        <v>2</v>
      </c>
      <c r="AO19" s="3">
        <v>26</v>
      </c>
      <c r="AP19" s="109">
        <v>17</v>
      </c>
      <c r="AQ19" s="110">
        <f>IF(AND($G19="x",AO19&gt;0),0,IF(ISERROR(LOOKUP(AP19,Punkte!$D$1:$D$22,Punkte!$E$1:$E$22)),"",LOOKUP((AP19),Punkte!$D$1:$D$22,Punkte!$E$1:$E$22)))</f>
        <v>0</v>
      </c>
      <c r="AR19" s="115">
        <f t="shared" si="2"/>
        <v>12</v>
      </c>
    </row>
    <row r="20" spans="1:44" x14ac:dyDescent="0.25">
      <c r="A20" s="9">
        <f t="shared" si="3"/>
        <v>16</v>
      </c>
      <c r="B20" s="34">
        <f t="shared" si="1"/>
        <v>17</v>
      </c>
      <c r="C20" s="3">
        <v>51</v>
      </c>
      <c r="E20" s="15" t="s">
        <v>105</v>
      </c>
      <c r="F20" s="15" t="s">
        <v>229</v>
      </c>
      <c r="G20" s="140"/>
      <c r="I20" s="109">
        <f>IF($G20="x",0,IF(H20&lt;50,H20-COUNTIFS($G$5:$G20,"x"),0))</f>
        <v>0</v>
      </c>
      <c r="J20" s="110" t="str">
        <f>IF(AND($G20="x",H20&gt;0),0,IF(ISERROR(LOOKUP(I20,Punkte!$D$1:$D$22,Punkte!$E$1:$E$22)),"",LOOKUP((I20),Punkte!$D$1:$D$22,Punkte!$E$1:$E$22)))</f>
        <v/>
      </c>
      <c r="L20" s="109">
        <f>IF($G20="x",0,IF(K20&lt;50,K20-COUNTIFS($G$5:$G20,"x"),0))</f>
        <v>0</v>
      </c>
      <c r="M20" s="110" t="str">
        <f>IF(AND($G20="x",K20&gt;0),0,IF(ISERROR(LOOKUP(L20,Punkte!$D$1:$D$22,Punkte!$E$1:$E$22)),"",LOOKUP((L20),Punkte!$D$1:$D$22,Punkte!$E$1:$E$22)))</f>
        <v/>
      </c>
      <c r="N20" s="3">
        <v>17</v>
      </c>
      <c r="O20" s="109">
        <v>13</v>
      </c>
      <c r="P20" s="110">
        <f>IF(AND($G20="x",N20&gt;0),0,IF(ISERROR(LOOKUP(O20,Punkte!$D$1:$D$22,Punkte!$E$1:$E$22)),"",LOOKUP((O20),Punkte!$D$1:$D$22,Punkte!$E$1:$E$22)))</f>
        <v>3</v>
      </c>
      <c r="Q20" s="3">
        <v>14</v>
      </c>
      <c r="R20" s="109">
        <v>12</v>
      </c>
      <c r="S20" s="110">
        <f>IF(AND($G20="x",Q20&gt;0),0,IF(ISERROR(LOOKUP(R20,Punkte!$D$1:$D$22,Punkte!$E$1:$E$22)),"",LOOKUP((R20),Punkte!$D$1:$D$22,Punkte!$E$1:$E$22)))</f>
        <v>4</v>
      </c>
      <c r="T20" s="3">
        <v>19</v>
      </c>
      <c r="U20" s="109">
        <v>14</v>
      </c>
      <c r="V20" s="110">
        <f>IF(AND($G20="x",T20&gt;0),0,IF(ISERROR(LOOKUP(U20,Punkte!$D$1:$D$22,Punkte!$E$1:$E$22)),"",LOOKUP((U20),Punkte!$D$1:$D$22,Punkte!$E$1:$E$22)))</f>
        <v>2</v>
      </c>
      <c r="X20" s="109">
        <f>IF($G20="x",0,IF(W20&lt;50,W20-COUNTIFS($G$5:$G20,"x"),0))</f>
        <v>0</v>
      </c>
      <c r="Y20" s="110" t="str">
        <f>IF(AND($G20="x",W20&gt;0),0,IF(ISERROR(LOOKUP(X20,Punkte!$D$1:$D$22,Punkte!$E$1:$E$22)),"",LOOKUP((X20),Punkte!$D$1:$D$22,Punkte!$E$1:$E$22)))</f>
        <v/>
      </c>
      <c r="Z20" s="3">
        <v>20</v>
      </c>
      <c r="AA20" s="109">
        <v>14</v>
      </c>
      <c r="AB20" s="110">
        <f>IF(AND($G20="x",Z20&gt;0),0,IF(ISERROR(LOOKUP(AA20,Punkte!$D$1:$D$22,Punkte!$E$1:$E$22)),"",LOOKUP((AA20),Punkte!$D$1:$D$22,Punkte!$E$1:$E$22)))</f>
        <v>2</v>
      </c>
      <c r="AC20" s="3">
        <v>18</v>
      </c>
      <c r="AD20" s="109">
        <v>14</v>
      </c>
      <c r="AE20" s="110">
        <f>IF(AND($G20="x",AC20&gt;0),0,IF(ISERROR(LOOKUP(AD20,Punkte!$D$1:$D$22,Punkte!$E$1:$E$22)),"",LOOKUP((AD20),Punkte!$D$1:$D$22,Punkte!$E$1:$E$22)))</f>
        <v>2</v>
      </c>
      <c r="AG20" s="109">
        <f>IF($G20="x",0,IF(AF20&lt;50,AF20-COUNTIFS($G$5:$G20,"x"),0))</f>
        <v>0</v>
      </c>
      <c r="AH20" s="110" t="str">
        <f>IF(AND($G20="x",AF20&gt;0),0,IF(ISERROR(LOOKUP(AG20,Punkte!$D$1:$D$22,Punkte!$E$1:$E$22)),"",LOOKUP((AG20),Punkte!$D$1:$D$22,Punkte!$E$1:$E$22)))</f>
        <v/>
      </c>
      <c r="AJ20" s="109">
        <f>IF($G20="x",0,IF(AI20&lt;50,AI20-COUNTIFS($G$5:$G20,"x"),0))</f>
        <v>0</v>
      </c>
      <c r="AK20" s="110" t="str">
        <f>IF(AND($G20="x",AI20&gt;0),0,IF(ISERROR(LOOKUP(AJ20,Punkte!$D$1:$D$22,Punkte!$E$1:$E$22)),"",LOOKUP((AJ20),Punkte!$D$1:$D$22,Punkte!$E$1:$E$22)))</f>
        <v/>
      </c>
      <c r="AL20" s="3">
        <v>20</v>
      </c>
      <c r="AM20" s="109">
        <v>15</v>
      </c>
      <c r="AN20" s="110">
        <f>IF(AND($G20="x",AL20&gt;0),0,IF(ISERROR(LOOKUP(AM20,Punkte!$D$1:$D$22,Punkte!$E$1:$E$22)),"",LOOKUP((AM20),Punkte!$D$1:$D$22,Punkte!$E$1:$E$22)))</f>
        <v>1</v>
      </c>
      <c r="AO20" s="3">
        <v>21</v>
      </c>
      <c r="AP20" s="109">
        <v>13</v>
      </c>
      <c r="AQ20" s="110">
        <f>IF(AND($G20="x",AO20&gt;0),0,IF(ISERROR(LOOKUP(AP20,Punkte!$D$1:$D$22,Punkte!$E$1:$E$22)),"",LOOKUP((AP20),Punkte!$D$1:$D$22,Punkte!$E$1:$E$22)))</f>
        <v>3</v>
      </c>
      <c r="AR20" s="115">
        <f t="shared" si="2"/>
        <v>7</v>
      </c>
    </row>
    <row r="21" spans="1:44" x14ac:dyDescent="0.25">
      <c r="A21" s="9">
        <f t="shared" si="3"/>
        <v>17</v>
      </c>
      <c r="B21" s="34">
        <f t="shared" si="1"/>
        <v>8</v>
      </c>
      <c r="C21" s="3">
        <v>16</v>
      </c>
      <c r="E21" s="15" t="s">
        <v>120</v>
      </c>
      <c r="F21" s="15" t="s">
        <v>49</v>
      </c>
      <c r="G21" s="134"/>
      <c r="H21" s="3">
        <v>15</v>
      </c>
      <c r="I21" s="109">
        <v>12</v>
      </c>
      <c r="J21" s="110">
        <f>IF(AND($G21="x",H21&gt;0),0,IF(ISERROR(LOOKUP(I21,Punkte!$D$1:$D$22,Punkte!$E$1:$E$22)),"",LOOKUP((I21),Punkte!$D$1:$D$22,Punkte!$E$1:$E$22)))</f>
        <v>4</v>
      </c>
      <c r="K21" s="3">
        <v>15</v>
      </c>
      <c r="L21" s="109">
        <v>12</v>
      </c>
      <c r="M21" s="110">
        <f>IF(AND($G21="x",K21&gt;0),0,IF(ISERROR(LOOKUP(L21,Punkte!$D$1:$D$22,Punkte!$E$1:$E$22)),"",LOOKUP((L21),Punkte!$D$1:$D$22,Punkte!$E$1:$E$22)))</f>
        <v>4</v>
      </c>
      <c r="N21" s="3" t="s">
        <v>39</v>
      </c>
      <c r="O21" s="109">
        <v>0</v>
      </c>
      <c r="P21" s="110" t="str">
        <f>IF(AND($G21="x",N21&gt;0),0,IF(ISERROR(LOOKUP(O21,Punkte!$D$1:$D$22,Punkte!$E$1:$E$22)),"",LOOKUP((O21),Punkte!$D$1:$D$22,Punkte!$E$1:$E$22)))</f>
        <v/>
      </c>
      <c r="Q21" s="3" t="s">
        <v>39</v>
      </c>
      <c r="R21" s="109">
        <v>0</v>
      </c>
      <c r="S21" s="110" t="str">
        <f>IF(AND($G21="x",Q21&gt;0),0,IF(ISERROR(LOOKUP(R21,Punkte!$D$1:$D$22,Punkte!$E$1:$E$22)),"",LOOKUP((R21),Punkte!$D$1:$D$22,Punkte!$E$1:$E$22)))</f>
        <v/>
      </c>
      <c r="T21" s="3">
        <v>28</v>
      </c>
      <c r="U21" s="109">
        <v>18</v>
      </c>
      <c r="V21" s="110">
        <f>IF(AND($G21="x",T21&gt;0),0,IF(ISERROR(LOOKUP(U21,Punkte!$D$1:$D$22,Punkte!$E$1:$E$22)),"",LOOKUP((U21),Punkte!$D$1:$D$22,Punkte!$E$1:$E$22)))</f>
        <v>0</v>
      </c>
      <c r="X21" s="109">
        <f>IF($G21="x",0,IF(W21&lt;50,W21-COUNTIFS($G$5:$G21,"x"),0))</f>
        <v>0</v>
      </c>
      <c r="Y21" s="110" t="str">
        <f>IF(AND($G21="x",W21&gt;0),0,IF(ISERROR(LOOKUP(X21,Punkte!$D$1:$D$22,Punkte!$E$1:$E$22)),"",LOOKUP((X21),Punkte!$D$1:$D$22,Punkte!$E$1:$E$22)))</f>
        <v/>
      </c>
      <c r="AA21" s="109">
        <f>IF($G21="x",0,IF(Z21&lt;50,Z21-COUNTIFS($G$5:$G21,"x"),0))</f>
        <v>0</v>
      </c>
      <c r="AB21" s="110" t="str">
        <f>IF(AND($G21="x",Z21&gt;0),0,IF(ISERROR(LOOKUP(AA21,Punkte!$D$1:$D$22,Punkte!$E$1:$E$22)),"",LOOKUP((AA21),Punkte!$D$1:$D$22,Punkte!$E$1:$E$22)))</f>
        <v/>
      </c>
      <c r="AD21" s="109">
        <f>IF($G21="x",0,IF(AC21&lt;50,AC21-COUNTIFS($G$5:$G21,"x"),0))</f>
        <v>0</v>
      </c>
      <c r="AE21" s="110" t="str">
        <f>IF(AND($G21="x",AC21&gt;0),0,IF(ISERROR(LOOKUP(AD21,Punkte!$D$1:$D$22,Punkte!$E$1:$E$22)),"",LOOKUP((AD21),Punkte!$D$1:$D$22,Punkte!$E$1:$E$22)))</f>
        <v/>
      </c>
      <c r="AG21" s="109">
        <f>IF($G21="x",0,IF(AF21&lt;50,AF21-COUNTIFS($G$5:$G21,"x"),0))</f>
        <v>0</v>
      </c>
      <c r="AH21" s="110" t="str">
        <f>IF(AND($G21="x",AF21&gt;0),0,IF(ISERROR(LOOKUP(AG21,Punkte!$D$1:$D$22,Punkte!$E$1:$E$22)),"",LOOKUP((AG21),Punkte!$D$1:$D$22,Punkte!$E$1:$E$22)))</f>
        <v/>
      </c>
      <c r="AJ21" s="109">
        <f>IF($G21="x",0,IF(AI21&lt;50,AI21-COUNTIFS($G$5:$G21,"x"),0))</f>
        <v>0</v>
      </c>
      <c r="AK21" s="110" t="str">
        <f>IF(AND($G21="x",AI21&gt;0),0,IF(ISERROR(LOOKUP(AJ21,Punkte!$D$1:$D$22,Punkte!$E$1:$E$22)),"",LOOKUP((AJ21),Punkte!$D$1:$D$22,Punkte!$E$1:$E$22)))</f>
        <v/>
      </c>
      <c r="AM21" s="109">
        <f>IF($G21="x",0,IF(AL21&lt;50,AL21-COUNTIFS($G$5:$G21,"x"),0))</f>
        <v>0</v>
      </c>
      <c r="AN21" s="110" t="str">
        <f>IF(AND($G21="x",AL21&gt;0),0,IF(ISERROR(LOOKUP(AM21,Punkte!$D$1:$D$22,Punkte!$E$1:$E$22)),"",LOOKUP((AM21),Punkte!$D$1:$D$22,Punkte!$E$1:$E$22)))</f>
        <v/>
      </c>
      <c r="AP21" s="109">
        <f>IF($G21="x",0,IF(AO21&lt;50,AO21-COUNTIFS($G$5:$G21,"x"),0))</f>
        <v>0</v>
      </c>
      <c r="AQ21" s="110" t="str">
        <f>IF(AND($G21="x",AO21&gt;0),0,IF(ISERROR(LOOKUP(AP21,Punkte!$D$1:$D$22,Punkte!$E$1:$E$22)),"",LOOKUP((AP21),Punkte!$D$1:$D$22,Punkte!$E$1:$E$22)))</f>
        <v/>
      </c>
      <c r="AR21" s="115">
        <f t="shared" si="2"/>
        <v>5</v>
      </c>
    </row>
    <row r="22" spans="1:44" collapsed="1" x14ac:dyDescent="0.25">
      <c r="A22" s="9">
        <f t="shared" si="3"/>
        <v>18</v>
      </c>
      <c r="B22" s="34">
        <f t="shared" si="1"/>
        <v>6</v>
      </c>
      <c r="C22" s="3">
        <v>58</v>
      </c>
      <c r="E22" s="15" t="s">
        <v>113</v>
      </c>
      <c r="F22" s="15" t="s">
        <v>114</v>
      </c>
      <c r="G22" s="134"/>
      <c r="H22" s="3">
        <v>22</v>
      </c>
      <c r="I22" s="109">
        <v>16</v>
      </c>
      <c r="J22" s="110">
        <f>IF(AND($G22="x",H22&gt;0),0,IF(ISERROR(LOOKUP(I22,Punkte!$D$1:$D$22,Punkte!$E$1:$E$22)),"",LOOKUP((I22),Punkte!$D$1:$D$22,Punkte!$E$1:$E$22)))</f>
        <v>0</v>
      </c>
      <c r="K22" s="3">
        <v>22</v>
      </c>
      <c r="L22" s="109">
        <v>15</v>
      </c>
      <c r="M22" s="110">
        <f>IF(AND($G22="x",K22&gt;0),0,IF(ISERROR(LOOKUP(L22,Punkte!$D$1:$D$22,Punkte!$E$1:$E$22)),"",LOOKUP((L22),Punkte!$D$1:$D$22,Punkte!$E$1:$E$22)))</f>
        <v>1</v>
      </c>
      <c r="N22" s="3">
        <v>25</v>
      </c>
      <c r="O22" s="109">
        <v>17</v>
      </c>
      <c r="P22" s="110">
        <f>IF(AND($G22="x",N22&gt;0),0,IF(ISERROR(LOOKUP(O22,Punkte!$D$1:$D$22,Punkte!$E$1:$E$22)),"",LOOKUP((O22),Punkte!$D$1:$D$22,Punkte!$E$1:$E$22)))</f>
        <v>0</v>
      </c>
      <c r="Q22" s="3" t="s">
        <v>47</v>
      </c>
      <c r="R22" s="109">
        <v>0</v>
      </c>
      <c r="S22" s="110" t="str">
        <f>IF(AND($G22="x",Q22&gt;0),0,IF(ISERROR(LOOKUP(R22,Punkte!$D$1:$D$22,Punkte!$E$1:$E$22)),"",LOOKUP((R22),Punkte!$D$1:$D$22,Punkte!$E$1:$E$22)))</f>
        <v/>
      </c>
      <c r="T22" s="3">
        <v>30</v>
      </c>
      <c r="U22" s="109">
        <v>20</v>
      </c>
      <c r="V22" s="110">
        <f>IF(AND($G22="x",T22&gt;0),0,IF(ISERROR(LOOKUP(U22,Punkte!$D$1:$D$22,Punkte!$E$1:$E$22)),"",LOOKUP((U22),Punkte!$D$1:$D$22,Punkte!$E$1:$E$22)))</f>
        <v>0</v>
      </c>
      <c r="W22" s="3">
        <v>16</v>
      </c>
      <c r="X22" s="109">
        <v>12</v>
      </c>
      <c r="Y22" s="110">
        <f>IF(AND($G22="x",W22&gt;0),0,IF(ISERROR(LOOKUP(X22,Punkte!$D$1:$D$22,Punkte!$E$1:$E$22)),"",LOOKUP((X22),Punkte!$D$1:$D$22,Punkte!$E$1:$E$22)))</f>
        <v>4</v>
      </c>
      <c r="Z22" s="3">
        <v>28</v>
      </c>
      <c r="AA22" s="109">
        <v>18</v>
      </c>
      <c r="AB22" s="110">
        <f>IF(AND($G22="x",Z22&gt;0),0,IF(ISERROR(LOOKUP(AA22,Punkte!$D$1:$D$22,Punkte!$E$1:$E$22)),"",LOOKUP((AA22),Punkte!$D$1:$D$22,Punkte!$E$1:$E$22)))</f>
        <v>0</v>
      </c>
      <c r="AC22" s="3">
        <v>24</v>
      </c>
      <c r="AD22" s="109">
        <v>16</v>
      </c>
      <c r="AE22" s="110">
        <f>IF(AND($G22="x",AC22&gt;0),0,IF(ISERROR(LOOKUP(AD22,Punkte!$D$1:$D$22,Punkte!$E$1:$E$22)),"",LOOKUP((AD22),Punkte!$D$1:$D$22,Punkte!$E$1:$E$22)))</f>
        <v>0</v>
      </c>
      <c r="AF22" s="3">
        <v>25</v>
      </c>
      <c r="AG22" s="109">
        <v>17</v>
      </c>
      <c r="AH22" s="110">
        <f>IF(AND($G22="x",AF22&gt;0),0,IF(ISERROR(LOOKUP(AG22,Punkte!$D$1:$D$22,Punkte!$E$1:$E$22)),"",LOOKUP((AG22),Punkte!$D$1:$D$22,Punkte!$E$1:$E$22)))</f>
        <v>0</v>
      </c>
      <c r="AI22" s="3">
        <v>27</v>
      </c>
      <c r="AJ22" s="109">
        <v>17</v>
      </c>
      <c r="AK22" s="110">
        <f>IF(AND($G22="x",AI22&gt;0),0,IF(ISERROR(LOOKUP(AJ22,Punkte!$D$1:$D$22,Punkte!$E$1:$E$22)),"",LOOKUP((AJ22),Punkte!$D$1:$D$22,Punkte!$E$1:$E$22)))</f>
        <v>0</v>
      </c>
      <c r="AL22" s="3">
        <v>29</v>
      </c>
      <c r="AM22" s="109">
        <v>19</v>
      </c>
      <c r="AN22" s="110">
        <f>IF(AND($G22="x",AL22&gt;0),0,IF(ISERROR(LOOKUP(AM22,Punkte!$D$1:$D$22,Punkte!$E$1:$E$22)),"",LOOKUP((AM22),Punkte!$D$1:$D$22,Punkte!$E$1:$E$22)))</f>
        <v>0</v>
      </c>
      <c r="AO22" s="3">
        <v>23</v>
      </c>
      <c r="AP22" s="109">
        <v>15</v>
      </c>
      <c r="AQ22" s="110">
        <f>IF(AND($G22="x",AO22&gt;0),0,IF(ISERROR(LOOKUP(AP22,Punkte!$D$1:$D$22,Punkte!$E$1:$E$22)),"",LOOKUP((AP22),Punkte!$D$1:$D$22,Punkte!$E$1:$E$22)))</f>
        <v>1</v>
      </c>
      <c r="AR22" s="115">
        <f t="shared" si="2"/>
        <v>12</v>
      </c>
    </row>
    <row r="23" spans="1:44" collapsed="1" x14ac:dyDescent="0.25">
      <c r="A23" s="9">
        <v>19</v>
      </c>
      <c r="B23" s="34">
        <f t="shared" si="1"/>
        <v>6</v>
      </c>
      <c r="C23" s="3">
        <v>23</v>
      </c>
      <c r="E23" s="15" t="s">
        <v>92</v>
      </c>
      <c r="F23" s="15" t="s">
        <v>55</v>
      </c>
      <c r="G23" s="134"/>
      <c r="H23" s="3">
        <v>17</v>
      </c>
      <c r="I23" s="109">
        <v>13</v>
      </c>
      <c r="J23" s="110">
        <f>IF(AND($G23="x",H23&gt;0),0,IF(ISERROR(LOOKUP(I23,Punkte!$D$1:$D$22,Punkte!$E$1:$E$22)),"",LOOKUP((I23),Punkte!$D$1:$D$22,Punkte!$E$1:$E$22)))</f>
        <v>3</v>
      </c>
      <c r="K23" s="3">
        <v>18</v>
      </c>
      <c r="L23" s="109">
        <v>13</v>
      </c>
      <c r="M23" s="110">
        <f>IF(AND($G23="x",K23&gt;0),0,IF(ISERROR(LOOKUP(L23,Punkte!$D$1:$D$22,Punkte!$E$1:$E$22)),"",LOOKUP((L23),Punkte!$D$1:$D$22,Punkte!$E$1:$E$22)))</f>
        <v>3</v>
      </c>
      <c r="N23" s="3">
        <v>27</v>
      </c>
      <c r="O23" s="109">
        <v>19</v>
      </c>
      <c r="P23" s="110">
        <f>IF(AND($G23="x",N23&gt;0),0,IF(ISERROR(LOOKUP(O23,Punkte!$D$1:$D$22,Punkte!$E$1:$E$22)),"",LOOKUP((O23),Punkte!$D$1:$D$22,Punkte!$E$1:$E$22)))</f>
        <v>0</v>
      </c>
      <c r="Q23" s="3">
        <v>23</v>
      </c>
      <c r="R23" s="109">
        <v>17</v>
      </c>
      <c r="S23" s="110">
        <f>IF(AND($G23="x",Q23&gt;0),0,IF(ISERROR(LOOKUP(R23,Punkte!$D$1:$D$22,Punkte!$E$1:$E$22)),"",LOOKUP((R23),Punkte!$D$1:$D$22,Punkte!$E$1:$E$22)))</f>
        <v>0</v>
      </c>
      <c r="T23" s="3">
        <v>29</v>
      </c>
      <c r="U23" s="109">
        <v>19</v>
      </c>
      <c r="V23" s="110">
        <f>IF(AND($G23="x",T23&gt;0),0,IF(ISERROR(LOOKUP(U23,Punkte!$D$1:$D$22,Punkte!$E$1:$E$22)),"",LOOKUP((U23),Punkte!$D$1:$D$22,Punkte!$E$1:$E$22)))</f>
        <v>0</v>
      </c>
      <c r="X23" s="109">
        <f>IF($G23="x",0,IF(W23&lt;50,W23-COUNTIFS($G$5:$G23,"x"),0))</f>
        <v>0</v>
      </c>
      <c r="Y23" s="110" t="str">
        <f>IF(AND($G23="x",W23&gt;0),0,IF(ISERROR(LOOKUP(X23,Punkte!$D$1:$D$22,Punkte!$E$1:$E$22)),"",LOOKUP((X23),Punkte!$D$1:$D$22,Punkte!$E$1:$E$22)))</f>
        <v/>
      </c>
      <c r="Z23" s="3">
        <v>26</v>
      </c>
      <c r="AA23" s="109">
        <v>17</v>
      </c>
      <c r="AB23" s="110">
        <f>IF(AND($G23="x",Z23&gt;0),0,IF(ISERROR(LOOKUP(AA23,Punkte!$D$1:$D$22,Punkte!$E$1:$E$22)),"",LOOKUP((AA23),Punkte!$D$1:$D$22,Punkte!$E$1:$E$22)))</f>
        <v>0</v>
      </c>
      <c r="AC23" s="3">
        <v>25</v>
      </c>
      <c r="AD23" s="109">
        <v>17</v>
      </c>
      <c r="AE23" s="110">
        <f>IF(AND($G23="x",AC23&gt;0),0,IF(ISERROR(LOOKUP(AD23,Punkte!$D$1:$D$22,Punkte!$E$1:$E$22)),"",LOOKUP((AD23),Punkte!$D$1:$D$22,Punkte!$E$1:$E$22)))</f>
        <v>0</v>
      </c>
      <c r="AG23" s="109">
        <f>IF($G23="x",0,IF(AF23&lt;50,AF23-COUNTIFS($G$5:$G23,"x"),0))</f>
        <v>0</v>
      </c>
      <c r="AH23" s="110" t="str">
        <f>IF(AND($G23="x",AF23&gt;0),0,IF(ISERROR(LOOKUP(AG23,Punkte!$D$1:$D$22,Punkte!$E$1:$E$22)),"",LOOKUP((AG23),Punkte!$D$1:$D$22,Punkte!$E$1:$E$22)))</f>
        <v/>
      </c>
      <c r="AI23" s="3">
        <v>26</v>
      </c>
      <c r="AJ23" s="109">
        <v>16</v>
      </c>
      <c r="AK23" s="110">
        <f>IF(AND($G23="x",AI23&gt;0),0,IF(ISERROR(LOOKUP(AJ23,Punkte!$D$1:$D$22,Punkte!$E$1:$E$22)),"",LOOKUP((AJ23),Punkte!$D$1:$D$22,Punkte!$E$1:$E$22)))</f>
        <v>0</v>
      </c>
      <c r="AL23" s="3">
        <v>28</v>
      </c>
      <c r="AM23" s="109">
        <v>18</v>
      </c>
      <c r="AN23" s="110">
        <f>IF(AND($G23="x",AL23&gt;0),0,IF(ISERROR(LOOKUP(AM23,Punkte!$D$1:$D$22,Punkte!$E$1:$E$22)),"",LOOKUP((AM23),Punkte!$D$1:$D$22,Punkte!$E$1:$E$22)))</f>
        <v>0</v>
      </c>
      <c r="AO23" s="3">
        <v>24</v>
      </c>
      <c r="AP23" s="109">
        <v>16</v>
      </c>
      <c r="AQ23" s="110">
        <f>IF(AND($G23="x",AO23&gt;0),0,IF(ISERROR(LOOKUP(AP23,Punkte!$D$1:$D$22,Punkte!$E$1:$E$22)),"",LOOKUP((AP23),Punkte!$D$1:$D$22,Punkte!$E$1:$E$22)))</f>
        <v>0</v>
      </c>
      <c r="AR23" s="115">
        <f t="shared" si="2"/>
        <v>10</v>
      </c>
    </row>
    <row r="24" spans="1:44" collapsed="1" x14ac:dyDescent="0.25">
      <c r="A24" s="9">
        <f t="shared" ref="A24:A65" si="4">_xlfn.RANK.EQ(B24,$B$5:$B$66)</f>
        <v>20</v>
      </c>
      <c r="B24" s="34">
        <f t="shared" si="1"/>
        <v>5</v>
      </c>
      <c r="C24" s="3">
        <v>44</v>
      </c>
      <c r="E24" s="21" t="s">
        <v>112</v>
      </c>
      <c r="F24" s="21" t="s">
        <v>43</v>
      </c>
      <c r="G24" s="138"/>
      <c r="H24" s="3">
        <v>19</v>
      </c>
      <c r="I24" s="109">
        <v>14</v>
      </c>
      <c r="J24" s="110">
        <f>IF(AND($G24="x",H24&gt;0),0,IF(ISERROR(LOOKUP(I24,Punkte!$D$1:$D$22,Punkte!$E$1:$E$22)),"",LOOKUP((I24),Punkte!$D$1:$D$22,Punkte!$E$1:$E$22)))</f>
        <v>2</v>
      </c>
      <c r="K24" s="3">
        <v>23</v>
      </c>
      <c r="L24" s="109">
        <v>16</v>
      </c>
      <c r="M24" s="110">
        <f>IF(AND($G24="x",K24&gt;0),0,IF(ISERROR(LOOKUP(L24,Punkte!$D$1:$D$22,Punkte!$E$1:$E$22)),"",LOOKUP((L24),Punkte!$D$1:$D$22,Punkte!$E$1:$E$22)))</f>
        <v>0</v>
      </c>
      <c r="N24" s="3">
        <v>24</v>
      </c>
      <c r="O24" s="109">
        <v>16</v>
      </c>
      <c r="P24" s="110">
        <f>IF(AND($G24="x",N24&gt;0),0,IF(ISERROR(LOOKUP(O24,Punkte!$D$1:$D$22,Punkte!$E$1:$E$22)),"",LOOKUP((O24),Punkte!$D$1:$D$22,Punkte!$E$1:$E$22)))</f>
        <v>0</v>
      </c>
      <c r="Q24" s="3">
        <v>22</v>
      </c>
      <c r="R24" s="109">
        <v>16</v>
      </c>
      <c r="S24" s="110">
        <f>IF(AND($G24="x",Q24&gt;0),0,IF(ISERROR(LOOKUP(R24,Punkte!$D$1:$D$22,Punkte!$E$1:$E$22)),"",LOOKUP((R24),Punkte!$D$1:$D$22,Punkte!$E$1:$E$22)))</f>
        <v>0</v>
      </c>
      <c r="T24" s="3">
        <v>23</v>
      </c>
      <c r="U24" s="109">
        <v>16</v>
      </c>
      <c r="V24" s="110">
        <f>IF(AND($G24="x",T24&gt;0),0,IF(ISERROR(LOOKUP(U24,Punkte!$D$1:$D$22,Punkte!$E$1:$E$22)),"",LOOKUP((U24),Punkte!$D$1:$D$22,Punkte!$E$1:$E$22)))</f>
        <v>0</v>
      </c>
      <c r="X24" s="109">
        <f>IF($G24="x",0,IF(W24&lt;50,W24-COUNTIFS($G$5:$G24,"x"),0))</f>
        <v>0</v>
      </c>
      <c r="Y24" s="110" t="str">
        <f>IF(AND($G24="x",W24&gt;0),0,IF(ISERROR(LOOKUP(X24,Punkte!$D$1:$D$22,Punkte!$E$1:$E$22)),"",LOOKUP((X24),Punkte!$D$1:$D$22,Punkte!$E$1:$E$22)))</f>
        <v/>
      </c>
      <c r="Z24" s="3">
        <v>24</v>
      </c>
      <c r="AA24" s="109">
        <v>16</v>
      </c>
      <c r="AB24" s="110">
        <f>IF(AND($G24="x",Z24&gt;0),0,IF(ISERROR(LOOKUP(AA24,Punkte!$D$1:$D$22,Punkte!$E$1:$E$22)),"",LOOKUP((AA24),Punkte!$D$1:$D$22,Punkte!$E$1:$E$22)))</f>
        <v>0</v>
      </c>
      <c r="AC24" s="3">
        <v>20</v>
      </c>
      <c r="AD24" s="109">
        <v>15</v>
      </c>
      <c r="AE24" s="110">
        <f>IF(AND($G24="x",AC24&gt;0),0,IF(ISERROR(LOOKUP(AD24,Punkte!$D$1:$D$22,Punkte!$E$1:$E$22)),"",LOOKUP((AD24),Punkte!$D$1:$D$22,Punkte!$E$1:$E$22)))</f>
        <v>1</v>
      </c>
      <c r="AF24" s="3">
        <v>23</v>
      </c>
      <c r="AG24" s="109">
        <v>16</v>
      </c>
      <c r="AH24" s="110">
        <f>IF(AND($G24="x",AF24&gt;0),0,IF(ISERROR(LOOKUP(AG24,Punkte!$D$1:$D$22,Punkte!$E$1:$E$22)),"",LOOKUP((AG24),Punkte!$D$1:$D$22,Punkte!$E$1:$E$22)))</f>
        <v>0</v>
      </c>
      <c r="AI24" s="3">
        <v>21</v>
      </c>
      <c r="AJ24" s="109">
        <v>14</v>
      </c>
      <c r="AK24" s="110">
        <f>IF(AND($G24="x",AI24&gt;0),0,IF(ISERROR(LOOKUP(AJ24,Punkte!$D$1:$D$22,Punkte!$E$1:$E$22)),"",LOOKUP((AJ24),Punkte!$D$1:$D$22,Punkte!$E$1:$E$22)))</f>
        <v>2</v>
      </c>
      <c r="AL24" s="3">
        <v>21</v>
      </c>
      <c r="AM24" s="109">
        <v>16</v>
      </c>
      <c r="AN24" s="110">
        <f>IF(AND($G24="x",AL24&gt;0),0,IF(ISERROR(LOOKUP(AM24,Punkte!$D$1:$D$22,Punkte!$E$1:$E$22)),"",LOOKUP((AM24),Punkte!$D$1:$D$22,Punkte!$E$1:$E$22)))</f>
        <v>0</v>
      </c>
      <c r="AO24" s="3" t="s">
        <v>39</v>
      </c>
      <c r="AP24" s="109">
        <v>0</v>
      </c>
      <c r="AQ24" s="110" t="str">
        <f>IF(AND($G24="x",AO24&gt;0),0,IF(ISERROR(LOOKUP(AP24,Punkte!$D$1:$D$22,Punkte!$E$1:$E$22)),"",LOOKUP((AP24),Punkte!$D$1:$D$22,Punkte!$E$1:$E$22)))</f>
        <v/>
      </c>
      <c r="AR24" s="115">
        <f t="shared" si="2"/>
        <v>11</v>
      </c>
    </row>
    <row r="25" spans="1:44" x14ac:dyDescent="0.25">
      <c r="A25" s="9">
        <f t="shared" si="4"/>
        <v>21</v>
      </c>
      <c r="B25" s="34">
        <f t="shared" si="1"/>
        <v>4</v>
      </c>
      <c r="C25" s="3">
        <v>7</v>
      </c>
      <c r="E25" s="15" t="s">
        <v>212</v>
      </c>
      <c r="F25" s="15" t="s">
        <v>213</v>
      </c>
      <c r="G25" s="134"/>
      <c r="H25" s="3">
        <v>25</v>
      </c>
      <c r="I25" s="109">
        <v>18</v>
      </c>
      <c r="J25" s="110">
        <f>IF(AND($G25="x",H25&gt;0),0,IF(ISERROR(LOOKUP(I25,Punkte!$D$1:$D$22,Punkte!$E$1:$E$22)),"",LOOKUP((I25),Punkte!$D$1:$D$22,Punkte!$E$1:$E$22)))</f>
        <v>0</v>
      </c>
      <c r="K25" s="3">
        <v>24</v>
      </c>
      <c r="L25" s="109">
        <v>17</v>
      </c>
      <c r="M25" s="110">
        <f>IF(AND($G25="x",K25&gt;0),0,IF(ISERROR(LOOKUP(L25,Punkte!$D$1:$D$22,Punkte!$E$1:$E$22)),"",LOOKUP((L25),Punkte!$D$1:$D$22,Punkte!$E$1:$E$22)))</f>
        <v>0</v>
      </c>
      <c r="O25" s="109">
        <v>-13</v>
      </c>
      <c r="P25" s="110" t="str">
        <f>IF(AND($G25="x",N25&gt;0),0,IF(ISERROR(LOOKUP(O25,Punkte!$D$1:$D$22,Punkte!$E$1:$E$22)),"",LOOKUP((O25),Punkte!$D$1:$D$22,Punkte!$E$1:$E$22)))</f>
        <v/>
      </c>
      <c r="R25" s="109">
        <v>-13</v>
      </c>
      <c r="S25" s="110" t="str">
        <f>IF(AND($G25="x",Q25&gt;0),0,IF(ISERROR(LOOKUP(R25,Punkte!$D$1:$D$22,Punkte!$E$1:$E$22)),"",LOOKUP((R25),Punkte!$D$1:$D$22,Punkte!$E$1:$E$22)))</f>
        <v/>
      </c>
      <c r="T25" s="3">
        <v>31</v>
      </c>
      <c r="U25" s="109">
        <v>21</v>
      </c>
      <c r="V25" s="110">
        <f>IF(AND($G25="x",T25&gt;0),0,IF(ISERROR(LOOKUP(U25,Punkte!$D$1:$D$22,Punkte!$E$1:$E$22)),"",LOOKUP((U25),Punkte!$D$1:$D$22,Punkte!$E$1:$E$22)))</f>
        <v>0</v>
      </c>
      <c r="X25" s="109">
        <f>IF($G25="x",0,IF(W25&lt;50,W25-COUNTIFS($G$5:$G25,"x"),0))</f>
        <v>0</v>
      </c>
      <c r="Y25" s="110" t="str">
        <f>IF(AND($G25="x",W25&gt;0),0,IF(ISERROR(LOOKUP(X25,Punkte!$D$1:$D$22,Punkte!$E$1:$E$22)),"",LOOKUP((X25),Punkte!$D$1:$D$22,Punkte!$E$1:$E$22)))</f>
        <v/>
      </c>
      <c r="AA25" s="109">
        <f>IF($G25="x",0,IF(Z25&lt;50,Z25-COUNTIFS($G$5:$G25,"x"),0))</f>
        <v>0</v>
      </c>
      <c r="AB25" s="110" t="str">
        <f>IF(AND($G25="x",Z25&gt;0),0,IF(ISERROR(LOOKUP(AA25,Punkte!$D$1:$D$22,Punkte!$E$1:$E$22)),"",LOOKUP((AA25),Punkte!$D$1:$D$22,Punkte!$E$1:$E$22)))</f>
        <v/>
      </c>
      <c r="AD25" s="109">
        <f>IF($G25="x",0,IF(AC25&lt;50,AC25-COUNTIFS($G$5:$G25,"x"),0))</f>
        <v>0</v>
      </c>
      <c r="AE25" s="110" t="str">
        <f>IF(AND($G25="x",AC25&gt;0),0,IF(ISERROR(LOOKUP(AD25,Punkte!$D$1:$D$22,Punkte!$E$1:$E$22)),"",LOOKUP((AD25),Punkte!$D$1:$D$22,Punkte!$E$1:$E$22)))</f>
        <v/>
      </c>
      <c r="AF25" s="3">
        <v>21</v>
      </c>
      <c r="AG25" s="109">
        <v>15</v>
      </c>
      <c r="AH25" s="110">
        <f>IF(AND($G25="x",AF25&gt;0),0,IF(ISERROR(LOOKUP(AG25,Punkte!$D$1:$D$22,Punkte!$E$1:$E$22)),"",LOOKUP((AG25),Punkte!$D$1:$D$22,Punkte!$E$1:$E$22)))</f>
        <v>1</v>
      </c>
      <c r="AI25" s="3">
        <v>23</v>
      </c>
      <c r="AJ25" s="109">
        <v>15</v>
      </c>
      <c r="AK25" s="110">
        <f>IF(AND($G25="x",AI25&gt;0),0,IF(ISERROR(LOOKUP(AJ25,Punkte!$D$1:$D$22,Punkte!$E$1:$E$22)),"",LOOKUP((AJ25),Punkte!$D$1:$D$22,Punkte!$E$1:$E$22)))</f>
        <v>1</v>
      </c>
      <c r="AL25" s="3">
        <v>27</v>
      </c>
      <c r="AM25" s="109">
        <v>17</v>
      </c>
      <c r="AN25" s="110">
        <f>IF(AND($G25="x",AL25&gt;0),0,IF(ISERROR(LOOKUP(AM25,Punkte!$D$1:$D$22,Punkte!$E$1:$E$22)),"",LOOKUP((AM25),Punkte!$D$1:$D$22,Punkte!$E$1:$E$22)))</f>
        <v>0</v>
      </c>
      <c r="AO25" s="3">
        <v>22</v>
      </c>
      <c r="AP25" s="109">
        <v>14</v>
      </c>
      <c r="AQ25" s="110">
        <f>IF(AND($G25="x",AO25&gt;0),0,IF(ISERROR(LOOKUP(AP25,Punkte!$D$1:$D$22,Punkte!$E$1:$E$22)),"",LOOKUP((AP25),Punkte!$D$1:$D$22,Punkte!$E$1:$E$22)))</f>
        <v>2</v>
      </c>
      <c r="AR25" s="115">
        <f t="shared" si="2"/>
        <v>7</v>
      </c>
    </row>
    <row r="26" spans="1:44" x14ac:dyDescent="0.25">
      <c r="A26" s="9">
        <f t="shared" si="4"/>
        <v>22</v>
      </c>
      <c r="B26" s="34">
        <f t="shared" si="1"/>
        <v>0</v>
      </c>
      <c r="C26" s="3">
        <v>78</v>
      </c>
      <c r="E26" s="15" t="s">
        <v>234</v>
      </c>
      <c r="F26" s="15" t="s">
        <v>117</v>
      </c>
      <c r="G26" s="134" t="s">
        <v>156</v>
      </c>
      <c r="I26" s="109">
        <f>IF($G26="x",0,IF(H26&lt;50,H26-COUNTIFS($G$5:$G26,"x"),0))</f>
        <v>0</v>
      </c>
      <c r="J26" s="110" t="str">
        <f>IF(AND($G26="x",H26&gt;0),0,IF(ISERROR(LOOKUP(I26,Punkte!$D$1:$D$22,Punkte!$E$1:$E$22)),"",LOOKUP((I26),Punkte!$D$1:$D$22,Punkte!$E$1:$E$22)))</f>
        <v/>
      </c>
      <c r="L26" s="109">
        <f>IF($G26="x",0,IF(K26&lt;50,K26-COUNTIFS($G$5:$G26,"x"),0))</f>
        <v>0</v>
      </c>
      <c r="M26" s="110" t="str">
        <f>IF(AND($G26="x",K26&gt;0),0,IF(ISERROR(LOOKUP(L26,Punkte!$D$1:$D$22,Punkte!$E$1:$E$22)),"",LOOKUP((L26),Punkte!$D$1:$D$22,Punkte!$E$1:$E$22)))</f>
        <v/>
      </c>
      <c r="N26" s="3">
        <v>23</v>
      </c>
      <c r="O26" s="109">
        <v>0</v>
      </c>
      <c r="P26" s="110">
        <f>IF(AND($G26="x",N26&gt;0),0,IF(ISERROR(LOOKUP(O26,Punkte!$D$1:$D$22,Punkte!$E$1:$E$22)),"",LOOKUP((O26),Punkte!$D$1:$D$22,Punkte!$E$1:$E$22)))</f>
        <v>0</v>
      </c>
      <c r="Q26" s="3">
        <v>24</v>
      </c>
      <c r="R26" s="109">
        <v>0</v>
      </c>
      <c r="S26" s="110">
        <f>IF(AND($G26="x",Q26&gt;0),0,IF(ISERROR(LOOKUP(R26,Punkte!$D$1:$D$22,Punkte!$E$1:$E$22)),"",LOOKUP((R26),Punkte!$D$1:$D$22,Punkte!$E$1:$E$22)))</f>
        <v>0</v>
      </c>
      <c r="T26" s="3" t="s">
        <v>47</v>
      </c>
      <c r="U26" s="109">
        <v>0</v>
      </c>
      <c r="V26" s="110">
        <f>IF(AND($G26="x",T26&gt;0),0,IF(ISERROR(LOOKUP(U26,Punkte!$D$1:$D$22,Punkte!$E$1:$E$22)),"",LOOKUP((U26),Punkte!$D$1:$D$22,Punkte!$E$1:$E$22)))</f>
        <v>0</v>
      </c>
      <c r="W26" s="3" t="s">
        <v>47</v>
      </c>
      <c r="X26" s="109">
        <v>0</v>
      </c>
      <c r="Y26" s="110">
        <f>IF(AND($G26="x",W26&gt;0),0,IF(ISERROR(LOOKUP(X26,Punkte!$D$1:$D$22,Punkte!$E$1:$E$22)),"",LOOKUP((X26),Punkte!$D$1:$D$22,Punkte!$E$1:$E$22)))</f>
        <v>0</v>
      </c>
      <c r="Z26" s="3">
        <v>23</v>
      </c>
      <c r="AA26" s="109">
        <v>0</v>
      </c>
      <c r="AB26" s="110">
        <f>IF(AND($G26="x",Z26&gt;0),0,IF(ISERROR(LOOKUP(AA26,Punkte!$D$1:$D$22,Punkte!$E$1:$E$22)),"",LOOKUP((AA26),Punkte!$D$1:$D$22,Punkte!$E$1:$E$22)))</f>
        <v>0</v>
      </c>
      <c r="AC26" s="3">
        <v>23</v>
      </c>
      <c r="AD26" s="109">
        <v>0</v>
      </c>
      <c r="AE26" s="110">
        <f>IF(AND($G26="x",AC26&gt;0),0,IF(ISERROR(LOOKUP(AD26,Punkte!$D$1:$D$22,Punkte!$E$1:$E$22)),"",LOOKUP((AD26),Punkte!$D$1:$D$22,Punkte!$E$1:$E$22)))</f>
        <v>0</v>
      </c>
      <c r="AF26" s="3">
        <v>26</v>
      </c>
      <c r="AG26" s="109">
        <v>0</v>
      </c>
      <c r="AH26" s="110">
        <f>IF(AND($G26="x",AF26&gt;0),0,IF(ISERROR(LOOKUP(AG26,Punkte!$D$1:$D$22,Punkte!$E$1:$E$22)),"",LOOKUP((AG26),Punkte!$D$1:$D$22,Punkte!$E$1:$E$22)))</f>
        <v>0</v>
      </c>
      <c r="AI26" s="3">
        <v>18</v>
      </c>
      <c r="AJ26" s="109">
        <v>0</v>
      </c>
      <c r="AK26" s="110">
        <f>IF(AND($G26="x",AI26&gt;0),0,IF(ISERROR(LOOKUP(AJ26,Punkte!$D$1:$D$22,Punkte!$E$1:$E$22)),"",LOOKUP((AJ26),Punkte!$D$1:$D$22,Punkte!$E$1:$E$22)))</f>
        <v>0</v>
      </c>
      <c r="AL26" s="3">
        <v>24</v>
      </c>
      <c r="AM26" s="109">
        <v>0</v>
      </c>
      <c r="AN26" s="110">
        <f>IF(AND($G26="x",AL26&gt;0),0,IF(ISERROR(LOOKUP(AM26,Punkte!$D$1:$D$22,Punkte!$E$1:$E$22)),"",LOOKUP((AM26),Punkte!$D$1:$D$22,Punkte!$E$1:$E$22)))</f>
        <v>0</v>
      </c>
      <c r="AO26" s="3">
        <v>20</v>
      </c>
      <c r="AP26" s="109">
        <v>0</v>
      </c>
      <c r="AQ26" s="110">
        <f>IF(AND($G26="x",AO26&gt;0),0,IF(ISERROR(LOOKUP(AP26,Punkte!$D$1:$D$22,Punkte!$E$1:$E$22)),"",LOOKUP((AP26),Punkte!$D$1:$D$22,Punkte!$E$1:$E$22)))</f>
        <v>0</v>
      </c>
      <c r="AR26" s="115">
        <f t="shared" si="2"/>
        <v>10</v>
      </c>
    </row>
    <row r="27" spans="1:44" x14ac:dyDescent="0.25">
      <c r="A27" s="9">
        <f t="shared" si="4"/>
        <v>22</v>
      </c>
      <c r="B27" s="34">
        <f t="shared" si="1"/>
        <v>0</v>
      </c>
      <c r="C27" s="3">
        <v>95</v>
      </c>
      <c r="D27" s="1" t="s">
        <v>44</v>
      </c>
      <c r="E27" s="15" t="s">
        <v>45</v>
      </c>
      <c r="F27" s="15" t="s">
        <v>46</v>
      </c>
      <c r="G27" s="138" t="s">
        <v>156</v>
      </c>
      <c r="H27" s="3">
        <v>10</v>
      </c>
      <c r="I27" s="109">
        <v>0</v>
      </c>
      <c r="J27" s="110">
        <f>IF(AND($G27="x",H27&gt;0),0,IF(ISERROR(LOOKUP(I27,Punkte!$D$1:$D$22,Punkte!$E$1:$E$22)),"",LOOKUP((I27),Punkte!$D$1:$D$22,Punkte!$E$1:$E$22)))</f>
        <v>0</v>
      </c>
      <c r="K27" s="3">
        <v>8</v>
      </c>
      <c r="L27" s="109">
        <v>0</v>
      </c>
      <c r="M27" s="110">
        <f>IF(AND($G27="x",K27&gt;0),0,IF(ISERROR(LOOKUP(L27,Punkte!$D$1:$D$22,Punkte!$E$1:$E$22)),"",LOOKUP((L27),Punkte!$D$1:$D$22,Punkte!$E$1:$E$22)))</f>
        <v>0</v>
      </c>
      <c r="N27" s="3">
        <v>9</v>
      </c>
      <c r="O27" s="109">
        <v>0</v>
      </c>
      <c r="P27" s="110">
        <f>IF(AND($G27="x",N27&gt;0),0,IF(ISERROR(LOOKUP(O27,Punkte!$D$1:$D$22,Punkte!$E$1:$E$22)),"",LOOKUP((O27),Punkte!$D$1:$D$22,Punkte!$E$1:$E$22)))</f>
        <v>0</v>
      </c>
      <c r="Q27" s="3" t="s">
        <v>47</v>
      </c>
      <c r="R27" s="109">
        <v>0</v>
      </c>
      <c r="S27" s="110">
        <f>IF(AND($G27="x",Q27&gt;0),0,IF(ISERROR(LOOKUP(R27,Punkte!$D$1:$D$22,Punkte!$E$1:$E$22)),"",LOOKUP((R27),Punkte!$D$1:$D$22,Punkte!$E$1:$E$22)))</f>
        <v>0</v>
      </c>
      <c r="T27" s="3">
        <v>9</v>
      </c>
      <c r="U27" s="109">
        <v>0</v>
      </c>
      <c r="V27" s="110">
        <f>IF(AND($G27="x",T27&gt;0),0,IF(ISERROR(LOOKUP(U27,Punkte!$D$1:$D$22,Punkte!$E$1:$E$22)),"",LOOKUP((U27),Punkte!$D$1:$D$22,Punkte!$E$1:$E$22)))</f>
        <v>0</v>
      </c>
      <c r="W27" s="3" t="s">
        <v>47</v>
      </c>
      <c r="X27" s="109">
        <v>0</v>
      </c>
      <c r="Y27" s="110">
        <f>IF(AND($G27="x",W27&gt;0),0,IF(ISERROR(LOOKUP(X27,Punkte!$D$1:$D$22,Punkte!$E$1:$E$22)),"",LOOKUP((X27),Punkte!$D$1:$D$22,Punkte!$E$1:$E$22)))</f>
        <v>0</v>
      </c>
      <c r="Z27" s="3">
        <v>11</v>
      </c>
      <c r="AA27" s="109">
        <v>0</v>
      </c>
      <c r="AB27" s="110">
        <f>IF(AND($G27="x",Z27&gt;0),0,IF(ISERROR(LOOKUP(AA27,Punkte!$D$1:$D$22,Punkte!$E$1:$E$22)),"",LOOKUP((AA27),Punkte!$D$1:$D$22,Punkte!$E$1:$E$22)))</f>
        <v>0</v>
      </c>
      <c r="AC27" s="3">
        <v>14</v>
      </c>
      <c r="AD27" s="109">
        <v>0</v>
      </c>
      <c r="AE27" s="110">
        <f>IF(AND($G27="x",AC27&gt;0),0,IF(ISERROR(LOOKUP(AD27,Punkte!$D$1:$D$22,Punkte!$E$1:$E$22)),"",LOOKUP((AD27),Punkte!$D$1:$D$22,Punkte!$E$1:$E$22)))</f>
        <v>0</v>
      </c>
      <c r="AG27" s="109">
        <f>IF($G27="x",0,IF(AF27&lt;50,AF27-COUNTIFS($G$5:$G27,"x"),0))</f>
        <v>0</v>
      </c>
      <c r="AH27" s="110" t="str">
        <f>IF(AND($G27="x",AF27&gt;0),0,IF(ISERROR(LOOKUP(AG27,Punkte!$D$1:$D$22,Punkte!$E$1:$E$22)),"",LOOKUP((AG27),Punkte!$D$1:$D$22,Punkte!$E$1:$E$22)))</f>
        <v/>
      </c>
      <c r="AJ27" s="109">
        <f>IF($G27="x",0,IF(AI27&lt;50,AI27-COUNTIFS($G$5:$G27,"x"),0))</f>
        <v>0</v>
      </c>
      <c r="AK27" s="110" t="str">
        <f>IF(AND($G27="x",AI27&gt;0),0,IF(ISERROR(LOOKUP(AJ27,Punkte!$D$1:$D$22,Punkte!$E$1:$E$22)),"",LOOKUP((AJ27),Punkte!$D$1:$D$22,Punkte!$E$1:$E$22)))</f>
        <v/>
      </c>
      <c r="AM27" s="109">
        <f>IF($G27="x",0,IF(AL27&lt;50,AL27-COUNTIFS($G$5:$G27,"x"),0))</f>
        <v>0</v>
      </c>
      <c r="AN27" s="110" t="str">
        <f>IF(AND($G27="x",AL27&gt;0),0,IF(ISERROR(LOOKUP(AM27,Punkte!$D$1:$D$22,Punkte!$E$1:$E$22)),"",LOOKUP((AM27),Punkte!$D$1:$D$22,Punkte!$E$1:$E$22)))</f>
        <v/>
      </c>
      <c r="AP27" s="109">
        <f>IF($G27="x",0,IF(AO27&lt;50,AO27-COUNTIFS($G$5:$G27,"x"),0))</f>
        <v>0</v>
      </c>
      <c r="AQ27" s="110" t="str">
        <f>IF(AND($G27="x",AO27&gt;0),0,IF(ISERROR(LOOKUP(AP27,Punkte!$D$1:$D$22,Punkte!$E$1:$E$22)),"",LOOKUP((AP27),Punkte!$D$1:$D$22,Punkte!$E$1:$E$22)))</f>
        <v/>
      </c>
      <c r="AR27" s="115">
        <f t="shared" si="2"/>
        <v>8</v>
      </c>
    </row>
    <row r="28" spans="1:44" collapsed="1" x14ac:dyDescent="0.25">
      <c r="A28" s="9">
        <f t="shared" si="4"/>
        <v>22</v>
      </c>
      <c r="B28" s="34">
        <f t="shared" si="1"/>
        <v>0</v>
      </c>
      <c r="C28" s="3">
        <v>8</v>
      </c>
      <c r="E28" s="15" t="s">
        <v>65</v>
      </c>
      <c r="F28" s="15" t="s">
        <v>66</v>
      </c>
      <c r="G28" s="134" t="s">
        <v>156</v>
      </c>
      <c r="I28" s="109">
        <f>IF($G28="x",0,IF(H28&lt;50,H28-COUNTIFS($G$5:$G28,"x"),0))</f>
        <v>0</v>
      </c>
      <c r="J28" s="110" t="str">
        <f>IF(AND($G28="x",H28&gt;0),0,IF(ISERROR(LOOKUP(I28,Punkte!$D$1:$D$22,Punkte!$E$1:$E$22)),"",LOOKUP((I28),Punkte!$D$1:$D$22,Punkte!$E$1:$E$22)))</f>
        <v/>
      </c>
      <c r="L28" s="109">
        <f>IF($G28="x",0,IF(K28&lt;50,K28-COUNTIFS($G$5:$G28,"x"),0))</f>
        <v>0</v>
      </c>
      <c r="M28" s="110" t="str">
        <f>IF(AND($G28="x",K28&gt;0),0,IF(ISERROR(LOOKUP(L28,Punkte!$D$1:$D$22,Punkte!$E$1:$E$22)),"",LOOKUP((L28),Punkte!$D$1:$D$22,Punkte!$E$1:$E$22)))</f>
        <v/>
      </c>
      <c r="O28" s="109">
        <v>0</v>
      </c>
      <c r="P28" s="110" t="str">
        <f>IF(AND($G28="x",N28&gt;0),0,IF(ISERROR(LOOKUP(O28,Punkte!$D$1:$D$22,Punkte!$E$1:$E$22)),"",LOOKUP((O28),Punkte!$D$1:$D$22,Punkte!$E$1:$E$22)))</f>
        <v/>
      </c>
      <c r="R28" s="109">
        <v>0</v>
      </c>
      <c r="S28" s="110" t="str">
        <f>IF(AND($G28="x",Q28&gt;0),0,IF(ISERROR(LOOKUP(R28,Punkte!$D$1:$D$22,Punkte!$E$1:$E$22)),"",LOOKUP((R28),Punkte!$D$1:$D$22,Punkte!$E$1:$E$22)))</f>
        <v/>
      </c>
      <c r="T28" s="3">
        <v>21</v>
      </c>
      <c r="U28" s="109">
        <v>0</v>
      </c>
      <c r="V28" s="110">
        <f>IF(AND($G28="x",T28&gt;0),0,IF(ISERROR(LOOKUP(U28,Punkte!$D$1:$D$22,Punkte!$E$1:$E$22)),"",LOOKUP((U28),Punkte!$D$1:$D$22,Punkte!$E$1:$E$22)))</f>
        <v>0</v>
      </c>
      <c r="X28" s="109">
        <f>IF($G28="x",0,IF(W28&lt;50,W28-COUNTIFS($G$5:$G28,"x"),0))</f>
        <v>0</v>
      </c>
      <c r="Y28" s="110" t="str">
        <f>IF(AND($G28="x",W28&gt;0),0,IF(ISERROR(LOOKUP(X28,Punkte!$D$1:$D$22,Punkte!$E$1:$E$22)),"",LOOKUP((X28),Punkte!$D$1:$D$22,Punkte!$E$1:$E$22)))</f>
        <v/>
      </c>
      <c r="Z28" s="3">
        <v>15</v>
      </c>
      <c r="AA28" s="109">
        <v>0</v>
      </c>
      <c r="AB28" s="110">
        <f>IF(AND($G28="x",Z28&gt;0),0,IF(ISERROR(LOOKUP(AA28,Punkte!$D$1:$D$22,Punkte!$E$1:$E$22)),"",LOOKUP((AA28),Punkte!$D$1:$D$22,Punkte!$E$1:$E$22)))</f>
        <v>0</v>
      </c>
      <c r="AC28" s="3">
        <v>9</v>
      </c>
      <c r="AD28" s="109">
        <v>0</v>
      </c>
      <c r="AE28" s="110">
        <f>IF(AND($G28="x",AC28&gt;0),0,IF(ISERROR(LOOKUP(AD28,Punkte!$D$1:$D$22,Punkte!$E$1:$E$22)),"",LOOKUP((AD28),Punkte!$D$1:$D$22,Punkte!$E$1:$E$22)))</f>
        <v>0</v>
      </c>
      <c r="AF28" s="3">
        <v>10</v>
      </c>
      <c r="AG28" s="109">
        <v>0</v>
      </c>
      <c r="AH28" s="110">
        <f>IF(AND($G28="x",AF28&gt;0),0,IF(ISERROR(LOOKUP(AG28,Punkte!$D$1:$D$22,Punkte!$E$1:$E$22)),"",LOOKUP((AG28),Punkte!$D$1:$D$22,Punkte!$E$1:$E$22)))</f>
        <v>0</v>
      </c>
      <c r="AI28" s="3">
        <v>11</v>
      </c>
      <c r="AJ28" s="109">
        <v>0</v>
      </c>
      <c r="AK28" s="110">
        <f>IF(AND($G28="x",AI28&gt;0),0,IF(ISERROR(LOOKUP(AJ28,Punkte!$D$1:$D$22,Punkte!$E$1:$E$22)),"",LOOKUP((AJ28),Punkte!$D$1:$D$22,Punkte!$E$1:$E$22)))</f>
        <v>0</v>
      </c>
      <c r="AL28" s="3">
        <v>12</v>
      </c>
      <c r="AM28" s="109">
        <v>0</v>
      </c>
      <c r="AN28" s="110">
        <f>IF(AND($G28="x",AL28&gt;0),0,IF(ISERROR(LOOKUP(AM28,Punkte!$D$1:$D$22,Punkte!$E$1:$E$22)),"",LOOKUP((AM28),Punkte!$D$1:$D$22,Punkte!$E$1:$E$22)))</f>
        <v>0</v>
      </c>
      <c r="AO28" s="3">
        <v>9</v>
      </c>
      <c r="AP28" s="109">
        <v>0</v>
      </c>
      <c r="AQ28" s="110">
        <f>IF(AND($G28="x",AO28&gt;0),0,IF(ISERROR(LOOKUP(AP28,Punkte!$D$1:$D$22,Punkte!$E$1:$E$22)),"",LOOKUP((AP28),Punkte!$D$1:$D$22,Punkte!$E$1:$E$22)))</f>
        <v>0</v>
      </c>
      <c r="AR28" s="115">
        <f t="shared" si="2"/>
        <v>7</v>
      </c>
    </row>
    <row r="29" spans="1:44" x14ac:dyDescent="0.25">
      <c r="A29" s="9">
        <f t="shared" si="4"/>
        <v>22</v>
      </c>
      <c r="B29" s="34">
        <f t="shared" si="1"/>
        <v>0</v>
      </c>
      <c r="C29" s="3">
        <v>15</v>
      </c>
      <c r="D29" s="1" t="s">
        <v>23</v>
      </c>
      <c r="E29" s="15" t="s">
        <v>110</v>
      </c>
      <c r="F29" s="15" t="s">
        <v>111</v>
      </c>
      <c r="G29" s="134" t="s">
        <v>156</v>
      </c>
      <c r="I29" s="109">
        <f>IF($G29="x",0,IF(H29&lt;50,H29-COUNTIFS($G$5:$G29,"x"),0))</f>
        <v>0</v>
      </c>
      <c r="J29" s="110" t="str">
        <f>IF(AND($G29="x",H29&gt;0),0,IF(ISERROR(LOOKUP(I29,Punkte!$D$1:$D$22,Punkte!$E$1:$E$22)),"",LOOKUP((I29),Punkte!$D$1:$D$22,Punkte!$E$1:$E$22)))</f>
        <v/>
      </c>
      <c r="L29" s="109">
        <f>IF($G29="x",0,IF(K29&lt;50,K29-COUNTIFS($G$5:$G29,"x"),0))</f>
        <v>0</v>
      </c>
      <c r="M29" s="110" t="str">
        <f>IF(AND($G29="x",K29&gt;0),0,IF(ISERROR(LOOKUP(L29,Punkte!$D$1:$D$22,Punkte!$E$1:$E$22)),"",LOOKUP((L29),Punkte!$D$1:$D$22,Punkte!$E$1:$E$22)))</f>
        <v/>
      </c>
      <c r="O29" s="109">
        <v>0</v>
      </c>
      <c r="P29" s="110" t="str">
        <f>IF(AND($G29="x",N29&gt;0),0,IF(ISERROR(LOOKUP(O29,Punkte!$D$1:$D$22,Punkte!$E$1:$E$22)),"",LOOKUP((O29),Punkte!$D$1:$D$22,Punkte!$E$1:$E$22)))</f>
        <v/>
      </c>
      <c r="R29" s="109">
        <v>0</v>
      </c>
      <c r="S29" s="110" t="str">
        <f>IF(AND($G29="x",Q29&gt;0),0,IF(ISERROR(LOOKUP(R29,Punkte!$D$1:$D$22,Punkte!$E$1:$E$22)),"",LOOKUP((R29),Punkte!$D$1:$D$22,Punkte!$E$1:$E$22)))</f>
        <v/>
      </c>
      <c r="T29" s="3">
        <v>27</v>
      </c>
      <c r="U29" s="109">
        <v>0</v>
      </c>
      <c r="V29" s="110">
        <f>IF(AND($G29="x",T29&gt;0),0,IF(ISERROR(LOOKUP(U29,Punkte!$D$1:$D$22,Punkte!$E$1:$E$22)),"",LOOKUP((U29),Punkte!$D$1:$D$22,Punkte!$E$1:$E$22)))</f>
        <v>0</v>
      </c>
      <c r="X29" s="109">
        <f>IF($G29="x",0,IF(W29&lt;50,W29-COUNTIFS($G$5:$G29,"x"),0))</f>
        <v>0</v>
      </c>
      <c r="Y29" s="110" t="str">
        <f>IF(AND($G29="x",W29&gt;0),0,IF(ISERROR(LOOKUP(X29,Punkte!$D$1:$D$22,Punkte!$E$1:$E$22)),"",LOOKUP((X29),Punkte!$D$1:$D$22,Punkte!$E$1:$E$22)))</f>
        <v/>
      </c>
      <c r="Z29" s="3">
        <v>21</v>
      </c>
      <c r="AA29" s="109">
        <v>0</v>
      </c>
      <c r="AB29" s="110">
        <f>IF(AND($G29="x",Z29&gt;0),0,IF(ISERROR(LOOKUP(AA29,Punkte!$D$1:$D$22,Punkte!$E$1:$E$22)),"",LOOKUP((AA29),Punkte!$D$1:$D$22,Punkte!$E$1:$E$22)))</f>
        <v>0</v>
      </c>
      <c r="AC29" s="3">
        <v>19</v>
      </c>
      <c r="AD29" s="109">
        <v>0</v>
      </c>
      <c r="AE29" s="110">
        <f>IF(AND($G29="x",AC29&gt;0),0,IF(ISERROR(LOOKUP(AD29,Punkte!$D$1:$D$22,Punkte!$E$1:$E$22)),"",LOOKUP((AD29),Punkte!$D$1:$D$22,Punkte!$E$1:$E$22)))</f>
        <v>0</v>
      </c>
      <c r="AF29" s="3">
        <v>19</v>
      </c>
      <c r="AG29" s="109">
        <v>0</v>
      </c>
      <c r="AH29" s="110">
        <f>IF(AND($G29="x",AF29&gt;0),0,IF(ISERROR(LOOKUP(AG29,Punkte!$D$1:$D$22,Punkte!$E$1:$E$22)),"",LOOKUP((AG29),Punkte!$D$1:$D$22,Punkte!$E$1:$E$22)))</f>
        <v>0</v>
      </c>
      <c r="AI29" s="3">
        <v>19</v>
      </c>
      <c r="AJ29" s="109">
        <v>0</v>
      </c>
      <c r="AK29" s="110">
        <f>IF(AND($G29="x",AI29&gt;0),0,IF(ISERROR(LOOKUP(AJ29,Punkte!$D$1:$D$22,Punkte!$E$1:$E$22)),"",LOOKUP((AJ29),Punkte!$D$1:$D$22,Punkte!$E$1:$E$22)))</f>
        <v>0</v>
      </c>
      <c r="AL29" s="3">
        <v>23</v>
      </c>
      <c r="AM29" s="109">
        <v>0</v>
      </c>
      <c r="AN29" s="110">
        <f>IF(AND($G29="x",AL29&gt;0),0,IF(ISERROR(LOOKUP(AM29,Punkte!$D$1:$D$22,Punkte!$E$1:$E$22)),"",LOOKUP((AM29),Punkte!$D$1:$D$22,Punkte!$E$1:$E$22)))</f>
        <v>0</v>
      </c>
      <c r="AO29" s="3">
        <v>17</v>
      </c>
      <c r="AP29" s="109">
        <v>0</v>
      </c>
      <c r="AQ29" s="110">
        <f>IF(AND($G29="x",AO29&gt;0),0,IF(ISERROR(LOOKUP(AP29,Punkte!$D$1:$D$22,Punkte!$E$1:$E$22)),"",LOOKUP((AP29),Punkte!$D$1:$D$22,Punkte!$E$1:$E$22)))</f>
        <v>0</v>
      </c>
      <c r="AR29" s="115">
        <f t="shared" si="2"/>
        <v>7</v>
      </c>
    </row>
    <row r="30" spans="1:44" x14ac:dyDescent="0.25">
      <c r="A30" s="9">
        <f t="shared" si="4"/>
        <v>22</v>
      </c>
      <c r="B30" s="34">
        <f t="shared" si="1"/>
        <v>0</v>
      </c>
      <c r="C30" s="3">
        <v>25</v>
      </c>
      <c r="E30" s="15" t="s">
        <v>82</v>
      </c>
      <c r="F30" s="15" t="s">
        <v>83</v>
      </c>
      <c r="G30" s="134" t="s">
        <v>156</v>
      </c>
      <c r="I30" s="109">
        <f>IF($G30="x",0,IF(H30&lt;50,H30-COUNTIFS($G$5:$G30,"x"),0))</f>
        <v>0</v>
      </c>
      <c r="J30" s="110" t="str">
        <f>IF(AND($G30="x",H30&gt;0),0,IF(ISERROR(LOOKUP(I30,Punkte!$D$1:$D$22,Punkte!$E$1:$E$22)),"",LOOKUP((I30),Punkte!$D$1:$D$22,Punkte!$E$1:$E$22)))</f>
        <v/>
      </c>
      <c r="L30" s="109">
        <f>IF($G30="x",0,IF(K30&lt;50,K30-COUNTIFS($G$5:$G30,"x"),0))</f>
        <v>0</v>
      </c>
      <c r="M30" s="110" t="str">
        <f>IF(AND($G30="x",K30&gt;0),0,IF(ISERROR(LOOKUP(L30,Punkte!$D$1:$D$22,Punkte!$E$1:$E$22)),"",LOOKUP((L30),Punkte!$D$1:$D$22,Punkte!$E$1:$E$22)))</f>
        <v/>
      </c>
      <c r="N30" s="3">
        <v>22</v>
      </c>
      <c r="O30" s="109">
        <v>0</v>
      </c>
      <c r="P30" s="110">
        <f>IF(AND($G30="x",N30&gt;0),0,IF(ISERROR(LOOKUP(O30,Punkte!$D$1:$D$22,Punkte!$E$1:$E$22)),"",LOOKUP((O30),Punkte!$D$1:$D$22,Punkte!$E$1:$E$22)))</f>
        <v>0</v>
      </c>
      <c r="Q30" s="3">
        <v>19</v>
      </c>
      <c r="R30" s="109">
        <v>0</v>
      </c>
      <c r="S30" s="110">
        <f>IF(AND($G30="x",Q30&gt;0),0,IF(ISERROR(LOOKUP(R30,Punkte!$D$1:$D$22,Punkte!$E$1:$E$22)),"",LOOKUP((R30),Punkte!$D$1:$D$22,Punkte!$E$1:$E$22)))</f>
        <v>0</v>
      </c>
      <c r="T30" s="3">
        <v>25</v>
      </c>
      <c r="U30" s="109">
        <v>0</v>
      </c>
      <c r="V30" s="110">
        <f>IF(AND($G30="x",T30&gt;0),0,IF(ISERROR(LOOKUP(U30,Punkte!$D$1:$D$22,Punkte!$E$1:$E$22)),"",LOOKUP((U30),Punkte!$D$1:$D$22,Punkte!$E$1:$E$22)))</f>
        <v>0</v>
      </c>
      <c r="X30" s="109">
        <f>IF($G30="x",0,IF(W30&lt;50,W30-COUNTIFS($G$5:$G30,"x"),0))</f>
        <v>0</v>
      </c>
      <c r="Y30" s="110" t="str">
        <f>IF(AND($G30="x",W30&gt;0),0,IF(ISERROR(LOOKUP(X30,Punkte!$D$1:$D$22,Punkte!$E$1:$E$22)),"",LOOKUP((X30),Punkte!$D$1:$D$22,Punkte!$E$1:$E$22)))</f>
        <v/>
      </c>
      <c r="Z30" s="3">
        <v>19</v>
      </c>
      <c r="AA30" s="109">
        <v>0</v>
      </c>
      <c r="AB30" s="110">
        <f>IF(AND($G30="x",Z30&gt;0),0,IF(ISERROR(LOOKUP(AA30,Punkte!$D$1:$D$22,Punkte!$E$1:$E$22)),"",LOOKUP((AA30),Punkte!$D$1:$D$22,Punkte!$E$1:$E$22)))</f>
        <v>0</v>
      </c>
      <c r="AC30" s="3">
        <v>16</v>
      </c>
      <c r="AD30" s="109">
        <v>0</v>
      </c>
      <c r="AE30" s="110">
        <f>IF(AND($G30="x",AC30&gt;0),0,IF(ISERROR(LOOKUP(AD30,Punkte!$D$1:$D$22,Punkte!$E$1:$E$22)),"",LOOKUP((AD30),Punkte!$D$1:$D$22,Punkte!$E$1:$E$22)))</f>
        <v>0</v>
      </c>
      <c r="AG30" s="109">
        <f>IF($G30="x",0,IF(AF30&lt;50,AF30-COUNTIFS($G$5:$G30,"x"),0))</f>
        <v>0</v>
      </c>
      <c r="AH30" s="110" t="str">
        <f>IF(AND($G30="x",AF30&gt;0),0,IF(ISERROR(LOOKUP(AG30,Punkte!$D$1:$D$22,Punkte!$E$1:$E$22)),"",LOOKUP((AG30),Punkte!$D$1:$D$22,Punkte!$E$1:$E$22)))</f>
        <v/>
      </c>
      <c r="AJ30" s="109">
        <f>IF($G30="x",0,IF(AI30&lt;50,AI30-COUNTIFS($G$5:$G30,"x"),0))</f>
        <v>0</v>
      </c>
      <c r="AK30" s="110" t="str">
        <f>IF(AND($G30="x",AI30&gt;0),0,IF(ISERROR(LOOKUP(AJ30,Punkte!$D$1:$D$22,Punkte!$E$1:$E$22)),"",LOOKUP((AJ30),Punkte!$D$1:$D$22,Punkte!$E$1:$E$22)))</f>
        <v/>
      </c>
      <c r="AL30" s="3">
        <v>19</v>
      </c>
      <c r="AM30" s="109">
        <v>0</v>
      </c>
      <c r="AN30" s="110">
        <f>IF(AND($G30="x",AL30&gt;0),0,IF(ISERROR(LOOKUP(AM30,Punkte!$D$1:$D$22,Punkte!$E$1:$E$22)),"",LOOKUP((AM30),Punkte!$D$1:$D$22,Punkte!$E$1:$E$22)))</f>
        <v>0</v>
      </c>
      <c r="AO30" s="3">
        <v>18</v>
      </c>
      <c r="AP30" s="109">
        <v>0</v>
      </c>
      <c r="AQ30" s="110">
        <f>IF(AND($G30="x",AO30&gt;0),0,IF(ISERROR(LOOKUP(AP30,Punkte!$D$1:$D$22,Punkte!$E$1:$E$22)),"",LOOKUP((AP30),Punkte!$D$1:$D$22,Punkte!$E$1:$E$22)))</f>
        <v>0</v>
      </c>
      <c r="AR30" s="115">
        <f t="shared" si="2"/>
        <v>7</v>
      </c>
    </row>
    <row r="31" spans="1:44" x14ac:dyDescent="0.25">
      <c r="A31" s="9">
        <f t="shared" si="4"/>
        <v>22</v>
      </c>
      <c r="B31" s="34">
        <f t="shared" si="1"/>
        <v>0</v>
      </c>
      <c r="C31" s="3">
        <v>67</v>
      </c>
      <c r="E31" s="15" t="s">
        <v>73</v>
      </c>
      <c r="F31" s="15" t="s">
        <v>74</v>
      </c>
      <c r="G31" s="140" t="s">
        <v>156</v>
      </c>
      <c r="H31" s="3">
        <v>16</v>
      </c>
      <c r="I31" s="109">
        <v>0</v>
      </c>
      <c r="J31" s="110">
        <f>IF(AND($G31="x",H31&gt;0),0,IF(ISERROR(LOOKUP(I31,Punkte!$D$1:$D$22,Punkte!$E$1:$E$22)),"",LOOKUP((I31),Punkte!$D$1:$D$22,Punkte!$E$1:$E$22)))</f>
        <v>0</v>
      </c>
      <c r="K31" s="3">
        <v>19</v>
      </c>
      <c r="L31" s="109">
        <v>0</v>
      </c>
      <c r="M31" s="110">
        <f>IF(AND($G31="x",K31&gt;0),0,IF(ISERROR(LOOKUP(L31,Punkte!$D$1:$D$22,Punkte!$E$1:$E$22)),"",LOOKUP((L31),Punkte!$D$1:$D$22,Punkte!$E$1:$E$22)))</f>
        <v>0</v>
      </c>
      <c r="O31" s="109">
        <v>0</v>
      </c>
      <c r="P31" s="110" t="str">
        <f>IF(AND($G31="x",N31&gt;0),0,IF(ISERROR(LOOKUP(O31,Punkte!$D$1:$D$22,Punkte!$E$1:$E$22)),"",LOOKUP((O31),Punkte!$D$1:$D$22,Punkte!$E$1:$E$22)))</f>
        <v/>
      </c>
      <c r="R31" s="109">
        <v>0</v>
      </c>
      <c r="S31" s="110" t="str">
        <f>IF(AND($G31="x",Q31&gt;0),0,IF(ISERROR(LOOKUP(R31,Punkte!$D$1:$D$22,Punkte!$E$1:$E$22)),"",LOOKUP((R31),Punkte!$D$1:$D$22,Punkte!$E$1:$E$22)))</f>
        <v/>
      </c>
      <c r="T31" s="3">
        <v>22</v>
      </c>
      <c r="U31" s="109">
        <v>0</v>
      </c>
      <c r="V31" s="110">
        <f>IF(AND($G31="x",T31&gt;0),0,IF(ISERROR(LOOKUP(U31,Punkte!$D$1:$D$22,Punkte!$E$1:$E$22)),"",LOOKUP((U31),Punkte!$D$1:$D$22,Punkte!$E$1:$E$22)))</f>
        <v>0</v>
      </c>
      <c r="X31" s="109">
        <f>IF($G31="x",0,IF(W31&lt;50,W31-COUNTIFS($G$5:$G31,"x"),0))</f>
        <v>0</v>
      </c>
      <c r="Y31" s="110" t="str">
        <f>IF(AND($G31="x",W31&gt;0),0,IF(ISERROR(LOOKUP(X31,Punkte!$D$1:$D$22,Punkte!$E$1:$E$22)),"",LOOKUP((X31),Punkte!$D$1:$D$22,Punkte!$E$1:$E$22)))</f>
        <v/>
      </c>
      <c r="Z31" s="3">
        <v>25</v>
      </c>
      <c r="AA31" s="109">
        <v>0</v>
      </c>
      <c r="AB31" s="110">
        <f>IF(AND($G31="x",Z31&gt;0),0,IF(ISERROR(LOOKUP(AA31,Punkte!$D$1:$D$22,Punkte!$E$1:$E$22)),"",LOOKUP((AA31),Punkte!$D$1:$D$22,Punkte!$E$1:$E$22)))</f>
        <v>0</v>
      </c>
      <c r="AC31" s="3">
        <v>22</v>
      </c>
      <c r="AD31" s="109">
        <v>0</v>
      </c>
      <c r="AE31" s="110">
        <f>IF(AND($G31="x",AC31&gt;0),0,IF(ISERROR(LOOKUP(AD31,Punkte!$D$1:$D$22,Punkte!$E$1:$E$22)),"",LOOKUP((AD31),Punkte!$D$1:$D$22,Punkte!$E$1:$E$22)))</f>
        <v>0</v>
      </c>
      <c r="AF31" s="3">
        <v>17</v>
      </c>
      <c r="AG31" s="109">
        <v>0</v>
      </c>
      <c r="AH31" s="110">
        <f>IF(AND($G31="x",AF31&gt;0),0,IF(ISERROR(LOOKUP(AG31,Punkte!$D$1:$D$22,Punkte!$E$1:$E$22)),"",LOOKUP((AG31),Punkte!$D$1:$D$22,Punkte!$E$1:$E$22)))</f>
        <v>0</v>
      </c>
      <c r="AI31" s="3">
        <v>16</v>
      </c>
      <c r="AJ31" s="109">
        <v>0</v>
      </c>
      <c r="AK31" s="110">
        <f>IF(AND($G31="x",AI31&gt;0),0,IF(ISERROR(LOOKUP(AJ31,Punkte!$D$1:$D$22,Punkte!$E$1:$E$22)),"",LOOKUP((AJ31),Punkte!$D$1:$D$22,Punkte!$E$1:$E$22)))</f>
        <v>0</v>
      </c>
      <c r="AM31" s="109">
        <f>IF($G31="x",0,IF(AL31&lt;50,AL31-COUNTIFS($G$5:$G31,"x"),0))</f>
        <v>0</v>
      </c>
      <c r="AN31" s="110" t="str">
        <f>IF(AND($G31="x",AL31&gt;0),0,IF(ISERROR(LOOKUP(AM31,Punkte!$D$1:$D$22,Punkte!$E$1:$E$22)),"",LOOKUP((AM31),Punkte!$D$1:$D$22,Punkte!$E$1:$E$22)))</f>
        <v/>
      </c>
      <c r="AP31" s="109">
        <f>IF($G31="x",0,IF(AO31&lt;50,AO31-COUNTIFS($G$5:$G31,"x"),0))</f>
        <v>0</v>
      </c>
      <c r="AQ31" s="110" t="str">
        <f>IF(AND($G31="x",AO31&gt;0),0,IF(ISERROR(LOOKUP(AP31,Punkte!$D$1:$D$22,Punkte!$E$1:$E$22)),"",LOOKUP((AP31),Punkte!$D$1:$D$22,Punkte!$E$1:$E$22)))</f>
        <v/>
      </c>
      <c r="AR31" s="115">
        <f t="shared" si="2"/>
        <v>7</v>
      </c>
    </row>
    <row r="32" spans="1:44" x14ac:dyDescent="0.25">
      <c r="A32" s="9">
        <f t="shared" si="4"/>
        <v>22</v>
      </c>
      <c r="B32" s="34">
        <f t="shared" si="1"/>
        <v>0</v>
      </c>
      <c r="C32" s="18">
        <v>74</v>
      </c>
      <c r="D32" s="4"/>
      <c r="E32" s="15" t="s">
        <v>94</v>
      </c>
      <c r="F32" s="15" t="s">
        <v>174</v>
      </c>
      <c r="G32" s="134" t="s">
        <v>156</v>
      </c>
      <c r="H32" s="3">
        <v>18</v>
      </c>
      <c r="I32" s="109">
        <v>0</v>
      </c>
      <c r="J32" s="110">
        <f>IF(AND($G32="x",H32&gt;0),0,IF(ISERROR(LOOKUP(I32,Punkte!$D$1:$D$22,Punkte!$E$1:$E$22)),"",LOOKUP((I32),Punkte!$D$1:$D$22,Punkte!$E$1:$E$22)))</f>
        <v>0</v>
      </c>
      <c r="K32" s="3">
        <v>21</v>
      </c>
      <c r="L32" s="109">
        <v>0</v>
      </c>
      <c r="M32" s="110">
        <f>IF(AND($G32="x",K32&gt;0),0,IF(ISERROR(LOOKUP(L32,Punkte!$D$1:$D$22,Punkte!$E$1:$E$22)),"",LOOKUP((L32),Punkte!$D$1:$D$22,Punkte!$E$1:$E$22)))</f>
        <v>0</v>
      </c>
      <c r="O32" s="109">
        <v>0</v>
      </c>
      <c r="P32" s="110" t="str">
        <f>IF(AND($G32="x",N32&gt;0),0,IF(ISERROR(LOOKUP(O32,Punkte!$D$1:$D$22,Punkte!$E$1:$E$22)),"",LOOKUP((O32),Punkte!$D$1:$D$22,Punkte!$E$1:$E$22)))</f>
        <v/>
      </c>
      <c r="R32" s="109">
        <v>0</v>
      </c>
      <c r="S32" s="110" t="str">
        <f>IF(AND($G32="x",Q32&gt;0),0,IF(ISERROR(LOOKUP(R32,Punkte!$D$1:$D$22,Punkte!$E$1:$E$22)),"",LOOKUP((R32),Punkte!$D$1:$D$22,Punkte!$E$1:$E$22)))</f>
        <v/>
      </c>
      <c r="T32" s="3">
        <v>24</v>
      </c>
      <c r="U32" s="109">
        <v>0</v>
      </c>
      <c r="V32" s="110">
        <f>IF(AND($G32="x",T32&gt;0),0,IF(ISERROR(LOOKUP(U32,Punkte!$D$1:$D$22,Punkte!$E$1:$E$22)),"",LOOKUP((U32),Punkte!$D$1:$D$22,Punkte!$E$1:$E$22)))</f>
        <v>0</v>
      </c>
      <c r="X32" s="109">
        <f>IF($G32="x",0,IF(W32&lt;50,W32-COUNTIFS($G$5:$G32,"x"),0))</f>
        <v>0</v>
      </c>
      <c r="Y32" s="110" t="str">
        <f>IF(AND($G32="x",W32&gt;0),0,IF(ISERROR(LOOKUP(X32,Punkte!$D$1:$D$22,Punkte!$E$1:$E$22)),"",LOOKUP((X32),Punkte!$D$1:$D$22,Punkte!$E$1:$E$22)))</f>
        <v/>
      </c>
      <c r="AA32" s="109">
        <f>IF($G32="x",0,IF(Z32&lt;50,Z32-COUNTIFS($G$5:$G32,"x"),0))</f>
        <v>0</v>
      </c>
      <c r="AB32" s="110" t="str">
        <f>IF(AND($G32="x",Z32&gt;0),0,IF(ISERROR(LOOKUP(AA32,Punkte!$D$1:$D$22,Punkte!$E$1:$E$22)),"",LOOKUP((AA32),Punkte!$D$1:$D$22,Punkte!$E$1:$E$22)))</f>
        <v/>
      </c>
      <c r="AD32" s="109">
        <f>IF($G32="x",0,IF(AC32&lt;50,AC32-COUNTIFS($G$5:$G32,"x"),0))</f>
        <v>0</v>
      </c>
      <c r="AE32" s="110" t="str">
        <f>IF(AND($G32="x",AC32&gt;0),0,IF(ISERROR(LOOKUP(AD32,Punkte!$D$1:$D$22,Punkte!$E$1:$E$22)),"",LOOKUP((AD32),Punkte!$D$1:$D$22,Punkte!$E$1:$E$22)))</f>
        <v/>
      </c>
      <c r="AG32" s="109">
        <f>IF($G32="x",0,IF(AF32&lt;50,AF32-COUNTIFS($G$5:$G32,"x"),0))</f>
        <v>0</v>
      </c>
      <c r="AH32" s="110" t="str">
        <f>IF(AND($G32="x",AF32&gt;0),0,IF(ISERROR(LOOKUP(AG32,Punkte!$D$1:$D$22,Punkte!$E$1:$E$22)),"",LOOKUP((AG32),Punkte!$D$1:$D$22,Punkte!$E$1:$E$22)))</f>
        <v/>
      </c>
      <c r="AJ32" s="109">
        <f>IF($G32="x",0,IF(AI32&lt;50,AI32-COUNTIFS($G$5:$G32,"x"),0))</f>
        <v>0</v>
      </c>
      <c r="AK32" s="110" t="str">
        <f>IF(AND($G32="x",AI32&gt;0),0,IF(ISERROR(LOOKUP(AJ32,Punkte!$D$1:$D$22,Punkte!$E$1:$E$22)),"",LOOKUP((AJ32),Punkte!$D$1:$D$22,Punkte!$E$1:$E$22)))</f>
        <v/>
      </c>
      <c r="AL32" s="3">
        <v>22</v>
      </c>
      <c r="AM32" s="109">
        <v>0</v>
      </c>
      <c r="AN32" s="110">
        <f>IF(AND($G32="x",AL32&gt;0),0,IF(ISERROR(LOOKUP(AM32,Punkte!$D$1:$D$22,Punkte!$E$1:$E$22)),"",LOOKUP((AM32),Punkte!$D$1:$D$22,Punkte!$E$1:$E$22)))</f>
        <v>0</v>
      </c>
      <c r="AO32" s="3">
        <v>19</v>
      </c>
      <c r="AP32" s="109">
        <v>0</v>
      </c>
      <c r="AQ32" s="110">
        <f>IF(AND($G32="x",AO32&gt;0),0,IF(ISERROR(LOOKUP(AP32,Punkte!$D$1:$D$22,Punkte!$E$1:$E$22)),"",LOOKUP((AP32),Punkte!$D$1:$D$22,Punkte!$E$1:$E$22)))</f>
        <v>0</v>
      </c>
      <c r="AR32" s="115">
        <f t="shared" si="2"/>
        <v>5</v>
      </c>
    </row>
    <row r="33" spans="1:44" x14ac:dyDescent="0.25">
      <c r="A33" s="9">
        <f t="shared" si="4"/>
        <v>22</v>
      </c>
      <c r="B33" s="34">
        <f t="shared" si="1"/>
        <v>0</v>
      </c>
      <c r="C33" s="3">
        <v>73</v>
      </c>
      <c r="E33" s="15" t="s">
        <v>116</v>
      </c>
      <c r="F33" s="15" t="s">
        <v>117</v>
      </c>
      <c r="G33" s="134" t="s">
        <v>156</v>
      </c>
      <c r="I33" s="109">
        <f>IF($G33="x",0,IF(H33&lt;50,H33-COUNTIFS($G$5:$G33,"x"),0))</f>
        <v>0</v>
      </c>
      <c r="J33" s="110" t="str">
        <f>IF(AND($G33="x",H33&gt;0),0,IF(ISERROR(LOOKUP(I33,Punkte!$D$1:$D$22,Punkte!$E$1:$E$22)),"",LOOKUP((I33),Punkte!$D$1:$D$22,Punkte!$E$1:$E$22)))</f>
        <v/>
      </c>
      <c r="L33" s="109">
        <f>IF($G33="x",0,IF(K33&lt;50,K33-COUNTIFS($G$5:$G33,"x"),0))</f>
        <v>0</v>
      </c>
      <c r="M33" s="110" t="str">
        <f>IF(AND($G33="x",K33&gt;0),0,IF(ISERROR(LOOKUP(L33,Punkte!$D$1:$D$22,Punkte!$E$1:$E$22)),"",LOOKUP((L33),Punkte!$D$1:$D$22,Punkte!$E$1:$E$22)))</f>
        <v/>
      </c>
      <c r="O33" s="109">
        <v>0</v>
      </c>
      <c r="P33" s="110" t="str">
        <f>IF(AND($G33="x",N33&gt;0),0,IF(ISERROR(LOOKUP(O33,Punkte!$D$1:$D$22,Punkte!$E$1:$E$22)),"",LOOKUP((O33),Punkte!$D$1:$D$22,Punkte!$E$1:$E$22)))</f>
        <v/>
      </c>
      <c r="R33" s="109">
        <v>0</v>
      </c>
      <c r="S33" s="110" t="str">
        <f>IF(AND($G33="x",Q33&gt;0),0,IF(ISERROR(LOOKUP(R33,Punkte!$D$1:$D$22,Punkte!$E$1:$E$22)),"",LOOKUP((R33),Punkte!$D$1:$D$22,Punkte!$E$1:$E$22)))</f>
        <v/>
      </c>
      <c r="T33" s="3">
        <v>32</v>
      </c>
      <c r="U33" s="109">
        <v>0</v>
      </c>
      <c r="V33" s="110">
        <f>IF(AND($G33="x",T33&gt;0),0,IF(ISERROR(LOOKUP(U33,Punkte!$D$1:$D$22,Punkte!$E$1:$E$22)),"",LOOKUP((U33),Punkte!$D$1:$D$22,Punkte!$E$1:$E$22)))</f>
        <v>0</v>
      </c>
      <c r="X33" s="109">
        <f>IF($G33="x",0,IF(W33&lt;50,W33-COUNTIFS($G$5:$G33,"x"),0))</f>
        <v>0</v>
      </c>
      <c r="Y33" s="110" t="str">
        <f>IF(AND($G33="x",W33&gt;0),0,IF(ISERROR(LOOKUP(X33,Punkte!$D$1:$D$22,Punkte!$E$1:$E$22)),"",LOOKUP((X33),Punkte!$D$1:$D$22,Punkte!$E$1:$E$22)))</f>
        <v/>
      </c>
      <c r="Z33" s="3">
        <v>33</v>
      </c>
      <c r="AA33" s="109">
        <v>0</v>
      </c>
      <c r="AB33" s="110">
        <f>IF(AND($G33="x",Z33&gt;0),0,IF(ISERROR(LOOKUP(AA33,Punkte!$D$1:$D$22,Punkte!$E$1:$E$22)),"",LOOKUP((AA33),Punkte!$D$1:$D$22,Punkte!$E$1:$E$22)))</f>
        <v>0</v>
      </c>
      <c r="AC33" s="3">
        <v>28</v>
      </c>
      <c r="AD33" s="109">
        <v>0</v>
      </c>
      <c r="AE33" s="110">
        <f>IF(AND($G33="x",AC33&gt;0),0,IF(ISERROR(LOOKUP(AD33,Punkte!$D$1:$D$22,Punkte!$E$1:$E$22)),"",LOOKUP((AD33),Punkte!$D$1:$D$22,Punkte!$E$1:$E$22)))</f>
        <v>0</v>
      </c>
      <c r="AF33" s="3">
        <v>27</v>
      </c>
      <c r="AG33" s="109">
        <v>0</v>
      </c>
      <c r="AH33" s="110">
        <f>IF(AND($G33="x",AF33&gt;0),0,IF(ISERROR(LOOKUP(AG33,Punkte!$D$1:$D$22,Punkte!$E$1:$E$22)),"",LOOKUP((AG33),Punkte!$D$1:$D$22,Punkte!$E$1:$E$22)))</f>
        <v>0</v>
      </c>
      <c r="AI33" s="3">
        <v>24</v>
      </c>
      <c r="AJ33" s="109">
        <v>0</v>
      </c>
      <c r="AK33" s="110">
        <f>IF(AND($G33="x",AI33&gt;0),0,IF(ISERROR(LOOKUP(AJ33,Punkte!$D$1:$D$22,Punkte!$E$1:$E$22)),"",LOOKUP((AJ33),Punkte!$D$1:$D$22,Punkte!$E$1:$E$22)))</f>
        <v>0</v>
      </c>
      <c r="AM33" s="109">
        <f>IF($G33="x",0,IF(AL33&lt;50,AL33-COUNTIFS($G$5:$G33,"x"),0))</f>
        <v>0</v>
      </c>
      <c r="AN33" s="110" t="str">
        <f>IF(AND($G33="x",AL33&gt;0),0,IF(ISERROR(LOOKUP(AM33,Punkte!$D$1:$D$22,Punkte!$E$1:$E$22)),"",LOOKUP((AM33),Punkte!$D$1:$D$22,Punkte!$E$1:$E$22)))</f>
        <v/>
      </c>
      <c r="AP33" s="109">
        <f>IF($G33="x",0,IF(AO33&lt;50,AO33-COUNTIFS($G$5:$G33,"x"),0))</f>
        <v>0</v>
      </c>
      <c r="AQ33" s="110" t="str">
        <f>IF(AND($G33="x",AO33&gt;0),0,IF(ISERROR(LOOKUP(AP33,Punkte!$D$1:$D$22,Punkte!$E$1:$E$22)),"",LOOKUP((AP33),Punkte!$D$1:$D$22,Punkte!$E$1:$E$22)))</f>
        <v/>
      </c>
      <c r="AR33" s="115">
        <f t="shared" si="2"/>
        <v>5</v>
      </c>
    </row>
    <row r="34" spans="1:44" x14ac:dyDescent="0.25">
      <c r="A34" s="9">
        <f t="shared" si="4"/>
        <v>22</v>
      </c>
      <c r="B34" s="34">
        <f t="shared" si="1"/>
        <v>0</v>
      </c>
      <c r="C34" s="3">
        <v>60</v>
      </c>
      <c r="E34" s="15" t="s">
        <v>80</v>
      </c>
      <c r="F34" s="15" t="s">
        <v>109</v>
      </c>
      <c r="G34" s="134" t="s">
        <v>156</v>
      </c>
      <c r="I34" s="109">
        <f>IF($G34="x",0,IF(H34&lt;50,H34-COUNTIFS($G$5:$G34,"x"),0))</f>
        <v>0</v>
      </c>
      <c r="J34" s="110" t="str">
        <f>IF(AND($G34="x",H34&gt;0),0,IF(ISERROR(LOOKUP(I34,Punkte!$D$1:$D$22,Punkte!$E$1:$E$22)),"",LOOKUP((I34),Punkte!$D$1:$D$22,Punkte!$E$1:$E$22)))</f>
        <v/>
      </c>
      <c r="L34" s="109">
        <f>IF($G34="x",0,IF(K34&lt;50,K34-COUNTIFS($G$5:$G34,"x"),0))</f>
        <v>0</v>
      </c>
      <c r="M34" s="110" t="str">
        <f>IF(AND($G34="x",K34&gt;0),0,IF(ISERROR(LOOKUP(L34,Punkte!$D$1:$D$22,Punkte!$E$1:$E$22)),"",LOOKUP((L34),Punkte!$D$1:$D$22,Punkte!$E$1:$E$22)))</f>
        <v/>
      </c>
      <c r="O34" s="109">
        <v>0</v>
      </c>
      <c r="P34" s="110" t="str">
        <f>IF(AND($G34="x",N34&gt;0),0,IF(ISERROR(LOOKUP(O34,Punkte!$D$1:$D$22,Punkte!$E$1:$E$22)),"",LOOKUP((O34),Punkte!$D$1:$D$22,Punkte!$E$1:$E$22)))</f>
        <v/>
      </c>
      <c r="R34" s="109">
        <v>0</v>
      </c>
      <c r="S34" s="110" t="str">
        <f>IF(AND($G34="x",Q34&gt;0),0,IF(ISERROR(LOOKUP(R34,Punkte!$D$1:$D$22,Punkte!$E$1:$E$22)),"",LOOKUP((R34),Punkte!$D$1:$D$22,Punkte!$E$1:$E$22)))</f>
        <v/>
      </c>
      <c r="T34" s="3">
        <v>33</v>
      </c>
      <c r="U34" s="109">
        <v>0</v>
      </c>
      <c r="V34" s="110">
        <f>IF(AND($G34="x",T34&gt;0),0,IF(ISERROR(LOOKUP(U34,Punkte!$D$1:$D$22,Punkte!$E$1:$E$22)),"",LOOKUP((U34),Punkte!$D$1:$D$22,Punkte!$E$1:$E$22)))</f>
        <v>0</v>
      </c>
      <c r="X34" s="109">
        <f>IF($G34="x",0,IF(W34&lt;50,W34-COUNTIFS($G$5:$G34,"x"),0))</f>
        <v>0</v>
      </c>
      <c r="Y34" s="110" t="str">
        <f>IF(AND($G34="x",W34&gt;0),0,IF(ISERROR(LOOKUP(X34,Punkte!$D$1:$D$22,Punkte!$E$1:$E$22)),"",LOOKUP((X34),Punkte!$D$1:$D$22,Punkte!$E$1:$E$22)))</f>
        <v/>
      </c>
      <c r="Z34" s="3">
        <v>30</v>
      </c>
      <c r="AA34" s="109">
        <v>0</v>
      </c>
      <c r="AB34" s="110">
        <f>IF(AND($G34="x",Z34&gt;0),0,IF(ISERROR(LOOKUP(AA34,Punkte!$D$1:$D$22,Punkte!$E$1:$E$22)),"",LOOKUP((AA34),Punkte!$D$1:$D$22,Punkte!$E$1:$E$22)))</f>
        <v>0</v>
      </c>
      <c r="AC34" s="3">
        <v>29</v>
      </c>
      <c r="AD34" s="109">
        <v>0</v>
      </c>
      <c r="AE34" s="110">
        <f>IF(AND($G34="x",AC34&gt;0),0,IF(ISERROR(LOOKUP(AD34,Punkte!$D$1:$D$22,Punkte!$E$1:$E$22)),"",LOOKUP((AD34),Punkte!$D$1:$D$22,Punkte!$E$1:$E$22)))</f>
        <v>0</v>
      </c>
      <c r="AF34" s="3">
        <v>24</v>
      </c>
      <c r="AG34" s="109">
        <v>0</v>
      </c>
      <c r="AH34" s="110">
        <f>IF(AND($G34="x",AF34&gt;0),0,IF(ISERROR(LOOKUP(AG34,Punkte!$D$1:$D$22,Punkte!$E$1:$E$22)),"",LOOKUP((AG34),Punkte!$D$1:$D$22,Punkte!$E$1:$E$22)))</f>
        <v>0</v>
      </c>
      <c r="AI34" s="3">
        <v>29</v>
      </c>
      <c r="AJ34" s="109">
        <v>0</v>
      </c>
      <c r="AK34" s="110">
        <f>IF(AND($G34="x",AI34&gt;0),0,IF(ISERROR(LOOKUP(AJ34,Punkte!$D$1:$D$22,Punkte!$E$1:$E$22)),"",LOOKUP((AJ34),Punkte!$D$1:$D$22,Punkte!$E$1:$E$22)))</f>
        <v>0</v>
      </c>
      <c r="AM34" s="109">
        <f>IF($G34="x",0,IF(AL34&lt;50,AL34-COUNTIFS($G$5:$G34,"x"),0))</f>
        <v>0</v>
      </c>
      <c r="AN34" s="110" t="str">
        <f>IF(AND($G34="x",AL34&gt;0),0,IF(ISERROR(LOOKUP(AM34,Punkte!$D$1:$D$22,Punkte!$E$1:$E$22)),"",LOOKUP((AM34),Punkte!$D$1:$D$22,Punkte!$E$1:$E$22)))</f>
        <v/>
      </c>
      <c r="AP34" s="109">
        <f>IF($G34="x",0,IF(AO34&lt;50,AO34-COUNTIFS($G$5:$G34,"x"),0))</f>
        <v>0</v>
      </c>
      <c r="AQ34" s="110" t="str">
        <f>IF(AND($G34="x",AO34&gt;0),0,IF(ISERROR(LOOKUP(AP34,Punkte!$D$1:$D$22,Punkte!$E$1:$E$22)),"",LOOKUP((AP34),Punkte!$D$1:$D$22,Punkte!$E$1:$E$22)))</f>
        <v/>
      </c>
      <c r="AR34" s="115">
        <f t="shared" si="2"/>
        <v>5</v>
      </c>
    </row>
    <row r="35" spans="1:44" x14ac:dyDescent="0.25">
      <c r="A35" s="9">
        <f t="shared" si="4"/>
        <v>22</v>
      </c>
      <c r="B35" s="34">
        <f t="shared" si="1"/>
        <v>0</v>
      </c>
      <c r="C35" s="3">
        <v>41</v>
      </c>
      <c r="D35" s="19"/>
      <c r="E35" s="15" t="s">
        <v>80</v>
      </c>
      <c r="F35" s="15" t="s">
        <v>81</v>
      </c>
      <c r="G35" s="142" t="s">
        <v>156</v>
      </c>
      <c r="H35" s="3">
        <v>6</v>
      </c>
      <c r="I35" s="109">
        <v>0</v>
      </c>
      <c r="J35" s="110">
        <f>IF(AND($G35="x",H35&gt;0),0,IF(ISERROR(LOOKUP(I35,Punkte!$D$1:$D$22,Punkte!$E$1:$E$22)),"",LOOKUP((I35),Punkte!$D$1:$D$22,Punkte!$E$1:$E$22)))</f>
        <v>0</v>
      </c>
      <c r="K35" s="3">
        <v>7</v>
      </c>
      <c r="L35" s="109">
        <v>0</v>
      </c>
      <c r="M35" s="110">
        <f>IF(AND($G35="x",K35&gt;0),0,IF(ISERROR(LOOKUP(L35,Punkte!$D$1:$D$22,Punkte!$E$1:$E$22)),"",LOOKUP((L35),Punkte!$D$1:$D$22,Punkte!$E$1:$E$22)))</f>
        <v>0</v>
      </c>
      <c r="O35" s="109">
        <v>0</v>
      </c>
      <c r="P35" s="110" t="str">
        <f>IF(AND($G35="x",N35&gt;0),0,IF(ISERROR(LOOKUP(O35,Punkte!$D$1:$D$22,Punkte!$E$1:$E$22)),"",LOOKUP((O35),Punkte!$D$1:$D$22,Punkte!$E$1:$E$22)))</f>
        <v/>
      </c>
      <c r="R35" s="109">
        <v>0</v>
      </c>
      <c r="S35" s="110" t="str">
        <f>IF(AND($G35="x",Q35&gt;0),0,IF(ISERROR(LOOKUP(R35,Punkte!$D$1:$D$22,Punkte!$E$1:$E$22)),"",LOOKUP((R35),Punkte!$D$1:$D$22,Punkte!$E$1:$E$22)))</f>
        <v/>
      </c>
      <c r="U35" s="109">
        <f>IF($G35="x",0,IF(T35&lt;50,T35-COUNTIFS($G$5:$G35,"x"),0))</f>
        <v>0</v>
      </c>
      <c r="V35" s="110" t="str">
        <f>IF(AND($G35="x",T35&gt;0),0,IF(ISERROR(LOOKUP(U35,Punkte!$D$1:$D$22,Punkte!$E$1:$E$22)),"",LOOKUP((U35),Punkte!$D$1:$D$22,Punkte!$E$1:$E$22)))</f>
        <v/>
      </c>
      <c r="X35" s="109">
        <f>IF($G35="x",0,IF(W35&lt;50,W35-COUNTIFS($G$5:$G35,"x"),0))</f>
        <v>0</v>
      </c>
      <c r="Y35" s="110" t="str">
        <f>IF(AND($G35="x",W35&gt;0),0,IF(ISERROR(LOOKUP(X35,Punkte!$D$1:$D$22,Punkte!$E$1:$E$22)),"",LOOKUP((X35),Punkte!$D$1:$D$22,Punkte!$E$1:$E$22)))</f>
        <v/>
      </c>
      <c r="AA35" s="109">
        <f>IF($G35="x",0,IF(Z35&lt;50,Z35-COUNTIFS($G$5:$G35,"x"),0))</f>
        <v>0</v>
      </c>
      <c r="AB35" s="110" t="str">
        <f>IF(AND($G35="x",Z35&gt;0),0,IF(ISERROR(LOOKUP(AA35,Punkte!$D$1:$D$22,Punkte!$E$1:$E$22)),"",LOOKUP((AA35),Punkte!$D$1:$D$22,Punkte!$E$1:$E$22)))</f>
        <v/>
      </c>
      <c r="AD35" s="109">
        <f>IF($G35="x",0,IF(AC35&lt;50,AC35-COUNTIFS($G$5:$G35,"x"),0))</f>
        <v>0</v>
      </c>
      <c r="AE35" s="110" t="str">
        <f>IF(AND($G35="x",AC35&gt;0),0,IF(ISERROR(LOOKUP(AD35,Punkte!$D$1:$D$22,Punkte!$E$1:$E$22)),"",LOOKUP((AD35),Punkte!$D$1:$D$22,Punkte!$E$1:$E$22)))</f>
        <v/>
      </c>
      <c r="AG35" s="109">
        <f>IF($G35="x",0,IF(AF35&lt;50,AF35-COUNTIFS($G$5:$G35,"x"),0))</f>
        <v>0</v>
      </c>
      <c r="AH35" s="110" t="str">
        <f>IF(AND($G35="x",AF35&gt;0),0,IF(ISERROR(LOOKUP(AG35,Punkte!$D$1:$D$22,Punkte!$E$1:$E$22)),"",LOOKUP((AG35),Punkte!$D$1:$D$22,Punkte!$E$1:$E$22)))</f>
        <v/>
      </c>
      <c r="AJ35" s="109">
        <f>IF($G35="x",0,IF(AI35&lt;50,AI35-COUNTIFS($G$5:$G35,"x"),0))</f>
        <v>0</v>
      </c>
      <c r="AK35" s="110" t="str">
        <f>IF(AND($G35="x",AI35&gt;0),0,IF(ISERROR(LOOKUP(AJ35,Punkte!$D$1:$D$22,Punkte!$E$1:$E$22)),"",LOOKUP((AJ35),Punkte!$D$1:$D$22,Punkte!$E$1:$E$22)))</f>
        <v/>
      </c>
      <c r="AL35" s="3">
        <v>8</v>
      </c>
      <c r="AM35" s="109">
        <v>0</v>
      </c>
      <c r="AN35" s="110">
        <f>IF(AND($G35="x",AL35&gt;0),0,IF(ISERROR(LOOKUP(AM35,Punkte!$D$1:$D$22,Punkte!$E$1:$E$22)),"",LOOKUP((AM35),Punkte!$D$1:$D$22,Punkte!$E$1:$E$22)))</f>
        <v>0</v>
      </c>
      <c r="AO35" s="3">
        <v>6</v>
      </c>
      <c r="AP35" s="109">
        <v>0</v>
      </c>
      <c r="AQ35" s="110">
        <f>IF(AND($G35="x",AO35&gt;0),0,IF(ISERROR(LOOKUP(AP35,Punkte!$D$1:$D$22,Punkte!$E$1:$E$22)),"",LOOKUP((AP35),Punkte!$D$1:$D$22,Punkte!$E$1:$E$22)))</f>
        <v>0</v>
      </c>
      <c r="AR35" s="115">
        <f t="shared" si="2"/>
        <v>4</v>
      </c>
    </row>
    <row r="36" spans="1:44" x14ac:dyDescent="0.25">
      <c r="A36" s="9">
        <f t="shared" si="4"/>
        <v>22</v>
      </c>
      <c r="B36" s="34">
        <f t="shared" si="1"/>
        <v>0</v>
      </c>
      <c r="C36" s="18">
        <v>2</v>
      </c>
      <c r="D36" s="4"/>
      <c r="E36" s="15" t="s">
        <v>180</v>
      </c>
      <c r="F36" s="15" t="s">
        <v>238</v>
      </c>
      <c r="G36" s="134" t="s">
        <v>156</v>
      </c>
      <c r="I36" s="109">
        <f>IF($G36="x",0,IF(H36&lt;50,H36-COUNTIFS($G$5:$G36,"x"),0))</f>
        <v>0</v>
      </c>
      <c r="J36" s="110" t="str">
        <f>IF(AND($G36="x",H36&gt;0),0,IF(ISERROR(LOOKUP(I36,Punkte!$D$1:$D$22,Punkte!$E$1:$E$22)),"",LOOKUP((I36),Punkte!$D$1:$D$22,Punkte!$E$1:$E$22)))</f>
        <v/>
      </c>
      <c r="L36" s="109">
        <f>IF($G36="x",0,IF(K36&lt;50,K36-COUNTIFS($G$5:$G36,"x"),0))</f>
        <v>0</v>
      </c>
      <c r="M36" s="110" t="str">
        <f>IF(AND($G36="x",K36&gt;0),0,IF(ISERROR(LOOKUP(L36,Punkte!$D$1:$D$22,Punkte!$E$1:$E$22)),"",LOOKUP((L36),Punkte!$D$1:$D$22,Punkte!$E$1:$E$22)))</f>
        <v/>
      </c>
      <c r="O36" s="109">
        <v>0</v>
      </c>
      <c r="P36" s="110" t="str">
        <f>IF(AND($G36="x",N36&gt;0),0,IF(ISERROR(LOOKUP(O36,Punkte!$D$1:$D$22,Punkte!$E$1:$E$22)),"",LOOKUP((O36),Punkte!$D$1:$D$22,Punkte!$E$1:$E$22)))</f>
        <v/>
      </c>
      <c r="R36" s="109">
        <v>0</v>
      </c>
      <c r="S36" s="110" t="str">
        <f>IF(AND($G36="x",Q36&gt;0),0,IF(ISERROR(LOOKUP(R36,Punkte!$D$1:$D$22,Punkte!$E$1:$E$22)),"",LOOKUP((R36),Punkte!$D$1:$D$22,Punkte!$E$1:$E$22)))</f>
        <v/>
      </c>
      <c r="T36" s="3">
        <v>14</v>
      </c>
      <c r="U36" s="109">
        <v>0</v>
      </c>
      <c r="V36" s="110">
        <f>IF(AND($G36="x",T36&gt;0),0,IF(ISERROR(LOOKUP(U36,Punkte!$D$1:$D$22,Punkte!$E$1:$E$22)),"",LOOKUP((U36),Punkte!$D$1:$D$22,Punkte!$E$1:$E$22)))</f>
        <v>0</v>
      </c>
      <c r="W36" s="3">
        <v>10</v>
      </c>
      <c r="X36" s="109">
        <v>0</v>
      </c>
      <c r="Y36" s="110">
        <f>IF(AND($G36="x",W36&gt;0),0,IF(ISERROR(LOOKUP(X36,Punkte!$D$1:$D$22,Punkte!$E$1:$E$22)),"",LOOKUP((X36),Punkte!$D$1:$D$22,Punkte!$E$1:$E$22)))</f>
        <v>0</v>
      </c>
      <c r="AA36" s="109">
        <f>IF($G36="x",0,IF(Z36&lt;50,Z36-COUNTIFS($G$5:$G36,"x"),0))</f>
        <v>0</v>
      </c>
      <c r="AB36" s="110" t="str">
        <f>IF(AND($G36="x",Z36&gt;0),0,IF(ISERROR(LOOKUP(AA36,Punkte!$D$1:$D$22,Punkte!$E$1:$E$22)),"",LOOKUP((AA36),Punkte!$D$1:$D$22,Punkte!$E$1:$E$22)))</f>
        <v/>
      </c>
      <c r="AD36" s="109">
        <f>IF($G36="x",0,IF(AC36&lt;50,AC36-COUNTIFS($G$5:$G36,"x"),0))</f>
        <v>0</v>
      </c>
      <c r="AE36" s="110" t="str">
        <f>IF(AND($G36="x",AC36&gt;0),0,IF(ISERROR(LOOKUP(AD36,Punkte!$D$1:$D$22,Punkte!$E$1:$E$22)),"",LOOKUP((AD36),Punkte!$D$1:$D$22,Punkte!$E$1:$E$22)))</f>
        <v/>
      </c>
      <c r="AG36" s="109">
        <f>IF($G36="x",0,IF(AF36&lt;50,AF36-COUNTIFS($G$5:$G36,"x"),0))</f>
        <v>0</v>
      </c>
      <c r="AH36" s="110" t="str">
        <f>IF(AND($G36="x",AF36&gt;0),0,IF(ISERROR(LOOKUP(AG36,Punkte!$D$1:$D$22,Punkte!$E$1:$E$22)),"",LOOKUP((AG36),Punkte!$D$1:$D$22,Punkte!$E$1:$E$22)))</f>
        <v/>
      </c>
      <c r="AJ36" s="109">
        <f>IF($G36="x",0,IF(AI36&lt;50,AI36-COUNTIFS($G$5:$G36,"x"),0))</f>
        <v>0</v>
      </c>
      <c r="AK36" s="110" t="str">
        <f>IF(AND($G36="x",AI36&gt;0),0,IF(ISERROR(LOOKUP(AJ36,Punkte!$D$1:$D$22,Punkte!$E$1:$E$22)),"",LOOKUP((AJ36),Punkte!$D$1:$D$22,Punkte!$E$1:$E$22)))</f>
        <v/>
      </c>
      <c r="AL36" s="3">
        <v>25</v>
      </c>
      <c r="AM36" s="109">
        <v>0</v>
      </c>
      <c r="AN36" s="110">
        <f>IF(AND($G36="x",AL36&gt;0),0,IF(ISERROR(LOOKUP(AM36,Punkte!$D$1:$D$22,Punkte!$E$1:$E$22)),"",LOOKUP((AM36),Punkte!$D$1:$D$22,Punkte!$E$1:$E$22)))</f>
        <v>0</v>
      </c>
      <c r="AO36" s="3">
        <v>16</v>
      </c>
      <c r="AP36" s="109">
        <v>0</v>
      </c>
      <c r="AQ36" s="110">
        <f>IF(AND($G36="x",AO36&gt;0),0,IF(ISERROR(LOOKUP(AP36,Punkte!$D$1:$D$22,Punkte!$E$1:$E$22)),"",LOOKUP((AP36),Punkte!$D$1:$D$22,Punkte!$E$1:$E$22)))</f>
        <v>0</v>
      </c>
      <c r="AR36" s="115">
        <f t="shared" si="2"/>
        <v>4</v>
      </c>
    </row>
    <row r="37" spans="1:44" x14ac:dyDescent="0.25">
      <c r="A37" s="9">
        <f t="shared" si="4"/>
        <v>22</v>
      </c>
      <c r="B37" s="34">
        <f t="shared" ref="B37:B65" si="5">SUM(IF(ISNUMBER(J37),J37)+IF(ISNUMBER(M37),M37)+IF(ISNUMBER(P37),P37)+IF(ISNUMBER(S37),S37)+IF(ISNUMBER(V37),V37)+IF(ISNUMBER(Y37),Y37)+IF(ISNUMBER(AB37),AB37)+IF(ISNUMBER(AE37),AE37)+IF(ISNUMBER(AH37),AH37)+IF(ISNUMBER(AK37),AK37)+IF(ISNUMBER(AN37),AN37)+IF(ISNUMBER(AQ37),AQ37))</f>
        <v>0</v>
      </c>
      <c r="C37" s="18">
        <v>48</v>
      </c>
      <c r="D37" s="20"/>
      <c r="E37" s="15" t="s">
        <v>158</v>
      </c>
      <c r="F37" s="15" t="s">
        <v>172</v>
      </c>
      <c r="G37" s="134" t="s">
        <v>156</v>
      </c>
      <c r="I37" s="109">
        <f>IF($G37="x",0,IF(H37&lt;50,H37-COUNTIFS($G$5:$G37,"x"),0))</f>
        <v>0</v>
      </c>
      <c r="J37" s="110" t="str">
        <f>IF(AND($G37="x",H37&gt;0),0,IF(ISERROR(LOOKUP(I37,Punkte!$D$1:$D$22,Punkte!$E$1:$E$22)),"",LOOKUP((I37),Punkte!$D$1:$D$22,Punkte!$E$1:$E$22)))</f>
        <v/>
      </c>
      <c r="L37" s="109">
        <f>IF($G37="x",0,IF(K37&lt;50,K37-COUNTIFS($G$5:$G37,"x"),0))</f>
        <v>0</v>
      </c>
      <c r="M37" s="110" t="str">
        <f>IF(AND($G37="x",K37&gt;0),0,IF(ISERROR(LOOKUP(L37,Punkte!$D$1:$D$22,Punkte!$E$1:$E$22)),"",LOOKUP((L37),Punkte!$D$1:$D$22,Punkte!$E$1:$E$22)))</f>
        <v/>
      </c>
      <c r="O37" s="109">
        <v>0</v>
      </c>
      <c r="P37" s="110" t="str">
        <f>IF(AND($G37="x",N37&gt;0),0,IF(ISERROR(LOOKUP(O37,Punkte!$D$1:$D$22,Punkte!$E$1:$E$22)),"",LOOKUP((O37),Punkte!$D$1:$D$22,Punkte!$E$1:$E$22)))</f>
        <v/>
      </c>
      <c r="R37" s="109">
        <v>0</v>
      </c>
      <c r="S37" s="110" t="str">
        <f>IF(AND($G37="x",Q37&gt;0),0,IF(ISERROR(LOOKUP(R37,Punkte!$D$1:$D$22,Punkte!$E$1:$E$22)),"",LOOKUP((R37),Punkte!$D$1:$D$22,Punkte!$E$1:$E$22)))</f>
        <v/>
      </c>
      <c r="U37" s="109">
        <f>IF($G37="x",0,IF(T37&lt;50,T37-COUNTIFS($G$5:$G37,"x"),0))</f>
        <v>0</v>
      </c>
      <c r="V37" s="110" t="str">
        <f>IF(AND($G37="x",T37&gt;0),0,IF(ISERROR(LOOKUP(U37,Punkte!$D$1:$D$22,Punkte!$E$1:$E$22)),"",LOOKUP((U37),Punkte!$D$1:$D$22,Punkte!$E$1:$E$22)))</f>
        <v/>
      </c>
      <c r="X37" s="109">
        <f>IF($G37="x",0,IF(W37&lt;50,W37-COUNTIFS($G$5:$G37,"x"),0))</f>
        <v>0</v>
      </c>
      <c r="Y37" s="110" t="str">
        <f>IF(AND($G37="x",W37&gt;0),0,IF(ISERROR(LOOKUP(X37,Punkte!$D$1:$D$22,Punkte!$E$1:$E$22)),"",LOOKUP((X37),Punkte!$D$1:$D$22,Punkte!$E$1:$E$22)))</f>
        <v/>
      </c>
      <c r="Z37" s="3">
        <v>32</v>
      </c>
      <c r="AA37" s="109">
        <v>0</v>
      </c>
      <c r="AB37" s="110">
        <f>IF(AND($G37="x",Z37&gt;0),0,IF(ISERROR(LOOKUP(AA37,Punkte!$D$1:$D$22,Punkte!$E$1:$E$22)),"",LOOKUP((AA37),Punkte!$D$1:$D$22,Punkte!$E$1:$E$22)))</f>
        <v>0</v>
      </c>
      <c r="AC37" s="3">
        <v>30</v>
      </c>
      <c r="AD37" s="109">
        <v>0</v>
      </c>
      <c r="AE37" s="110">
        <f>IF(AND($G37="x",AC37&gt;0),0,IF(ISERROR(LOOKUP(AD37,Punkte!$D$1:$D$22,Punkte!$E$1:$E$22)),"",LOOKUP((AD37),Punkte!$D$1:$D$22,Punkte!$E$1:$E$22)))</f>
        <v>0</v>
      </c>
      <c r="AG37" s="109">
        <f>IF($G37="x",0,IF(AF37&lt;50,AF37-COUNTIFS($G$5:$G37,"x"),0))</f>
        <v>0</v>
      </c>
      <c r="AH37" s="110" t="str">
        <f>IF(AND($G37="x",AF37&gt;0),0,IF(ISERROR(LOOKUP(AG37,Punkte!$D$1:$D$22,Punkte!$E$1:$E$22)),"",LOOKUP((AG37),Punkte!$D$1:$D$22,Punkte!$E$1:$E$22)))</f>
        <v/>
      </c>
      <c r="AJ37" s="109">
        <f>IF($G37="x",0,IF(AI37&lt;50,AI37-COUNTIFS($G$5:$G37,"x"),0))</f>
        <v>0</v>
      </c>
      <c r="AK37" s="110" t="str">
        <f>IF(AND($G37="x",AI37&gt;0),0,IF(ISERROR(LOOKUP(AJ37,Punkte!$D$1:$D$22,Punkte!$E$1:$E$22)),"",LOOKUP((AJ37),Punkte!$D$1:$D$22,Punkte!$E$1:$E$22)))</f>
        <v/>
      </c>
      <c r="AL37" s="3">
        <v>30</v>
      </c>
      <c r="AM37" s="109">
        <v>0</v>
      </c>
      <c r="AN37" s="110">
        <f>IF(AND($G37="x",AL37&gt;0),0,IF(ISERROR(LOOKUP(AM37,Punkte!$D$1:$D$22,Punkte!$E$1:$E$22)),"",LOOKUP((AM37),Punkte!$D$1:$D$22,Punkte!$E$1:$E$22)))</f>
        <v>0</v>
      </c>
      <c r="AO37" s="3">
        <v>25</v>
      </c>
      <c r="AP37" s="109">
        <v>0</v>
      </c>
      <c r="AQ37" s="110">
        <f>IF(AND($G37="x",AO37&gt;0),0,IF(ISERROR(LOOKUP(AP37,Punkte!$D$1:$D$22,Punkte!$E$1:$E$22)),"",LOOKUP((AP37),Punkte!$D$1:$D$22,Punkte!$E$1:$E$22)))</f>
        <v>0</v>
      </c>
      <c r="AR37" s="115">
        <f t="shared" ref="AR37:AR65" si="6">COUNTA(H37,K37,N37,Q37,T37,W37,Z37,AC37,AF37,AI37,AL37,AO37)</f>
        <v>4</v>
      </c>
    </row>
    <row r="38" spans="1:44" x14ac:dyDescent="0.25">
      <c r="A38" s="9">
        <f t="shared" si="4"/>
        <v>22</v>
      </c>
      <c r="B38" s="34">
        <f t="shared" si="5"/>
        <v>0</v>
      </c>
      <c r="C38" s="18">
        <v>33</v>
      </c>
      <c r="E38" s="15" t="s">
        <v>85</v>
      </c>
      <c r="F38" s="15" t="s">
        <v>86</v>
      </c>
      <c r="G38" s="134" t="s">
        <v>156</v>
      </c>
      <c r="I38" s="109">
        <f>IF($G38="x",0,IF(H38&lt;50,H38-COUNTIFS($G$5:$G38,"x"),0))</f>
        <v>0</v>
      </c>
      <c r="J38" s="110" t="str">
        <f>IF(AND($G38="x",H38&gt;0),0,IF(ISERROR(LOOKUP(I38,Punkte!$D$1:$D$22,Punkte!$E$1:$E$22)),"",LOOKUP((I38),Punkte!$D$1:$D$22,Punkte!$E$1:$E$22)))</f>
        <v/>
      </c>
      <c r="L38" s="109">
        <f>IF($G38="x",0,IF(K38&lt;50,K38-COUNTIFS($G$5:$G38,"x"),0))</f>
        <v>0</v>
      </c>
      <c r="M38" s="110" t="str">
        <f>IF(AND($G38="x",K38&gt;0),0,IF(ISERROR(LOOKUP(L38,Punkte!$D$1:$D$22,Punkte!$E$1:$E$22)),"",LOOKUP((L38),Punkte!$D$1:$D$22,Punkte!$E$1:$E$22)))</f>
        <v/>
      </c>
      <c r="O38" s="109">
        <v>0</v>
      </c>
      <c r="P38" s="110" t="str">
        <f>IF(AND($G38="x",N38&gt;0),0,IF(ISERROR(LOOKUP(O38,Punkte!$D$1:$D$22,Punkte!$E$1:$E$22)),"",LOOKUP((O38),Punkte!$D$1:$D$22,Punkte!$E$1:$E$22)))</f>
        <v/>
      </c>
      <c r="R38" s="109">
        <v>0</v>
      </c>
      <c r="S38" s="110" t="str">
        <f>IF(AND($G38="x",Q38&gt;0),0,IF(ISERROR(LOOKUP(R38,Punkte!$D$1:$D$22,Punkte!$E$1:$E$22)),"",LOOKUP((R38),Punkte!$D$1:$D$22,Punkte!$E$1:$E$22)))</f>
        <v/>
      </c>
      <c r="U38" s="109">
        <f>IF($G38="x",0,IF(T38&lt;50,T38-COUNTIFS($G$5:$G38,"x"),0))</f>
        <v>0</v>
      </c>
      <c r="V38" s="110" t="str">
        <f>IF(AND($G38="x",T38&gt;0),0,IF(ISERROR(LOOKUP(U38,Punkte!$D$1:$D$22,Punkte!$E$1:$E$22)),"",LOOKUP((U38),Punkte!$D$1:$D$22,Punkte!$E$1:$E$22)))</f>
        <v/>
      </c>
      <c r="X38" s="109">
        <f>IF($G38="x",0,IF(W38&lt;50,W38-COUNTIFS($G$5:$G38,"x"),0))</f>
        <v>0</v>
      </c>
      <c r="Y38" s="110" t="str">
        <f>IF(AND($G38="x",W38&gt;0),0,IF(ISERROR(LOOKUP(X38,Punkte!$D$1:$D$22,Punkte!$E$1:$E$22)),"",LOOKUP((X38),Punkte!$D$1:$D$22,Punkte!$E$1:$E$22)))</f>
        <v/>
      </c>
      <c r="AA38" s="109">
        <f>IF($G38="x",0,IF(Z38&lt;50,Z38-COUNTIFS($G$5:$G38,"x"),0))</f>
        <v>0</v>
      </c>
      <c r="AB38" s="110" t="str">
        <f>IF(AND($G38="x",Z38&gt;0),0,IF(ISERROR(LOOKUP(AA38,Punkte!$D$1:$D$22,Punkte!$E$1:$E$22)),"",LOOKUP((AA38),Punkte!$D$1:$D$22,Punkte!$E$1:$E$22)))</f>
        <v/>
      </c>
      <c r="AD38" s="109">
        <f>IF($G38="x",0,IF(AC38&lt;50,AC38-COUNTIFS($G$5:$G38,"x"),0))</f>
        <v>0</v>
      </c>
      <c r="AE38" s="110" t="str">
        <f>IF(AND($G38="x",AC38&gt;0),0,IF(ISERROR(LOOKUP(AD38,Punkte!$D$1:$D$22,Punkte!$E$1:$E$22)),"",LOOKUP((AD38),Punkte!$D$1:$D$22,Punkte!$E$1:$E$22)))</f>
        <v/>
      </c>
      <c r="AF38" s="3">
        <v>18</v>
      </c>
      <c r="AG38" s="109">
        <v>0</v>
      </c>
      <c r="AH38" s="110">
        <f>IF(AND($G38="x",AF38&gt;0),0,IF(ISERROR(LOOKUP(AG38,Punkte!$D$1:$D$22,Punkte!$E$1:$E$22)),"",LOOKUP((AG38),Punkte!$D$1:$D$22,Punkte!$E$1:$E$22)))</f>
        <v>0</v>
      </c>
      <c r="AI38" s="3">
        <v>25</v>
      </c>
      <c r="AJ38" s="109">
        <v>0</v>
      </c>
      <c r="AK38" s="110">
        <f>IF(AND($G38="x",AI38&gt;0),0,IF(ISERROR(LOOKUP(AJ38,Punkte!$D$1:$D$22,Punkte!$E$1:$E$22)),"",LOOKUP((AJ38),Punkte!$D$1:$D$22,Punkte!$E$1:$E$22)))</f>
        <v>0</v>
      </c>
      <c r="AL38" s="3">
        <v>26</v>
      </c>
      <c r="AM38" s="109">
        <v>0</v>
      </c>
      <c r="AN38" s="110">
        <f>IF(AND($G38="x",AL38&gt;0),0,IF(ISERROR(LOOKUP(AM38,Punkte!$D$1:$D$22,Punkte!$E$1:$E$22)),"",LOOKUP((AM38),Punkte!$D$1:$D$22,Punkte!$E$1:$E$22)))</f>
        <v>0</v>
      </c>
      <c r="AO38" s="3" t="s">
        <v>39</v>
      </c>
      <c r="AP38" s="109">
        <v>0</v>
      </c>
      <c r="AQ38" s="110">
        <f>IF(AND($G38="x",AO38&gt;0),0,IF(ISERROR(LOOKUP(AP38,Punkte!$D$1:$D$22,Punkte!$E$1:$E$22)),"",LOOKUP((AP38),Punkte!$D$1:$D$22,Punkte!$E$1:$E$22)))</f>
        <v>0</v>
      </c>
      <c r="AR38" s="115">
        <f t="shared" si="6"/>
        <v>4</v>
      </c>
    </row>
    <row r="39" spans="1:44" x14ac:dyDescent="0.25">
      <c r="A39" s="9">
        <f t="shared" si="4"/>
        <v>22</v>
      </c>
      <c r="B39" s="34">
        <f t="shared" si="5"/>
        <v>0</v>
      </c>
      <c r="C39" s="18">
        <v>21</v>
      </c>
      <c r="D39" s="4"/>
      <c r="E39" s="15" t="s">
        <v>166</v>
      </c>
      <c r="F39" s="15" t="s">
        <v>239</v>
      </c>
      <c r="G39" s="134" t="s">
        <v>156</v>
      </c>
      <c r="I39" s="109">
        <f>IF($G39="x",0,IF(H39&lt;50,H39-COUNTIFS($G$5:$G39,"x"),0))</f>
        <v>0</v>
      </c>
      <c r="J39" s="110" t="str">
        <f>IF(AND($G39="x",H39&gt;0),0,IF(ISERROR(LOOKUP(I39,Punkte!$D$1:$D$22,Punkte!$E$1:$E$22)),"",LOOKUP((I39),Punkte!$D$1:$D$22,Punkte!$E$1:$E$22)))</f>
        <v/>
      </c>
      <c r="L39" s="109">
        <f>IF($G39="x",0,IF(K39&lt;50,K39-COUNTIFS($G$5:$G39,"x"),0))</f>
        <v>0</v>
      </c>
      <c r="M39" s="110" t="str">
        <f>IF(AND($G39="x",K39&gt;0),0,IF(ISERROR(LOOKUP(L39,Punkte!$D$1:$D$22,Punkte!$E$1:$E$22)),"",LOOKUP((L39),Punkte!$D$1:$D$22,Punkte!$E$1:$E$22)))</f>
        <v/>
      </c>
      <c r="N39" s="3">
        <v>14</v>
      </c>
      <c r="O39" s="109">
        <v>0</v>
      </c>
      <c r="P39" s="110">
        <f>IF(AND($G39="x",N39&gt;0),0,IF(ISERROR(LOOKUP(O39,Punkte!$D$1:$D$22,Punkte!$E$1:$E$22)),"",LOOKUP((O39),Punkte!$D$1:$D$22,Punkte!$E$1:$E$22)))</f>
        <v>0</v>
      </c>
      <c r="Q39" s="3">
        <v>13</v>
      </c>
      <c r="R39" s="109">
        <v>0</v>
      </c>
      <c r="S39" s="110">
        <f>IF(AND($G39="x",Q39&gt;0),0,IF(ISERROR(LOOKUP(R39,Punkte!$D$1:$D$22,Punkte!$E$1:$E$22)),"",LOOKUP((R39),Punkte!$D$1:$D$22,Punkte!$E$1:$E$22)))</f>
        <v>0</v>
      </c>
      <c r="T39" s="3">
        <v>17</v>
      </c>
      <c r="U39" s="109">
        <v>0</v>
      </c>
      <c r="V39" s="110">
        <f>IF(AND($G39="x",T39&gt;0),0,IF(ISERROR(LOOKUP(U39,Punkte!$D$1:$D$22,Punkte!$E$1:$E$22)),"",LOOKUP((U39),Punkte!$D$1:$D$22,Punkte!$E$1:$E$22)))</f>
        <v>0</v>
      </c>
      <c r="X39" s="109">
        <f>IF($G39="x",0,IF(W39&lt;50,W39-COUNTIFS($G$5:$G39,"x"),0))</f>
        <v>0</v>
      </c>
      <c r="Y39" s="110" t="str">
        <f>IF(AND($G39="x",W39&gt;0),0,IF(ISERROR(LOOKUP(X39,Punkte!$D$1:$D$22,Punkte!$E$1:$E$22)),"",LOOKUP((X39),Punkte!$D$1:$D$22,Punkte!$E$1:$E$22)))</f>
        <v/>
      </c>
      <c r="AA39" s="109">
        <f>IF($G39="x",0,IF(Z39&lt;50,Z39-COUNTIFS($G$5:$G39,"x"),0))</f>
        <v>0</v>
      </c>
      <c r="AB39" s="110" t="str">
        <f>IF(AND($G39="x",Z39&gt;0),0,IF(ISERROR(LOOKUP(AA39,Punkte!$D$1:$D$22,Punkte!$E$1:$E$22)),"",LOOKUP((AA39),Punkte!$D$1:$D$22,Punkte!$E$1:$E$22)))</f>
        <v/>
      </c>
      <c r="AD39" s="109">
        <f>IF($G39="x",0,IF(AC39&lt;50,AC39-COUNTIFS($G$5:$G39,"x"),0))</f>
        <v>0</v>
      </c>
      <c r="AE39" s="110" t="str">
        <f>IF(AND($G39="x",AC39&gt;0),0,IF(ISERROR(LOOKUP(AD39,Punkte!$D$1:$D$22,Punkte!$E$1:$E$22)),"",LOOKUP((AD39),Punkte!$D$1:$D$22,Punkte!$E$1:$E$22)))</f>
        <v/>
      </c>
      <c r="AG39" s="109">
        <f>IF($G39="x",0,IF(AF39&lt;50,AF39-COUNTIFS($G$5:$G39,"x"),0))</f>
        <v>0</v>
      </c>
      <c r="AH39" s="110" t="str">
        <f>IF(AND($G39="x",AF39&gt;0),0,IF(ISERROR(LOOKUP(AG39,Punkte!$D$1:$D$22,Punkte!$E$1:$E$22)),"",LOOKUP((AG39),Punkte!$D$1:$D$22,Punkte!$E$1:$E$22)))</f>
        <v/>
      </c>
      <c r="AI39" s="3">
        <v>12</v>
      </c>
      <c r="AJ39" s="109">
        <v>0</v>
      </c>
      <c r="AK39" s="110">
        <f>IF(AND($G39="x",AI39&gt;0),0,IF(ISERROR(LOOKUP(AJ39,Punkte!$D$1:$D$22,Punkte!$E$1:$E$22)),"",LOOKUP((AJ39),Punkte!$D$1:$D$22,Punkte!$E$1:$E$22)))</f>
        <v>0</v>
      </c>
      <c r="AM39" s="109">
        <f>IF($G39="x",0,IF(AL39&lt;50,AL39-COUNTIFS($G$5:$G39,"x"),0))</f>
        <v>0</v>
      </c>
      <c r="AN39" s="110" t="str">
        <f>IF(AND($G39="x",AL39&gt;0),0,IF(ISERROR(LOOKUP(AM39,Punkte!$D$1:$D$22,Punkte!$E$1:$E$22)),"",LOOKUP((AM39),Punkte!$D$1:$D$22,Punkte!$E$1:$E$22)))</f>
        <v/>
      </c>
      <c r="AP39" s="109">
        <f>IF($G39="x",0,IF(AO39&lt;50,AO39-COUNTIFS($G$5:$G39,"x"),0))</f>
        <v>0</v>
      </c>
      <c r="AQ39" s="110" t="str">
        <f>IF(AND($G39="x",AO39&gt;0),0,IF(ISERROR(LOOKUP(AP39,Punkte!$D$1:$D$22,Punkte!$E$1:$E$22)),"",LOOKUP((AP39),Punkte!$D$1:$D$22,Punkte!$E$1:$E$22)))</f>
        <v/>
      </c>
      <c r="AR39" s="115">
        <f t="shared" si="6"/>
        <v>4</v>
      </c>
    </row>
    <row r="40" spans="1:44" x14ac:dyDescent="0.25">
      <c r="A40" s="9">
        <f t="shared" si="4"/>
        <v>22</v>
      </c>
      <c r="B40" s="34">
        <f t="shared" si="5"/>
        <v>0</v>
      </c>
      <c r="C40" s="3">
        <v>63</v>
      </c>
      <c r="E40" s="15" t="s">
        <v>80</v>
      </c>
      <c r="F40" s="15" t="s">
        <v>55</v>
      </c>
      <c r="G40" s="134" t="s">
        <v>156</v>
      </c>
      <c r="I40" s="109">
        <f>IF($G40="x",0,IF(H40&lt;50,H40-COUNTIFS($G$5:$G40,"x"),0))</f>
        <v>0</v>
      </c>
      <c r="J40" s="110" t="str">
        <f>IF(AND($G40="x",H40&gt;0),0,IF(ISERROR(LOOKUP(I40,Punkte!$D$1:$D$22,Punkte!$E$1:$E$22)),"",LOOKUP((I40),Punkte!$D$1:$D$22,Punkte!$E$1:$E$22)))</f>
        <v/>
      </c>
      <c r="L40" s="109">
        <f>IF($G40="x",0,IF(K40&lt;50,K40-COUNTIFS($G$5:$G40,"x"),0))</f>
        <v>0</v>
      </c>
      <c r="M40" s="110" t="str">
        <f>IF(AND($G40="x",K40&gt;0),0,IF(ISERROR(LOOKUP(L40,Punkte!$D$1:$D$22,Punkte!$E$1:$E$22)),"",LOOKUP((L40),Punkte!$D$1:$D$22,Punkte!$E$1:$E$22)))</f>
        <v/>
      </c>
      <c r="O40" s="109">
        <v>0</v>
      </c>
      <c r="P40" s="110" t="str">
        <f>IF(AND($G40="x",N40&gt;0),0,IF(ISERROR(LOOKUP(O40,Punkte!$D$1:$D$22,Punkte!$E$1:$E$22)),"",LOOKUP((O40),Punkte!$D$1:$D$22,Punkte!$E$1:$E$22)))</f>
        <v/>
      </c>
      <c r="R40" s="109">
        <v>0</v>
      </c>
      <c r="S40" s="110" t="str">
        <f>IF(AND($G40="x",Q40&gt;0),0,IF(ISERROR(LOOKUP(R40,Punkte!$D$1:$D$22,Punkte!$E$1:$E$22)),"",LOOKUP((R40),Punkte!$D$1:$D$22,Punkte!$E$1:$E$22)))</f>
        <v/>
      </c>
      <c r="U40" s="109">
        <f>IF($G40="x",0,IF(T40&lt;50,T40-COUNTIFS($G$5:$G40,"x"),0))</f>
        <v>0</v>
      </c>
      <c r="V40" s="110" t="str">
        <f>IF(AND($G40="x",T40&gt;0),0,IF(ISERROR(LOOKUP(U40,Punkte!$D$1:$D$22,Punkte!$E$1:$E$22)),"",LOOKUP((U40),Punkte!$D$1:$D$22,Punkte!$E$1:$E$22)))</f>
        <v/>
      </c>
      <c r="X40" s="109">
        <f>IF($G40="x",0,IF(W40&lt;50,W40-COUNTIFS($G$5:$G40,"x"),0))</f>
        <v>0</v>
      </c>
      <c r="Y40" s="110" t="str">
        <f>IF(AND($G40="x",W40&gt;0),0,IF(ISERROR(LOOKUP(X40,Punkte!$D$1:$D$22,Punkte!$E$1:$E$22)),"",LOOKUP((X40),Punkte!$D$1:$D$22,Punkte!$E$1:$E$22)))</f>
        <v/>
      </c>
      <c r="Z40" s="3">
        <v>27</v>
      </c>
      <c r="AA40" s="109">
        <v>0</v>
      </c>
      <c r="AB40" s="110">
        <f>IF(AND($G40="x",Z40&gt;0),0,IF(ISERROR(LOOKUP(AA40,Punkte!$D$1:$D$22,Punkte!$E$1:$E$22)),"",LOOKUP((AA40),Punkte!$D$1:$D$22,Punkte!$E$1:$E$22)))</f>
        <v>0</v>
      </c>
      <c r="AC40" s="3">
        <v>26</v>
      </c>
      <c r="AD40" s="109">
        <v>0</v>
      </c>
      <c r="AE40" s="110">
        <f>IF(AND($G40="x",AC40&gt;0),0,IF(ISERROR(LOOKUP(AD40,Punkte!$D$1:$D$22,Punkte!$E$1:$E$22)),"",LOOKUP((AD40),Punkte!$D$1:$D$22,Punkte!$E$1:$E$22)))</f>
        <v>0</v>
      </c>
      <c r="AF40" s="3">
        <v>20</v>
      </c>
      <c r="AG40" s="109">
        <v>0</v>
      </c>
      <c r="AH40" s="110">
        <f>IF(AND($G40="x",AF40&gt;0),0,IF(ISERROR(LOOKUP(AG40,Punkte!$D$1:$D$22,Punkte!$E$1:$E$22)),"",LOOKUP((AG40),Punkte!$D$1:$D$22,Punkte!$E$1:$E$22)))</f>
        <v>0</v>
      </c>
      <c r="AI40" s="3">
        <v>20</v>
      </c>
      <c r="AJ40" s="109">
        <v>0</v>
      </c>
      <c r="AK40" s="110">
        <f>IF(AND($G40="x",AI40&gt;0),0,IF(ISERROR(LOOKUP(AJ40,Punkte!$D$1:$D$22,Punkte!$E$1:$E$22)),"",LOOKUP((AJ40),Punkte!$D$1:$D$22,Punkte!$E$1:$E$22)))</f>
        <v>0</v>
      </c>
      <c r="AM40" s="109">
        <f>IF($G40="x",0,IF(AL40&lt;50,AL40-COUNTIFS($G$5:$G40,"x"),0))</f>
        <v>0</v>
      </c>
      <c r="AN40" s="110" t="str">
        <f>IF(AND($G40="x",AL40&gt;0),0,IF(ISERROR(LOOKUP(AM40,Punkte!$D$1:$D$22,Punkte!$E$1:$E$22)),"",LOOKUP((AM40),Punkte!$D$1:$D$22,Punkte!$E$1:$E$22)))</f>
        <v/>
      </c>
      <c r="AP40" s="109">
        <f>IF($G40="x",0,IF(AO40&lt;50,AO40-COUNTIFS($G$5:$G40,"x"),0))</f>
        <v>0</v>
      </c>
      <c r="AQ40" s="110" t="str">
        <f>IF(AND($G40="x",AO40&gt;0),0,IF(ISERROR(LOOKUP(AP40,Punkte!$D$1:$D$22,Punkte!$E$1:$E$22)),"",LOOKUP((AP40),Punkte!$D$1:$D$22,Punkte!$E$1:$E$22)))</f>
        <v/>
      </c>
      <c r="AR40" s="115">
        <f t="shared" si="6"/>
        <v>4</v>
      </c>
    </row>
    <row r="41" spans="1:44" x14ac:dyDescent="0.25">
      <c r="A41" s="9">
        <f t="shared" si="4"/>
        <v>22</v>
      </c>
      <c r="B41" s="34">
        <f t="shared" si="5"/>
        <v>0</v>
      </c>
      <c r="C41" s="18">
        <v>5</v>
      </c>
      <c r="D41" s="19" t="s">
        <v>44</v>
      </c>
      <c r="E41" s="15" t="s">
        <v>62</v>
      </c>
      <c r="F41" s="15" t="s">
        <v>63</v>
      </c>
      <c r="G41" s="134" t="s">
        <v>156</v>
      </c>
      <c r="I41" s="109">
        <f>IF($G41="x",0,IF(H41&lt;50,H41-COUNTIFS($G$5:$G41,"x"),0))</f>
        <v>0</v>
      </c>
      <c r="J41" s="110" t="str">
        <f>IF(AND($G41="x",H41&gt;0),0,IF(ISERROR(LOOKUP(I41,Punkte!$D$1:$D$22,Punkte!$E$1:$E$22)),"",LOOKUP((I41),Punkte!$D$1:$D$22,Punkte!$E$1:$E$22)))</f>
        <v/>
      </c>
      <c r="L41" s="109">
        <f>IF($G41="x",0,IF(K41&lt;50,K41-COUNTIFS($G$5:$G41,"x"),0))</f>
        <v>0</v>
      </c>
      <c r="M41" s="110" t="str">
        <f>IF(AND($G41="x",K41&gt;0),0,IF(ISERROR(LOOKUP(L41,Punkte!$D$1:$D$22,Punkte!$E$1:$E$22)),"",LOOKUP((L41),Punkte!$D$1:$D$22,Punkte!$E$1:$E$22)))</f>
        <v/>
      </c>
      <c r="O41" s="109">
        <v>0</v>
      </c>
      <c r="P41" s="110" t="str">
        <f>IF(AND($G41="x",N41&gt;0),0,IF(ISERROR(LOOKUP(O41,Punkte!$D$1:$D$22,Punkte!$E$1:$E$22)),"",LOOKUP((O41),Punkte!$D$1:$D$22,Punkte!$E$1:$E$22)))</f>
        <v/>
      </c>
      <c r="R41" s="109">
        <v>0</v>
      </c>
      <c r="S41" s="110" t="str">
        <f>IF(AND($G41="x",Q41&gt;0),0,IF(ISERROR(LOOKUP(R41,Punkte!$D$1:$D$22,Punkte!$E$1:$E$22)),"",LOOKUP((R41),Punkte!$D$1:$D$22,Punkte!$E$1:$E$22)))</f>
        <v/>
      </c>
      <c r="T41" s="3">
        <v>11</v>
      </c>
      <c r="U41" s="109">
        <v>0</v>
      </c>
      <c r="V41" s="110">
        <f>IF(AND($G41="x",T41&gt;0),0,IF(ISERROR(LOOKUP(U41,Punkte!$D$1:$D$22,Punkte!$E$1:$E$22)),"",LOOKUP((U41),Punkte!$D$1:$D$22,Punkte!$E$1:$E$22)))</f>
        <v>0</v>
      </c>
      <c r="W41" s="3">
        <v>12</v>
      </c>
      <c r="X41" s="109">
        <v>0</v>
      </c>
      <c r="Y41" s="110">
        <f>IF(AND($G41="x",W41&gt;0),0,IF(ISERROR(LOOKUP(X41,Punkte!$D$1:$D$22,Punkte!$E$1:$E$22)),"",LOOKUP((X41),Punkte!$D$1:$D$22,Punkte!$E$1:$E$22)))</f>
        <v>0</v>
      </c>
      <c r="Z41" s="3">
        <v>12</v>
      </c>
      <c r="AA41" s="109">
        <v>0</v>
      </c>
      <c r="AB41" s="110">
        <f>IF(AND($G41="x",Z41&gt;0),0,IF(ISERROR(LOOKUP(AA41,Punkte!$D$1:$D$22,Punkte!$E$1:$E$22)),"",LOOKUP((AA41),Punkte!$D$1:$D$22,Punkte!$E$1:$E$22)))</f>
        <v>0</v>
      </c>
      <c r="AC41" s="3">
        <v>12</v>
      </c>
      <c r="AD41" s="109">
        <v>0</v>
      </c>
      <c r="AE41" s="110">
        <f>IF(AND($G41="x",AC41&gt;0),0,IF(ISERROR(LOOKUP(AD41,Punkte!$D$1:$D$22,Punkte!$E$1:$E$22)),"",LOOKUP((AD41),Punkte!$D$1:$D$22,Punkte!$E$1:$E$22)))</f>
        <v>0</v>
      </c>
      <c r="AG41" s="109">
        <f>IF($G41="x",0,IF(AF41&lt;50,AF41-COUNTIFS($G$5:$G41,"x"),0))</f>
        <v>0</v>
      </c>
      <c r="AH41" s="110" t="str">
        <f>IF(AND($G41="x",AF41&gt;0),0,IF(ISERROR(LOOKUP(AG41,Punkte!$D$1:$D$22,Punkte!$E$1:$E$22)),"",LOOKUP((AG41),Punkte!$D$1:$D$22,Punkte!$E$1:$E$22)))</f>
        <v/>
      </c>
      <c r="AJ41" s="109">
        <f>IF($G41="x",0,IF(AI41&lt;50,AI41-COUNTIFS($G$5:$G41,"x"),0))</f>
        <v>0</v>
      </c>
      <c r="AK41" s="110" t="str">
        <f>IF(AND($G41="x",AI41&gt;0),0,IF(ISERROR(LOOKUP(AJ41,Punkte!$D$1:$D$22,Punkte!$E$1:$E$22)),"",LOOKUP((AJ41),Punkte!$D$1:$D$22,Punkte!$E$1:$E$22)))</f>
        <v/>
      </c>
      <c r="AM41" s="109">
        <f>IF($G41="x",0,IF(AL41&lt;50,AL41-COUNTIFS($G$5:$G41,"x"),0))</f>
        <v>0</v>
      </c>
      <c r="AN41" s="110" t="str">
        <f>IF(AND($G41="x",AL41&gt;0),0,IF(ISERROR(LOOKUP(AM41,Punkte!$D$1:$D$22,Punkte!$E$1:$E$22)),"",LOOKUP((AM41),Punkte!$D$1:$D$22,Punkte!$E$1:$E$22)))</f>
        <v/>
      </c>
      <c r="AP41" s="109">
        <f>IF($G41="x",0,IF(AO41&lt;50,AO41-COUNTIFS($G$5:$G41,"x"),0))</f>
        <v>0</v>
      </c>
      <c r="AQ41" s="110" t="str">
        <f>IF(AND($G41="x",AO41&gt;0),0,IF(ISERROR(LOOKUP(AP41,Punkte!$D$1:$D$22,Punkte!$E$1:$E$22)),"",LOOKUP((AP41),Punkte!$D$1:$D$22,Punkte!$E$1:$E$22)))</f>
        <v/>
      </c>
      <c r="AR41" s="115">
        <f t="shared" si="6"/>
        <v>4</v>
      </c>
    </row>
    <row r="42" spans="1:44" x14ac:dyDescent="0.25">
      <c r="A42" s="9">
        <f t="shared" si="4"/>
        <v>22</v>
      </c>
      <c r="B42" s="34">
        <f t="shared" si="5"/>
        <v>0</v>
      </c>
      <c r="C42" s="18">
        <v>99</v>
      </c>
      <c r="D42" s="1" t="s">
        <v>44</v>
      </c>
      <c r="E42" s="15" t="s">
        <v>209</v>
      </c>
      <c r="F42" s="15" t="s">
        <v>210</v>
      </c>
      <c r="G42" s="134" t="s">
        <v>156</v>
      </c>
      <c r="H42" s="3">
        <v>27</v>
      </c>
      <c r="I42" s="109">
        <v>0</v>
      </c>
      <c r="J42" s="110">
        <f>IF(AND($G42="x",H42&gt;0),0,IF(ISERROR(LOOKUP(I42,Punkte!$D$1:$D$22,Punkte!$E$1:$E$22)),"",LOOKUP((I42),Punkte!$D$1:$D$22,Punkte!$E$1:$E$22)))</f>
        <v>0</v>
      </c>
      <c r="K42" s="3">
        <v>16</v>
      </c>
      <c r="L42" s="109">
        <v>0</v>
      </c>
      <c r="M42" s="110">
        <f>IF(AND($G42="x",K42&gt;0),0,IF(ISERROR(LOOKUP(L42,Punkte!$D$1:$D$22,Punkte!$E$1:$E$22)),"",LOOKUP((L42),Punkte!$D$1:$D$22,Punkte!$E$1:$E$22)))</f>
        <v>0</v>
      </c>
      <c r="N42" s="3">
        <v>21</v>
      </c>
      <c r="O42" s="109">
        <v>0</v>
      </c>
      <c r="P42" s="110">
        <f>IF(AND($G42="x",N42&gt;0),0,IF(ISERROR(LOOKUP(O42,Punkte!$D$1:$D$22,Punkte!$E$1:$E$22)),"",LOOKUP((O42),Punkte!$D$1:$D$22,Punkte!$E$1:$E$22)))</f>
        <v>0</v>
      </c>
      <c r="Q42" s="3">
        <v>20</v>
      </c>
      <c r="R42" s="109">
        <v>0</v>
      </c>
      <c r="S42" s="110">
        <f>IF(AND($G42="x",Q42&gt;0),0,IF(ISERROR(LOOKUP(R42,Punkte!$D$1:$D$22,Punkte!$E$1:$E$22)),"",LOOKUP((R42),Punkte!$D$1:$D$22,Punkte!$E$1:$E$22)))</f>
        <v>0</v>
      </c>
      <c r="U42" s="109">
        <f>IF($G42="x",0,IF(T42&lt;50,T42-COUNTIFS($G$5:$G42,"x"),0))</f>
        <v>0</v>
      </c>
      <c r="V42" s="110" t="str">
        <f>IF(AND($G42="x",T42&gt;0),0,IF(ISERROR(LOOKUP(U42,Punkte!$D$1:$D$22,Punkte!$E$1:$E$22)),"",LOOKUP((U42),Punkte!$D$1:$D$22,Punkte!$E$1:$E$22)))</f>
        <v/>
      </c>
      <c r="X42" s="109">
        <f>IF($G42="x",0,IF(W42&lt;50,W42-COUNTIFS($G$5:$G42,"x"),0))</f>
        <v>0</v>
      </c>
      <c r="Y42" s="110" t="str">
        <f>IF(AND($G42="x",W42&gt;0),0,IF(ISERROR(LOOKUP(X42,Punkte!$D$1:$D$22,Punkte!$E$1:$E$22)),"",LOOKUP((X42),Punkte!$D$1:$D$22,Punkte!$E$1:$E$22)))</f>
        <v/>
      </c>
      <c r="AA42" s="109">
        <f>IF($G42="x",0,IF(Z42&lt;50,Z42-COUNTIFS($G$5:$G42,"x"),0))</f>
        <v>0</v>
      </c>
      <c r="AB42" s="110" t="str">
        <f>IF(AND($G42="x",Z42&gt;0),0,IF(ISERROR(LOOKUP(AA42,Punkte!$D$1:$D$22,Punkte!$E$1:$E$22)),"",LOOKUP((AA42),Punkte!$D$1:$D$22,Punkte!$E$1:$E$22)))</f>
        <v/>
      </c>
      <c r="AD42" s="109">
        <f>IF($G42="x",0,IF(AC42&lt;50,AC42-COUNTIFS($G$5:$G42,"x"),0))</f>
        <v>0</v>
      </c>
      <c r="AE42" s="110" t="str">
        <f>IF(AND($G42="x",AC42&gt;0),0,IF(ISERROR(LOOKUP(AD42,Punkte!$D$1:$D$22,Punkte!$E$1:$E$22)),"",LOOKUP((AD42),Punkte!$D$1:$D$22,Punkte!$E$1:$E$22)))</f>
        <v/>
      </c>
      <c r="AG42" s="109">
        <f>IF($G42="x",0,IF(AF42&lt;50,AF42-COUNTIFS($G$5:$G42,"x"),0))</f>
        <v>0</v>
      </c>
      <c r="AH42" s="110" t="str">
        <f>IF(AND($G42="x",AF42&gt;0),0,IF(ISERROR(LOOKUP(AG42,Punkte!$D$1:$D$22,Punkte!$E$1:$E$22)),"",LOOKUP((AG42),Punkte!$D$1:$D$22,Punkte!$E$1:$E$22)))</f>
        <v/>
      </c>
      <c r="AJ42" s="109">
        <f>IF($G42="x",0,IF(AI42&lt;50,AI42-COUNTIFS($G$5:$G42,"x"),0))</f>
        <v>0</v>
      </c>
      <c r="AK42" s="110" t="str">
        <f>IF(AND($G42="x",AI42&gt;0),0,IF(ISERROR(LOOKUP(AJ42,Punkte!$D$1:$D$22,Punkte!$E$1:$E$22)),"",LOOKUP((AJ42),Punkte!$D$1:$D$22,Punkte!$E$1:$E$22)))</f>
        <v/>
      </c>
      <c r="AM42" s="109">
        <f>IF($G42="x",0,IF(AL42&lt;50,AL42-COUNTIFS($G$5:$G42,"x"),0))</f>
        <v>0</v>
      </c>
      <c r="AN42" s="110" t="str">
        <f>IF(AND($G42="x",AL42&gt;0),0,IF(ISERROR(LOOKUP(AM42,Punkte!$D$1:$D$22,Punkte!$E$1:$E$22)),"",LOOKUP((AM42),Punkte!$D$1:$D$22,Punkte!$E$1:$E$22)))</f>
        <v/>
      </c>
      <c r="AP42" s="109">
        <f>IF($G42="x",0,IF(AO42&lt;50,AO42-COUNTIFS($G$5:$G42,"x"),0))</f>
        <v>0</v>
      </c>
      <c r="AQ42" s="110" t="str">
        <f>IF(AND($G42="x",AO42&gt;0),0,IF(ISERROR(LOOKUP(AP42,Punkte!$D$1:$D$22,Punkte!$E$1:$E$22)),"",LOOKUP((AP42),Punkte!$D$1:$D$22,Punkte!$E$1:$E$22)))</f>
        <v/>
      </c>
      <c r="AR42" s="115">
        <f t="shared" si="6"/>
        <v>4</v>
      </c>
    </row>
    <row r="43" spans="1:44" x14ac:dyDescent="0.25">
      <c r="A43" s="9">
        <f t="shared" si="4"/>
        <v>22</v>
      </c>
      <c r="B43" s="34">
        <f t="shared" si="5"/>
        <v>0</v>
      </c>
      <c r="C43" s="3">
        <v>10</v>
      </c>
      <c r="D43" s="19"/>
      <c r="E43" s="15" t="s">
        <v>244</v>
      </c>
      <c r="F43" s="15" t="s">
        <v>171</v>
      </c>
      <c r="G43" s="134" t="s">
        <v>156</v>
      </c>
      <c r="I43" s="109">
        <f>IF($G43="x",0,IF(H43&lt;50,H43-COUNTIFS($G$5:$G43,"x"),0))</f>
        <v>0</v>
      </c>
      <c r="J43" s="110" t="str">
        <f>IF(AND($G43="x",H43&gt;0),0,IF(ISERROR(LOOKUP(I43,Punkte!$D$1:$D$22,Punkte!$E$1:$E$22)),"",LOOKUP((I43),Punkte!$D$1:$D$22,Punkte!$E$1:$E$22)))</f>
        <v/>
      </c>
      <c r="L43" s="109">
        <f>IF($G43="x",0,IF(K43&lt;50,K43-COUNTIFS($G$5:$G43,"x"),0))</f>
        <v>0</v>
      </c>
      <c r="M43" s="110" t="str">
        <f>IF(AND($G43="x",K43&gt;0),0,IF(ISERROR(LOOKUP(L43,Punkte!$D$1:$D$22,Punkte!$E$1:$E$22)),"",LOOKUP((L43),Punkte!$D$1:$D$22,Punkte!$E$1:$E$22)))</f>
        <v/>
      </c>
      <c r="O43" s="109">
        <v>0</v>
      </c>
      <c r="P43" s="110" t="str">
        <f>IF(AND($G43="x",N43&gt;0),0,IF(ISERROR(LOOKUP(O43,Punkte!$D$1:$D$22,Punkte!$E$1:$E$22)),"",LOOKUP((O43),Punkte!$D$1:$D$22,Punkte!$E$1:$E$22)))</f>
        <v/>
      </c>
      <c r="R43" s="109">
        <v>0</v>
      </c>
      <c r="S43" s="110" t="str">
        <f>IF(AND($G43="x",Q43&gt;0),0,IF(ISERROR(LOOKUP(R43,Punkte!$D$1:$D$22,Punkte!$E$1:$E$22)),"",LOOKUP((R43),Punkte!$D$1:$D$22,Punkte!$E$1:$E$22)))</f>
        <v/>
      </c>
      <c r="U43" s="109">
        <f>IF($G43="x",0,IF(T43&lt;50,T43-COUNTIFS($G$5:$G43,"x"),0))</f>
        <v>0</v>
      </c>
      <c r="V43" s="110" t="str">
        <f>IF(AND($G43="x",T43&gt;0),0,IF(ISERROR(LOOKUP(U43,Punkte!$D$1:$D$22,Punkte!$E$1:$E$22)),"",LOOKUP((U43),Punkte!$D$1:$D$22,Punkte!$E$1:$E$22)))</f>
        <v/>
      </c>
      <c r="X43" s="109">
        <f>IF($G43="x",0,IF(W43&lt;50,W43-COUNTIFS($G$5:$G43,"x"),0))</f>
        <v>0</v>
      </c>
      <c r="Y43" s="110" t="str">
        <f>IF(AND($G43="x",W43&gt;0),0,IF(ISERROR(LOOKUP(X43,Punkte!$D$1:$D$22,Punkte!$E$1:$E$22)),"",LOOKUP((X43),Punkte!$D$1:$D$22,Punkte!$E$1:$E$22)))</f>
        <v/>
      </c>
      <c r="AA43" s="109">
        <f>IF($G43="x",0,IF(Z43&lt;50,Z43-COUNTIFS($G$5:$G43,"x"),0))</f>
        <v>0</v>
      </c>
      <c r="AB43" s="110" t="str">
        <f>IF(AND($G43="x",Z43&gt;0),0,IF(ISERROR(LOOKUP(AA43,Punkte!$D$1:$D$22,Punkte!$E$1:$E$22)),"",LOOKUP((AA43),Punkte!$D$1:$D$22,Punkte!$E$1:$E$22)))</f>
        <v/>
      </c>
      <c r="AC43" s="3">
        <v>27</v>
      </c>
      <c r="AD43" s="109">
        <v>0</v>
      </c>
      <c r="AE43" s="110">
        <f>IF(AND($G43="x",AC43&gt;0),0,IF(ISERROR(LOOKUP(AD43,Punkte!$D$1:$D$22,Punkte!$E$1:$E$22)),"",LOOKUP((AD43),Punkte!$D$1:$D$22,Punkte!$E$1:$E$22)))</f>
        <v>0</v>
      </c>
      <c r="AF43" s="3">
        <v>28</v>
      </c>
      <c r="AG43" s="109">
        <v>0</v>
      </c>
      <c r="AH43" s="110">
        <f>IF(AND($G43="x",AF43&gt;0),0,IF(ISERROR(LOOKUP(AG43,Punkte!$D$1:$D$22,Punkte!$E$1:$E$22)),"",LOOKUP((AG43),Punkte!$D$1:$D$22,Punkte!$E$1:$E$22)))</f>
        <v>0</v>
      </c>
      <c r="AI43" s="3">
        <v>28</v>
      </c>
      <c r="AJ43" s="109">
        <v>0</v>
      </c>
      <c r="AK43" s="110">
        <f>IF(AND($G43="x",AI43&gt;0),0,IF(ISERROR(LOOKUP(AJ43,Punkte!$D$1:$D$22,Punkte!$E$1:$E$22)),"",LOOKUP((AJ43),Punkte!$D$1:$D$22,Punkte!$E$1:$E$22)))</f>
        <v>0</v>
      </c>
      <c r="AM43" s="109">
        <f>IF($G43="x",0,IF(AL43&lt;50,AL43-COUNTIFS($G$5:$G43,"x"),0))</f>
        <v>0</v>
      </c>
      <c r="AN43" s="110" t="str">
        <f>IF(AND($G43="x",AL43&gt;0),0,IF(ISERROR(LOOKUP(AM43,Punkte!$D$1:$D$22,Punkte!$E$1:$E$22)),"",LOOKUP((AM43),Punkte!$D$1:$D$22,Punkte!$E$1:$E$22)))</f>
        <v/>
      </c>
      <c r="AP43" s="109">
        <f>IF($G43="x",0,IF(AO43&lt;50,AO43-COUNTIFS($G$5:$G43,"x"),0))</f>
        <v>0</v>
      </c>
      <c r="AQ43" s="110" t="str">
        <f>IF(AND($G43="x",AO43&gt;0),0,IF(ISERROR(LOOKUP(AP43,Punkte!$D$1:$D$22,Punkte!$E$1:$E$22)),"",LOOKUP((AP43),Punkte!$D$1:$D$22,Punkte!$E$1:$E$22)))</f>
        <v/>
      </c>
      <c r="AR43" s="115">
        <f t="shared" si="6"/>
        <v>3</v>
      </c>
    </row>
    <row r="44" spans="1:44" x14ac:dyDescent="0.25">
      <c r="A44" s="9">
        <f t="shared" si="4"/>
        <v>22</v>
      </c>
      <c r="B44" s="34">
        <f t="shared" si="5"/>
        <v>0</v>
      </c>
      <c r="C44" s="18">
        <v>70</v>
      </c>
      <c r="E44" s="15" t="s">
        <v>200</v>
      </c>
      <c r="F44" s="15" t="s">
        <v>43</v>
      </c>
      <c r="G44" s="134" t="s">
        <v>156</v>
      </c>
      <c r="I44" s="109">
        <f>IF($G44="x",0,IF(H44&lt;50,H44-COUNTIFS($G$5:$G44,"x"),0))</f>
        <v>0</v>
      </c>
      <c r="J44" s="110" t="str">
        <f>IF(AND($G44="x",H44&gt;0),0,IF(ISERROR(LOOKUP(I44,Punkte!$D$1:$D$22,Punkte!$E$1:$E$22)),"",LOOKUP((I44),Punkte!$D$1:$D$22,Punkte!$E$1:$E$22)))</f>
        <v/>
      </c>
      <c r="L44" s="109">
        <f>IF($G44="x",0,IF(K44&lt;50,K44-COUNTIFS($G$5:$G44,"x"),0))</f>
        <v>0</v>
      </c>
      <c r="M44" s="110" t="str">
        <f>IF(AND($G44="x",K44&gt;0),0,IF(ISERROR(LOOKUP(L44,Punkte!$D$1:$D$22,Punkte!$E$1:$E$22)),"",LOOKUP((L44),Punkte!$D$1:$D$22,Punkte!$E$1:$E$22)))</f>
        <v/>
      </c>
      <c r="O44" s="109">
        <v>0</v>
      </c>
      <c r="P44" s="110" t="str">
        <f>IF(AND($G44="x",N44&gt;0),0,IF(ISERROR(LOOKUP(O44,Punkte!$D$1:$D$22,Punkte!$E$1:$E$22)),"",LOOKUP((O44),Punkte!$D$1:$D$22,Punkte!$E$1:$E$22)))</f>
        <v/>
      </c>
      <c r="R44" s="109">
        <v>0</v>
      </c>
      <c r="S44" s="110" t="str">
        <f>IF(AND($G44="x",Q44&gt;0),0,IF(ISERROR(LOOKUP(R44,Punkte!$D$1:$D$22,Punkte!$E$1:$E$22)),"",LOOKUP((R44),Punkte!$D$1:$D$22,Punkte!$E$1:$E$22)))</f>
        <v/>
      </c>
      <c r="U44" s="109">
        <f>IF($G44="x",0,IF(T44&lt;50,T44-COUNTIFS($G$5:$G44,"x"),0))</f>
        <v>0</v>
      </c>
      <c r="V44" s="110" t="str">
        <f>IF(AND($G44="x",T44&gt;0),0,IF(ISERROR(LOOKUP(U44,Punkte!$D$1:$D$22,Punkte!$E$1:$E$22)),"",LOOKUP((U44),Punkte!$D$1:$D$22,Punkte!$E$1:$E$22)))</f>
        <v/>
      </c>
      <c r="X44" s="109">
        <f>IF($G44="x",0,IF(W44&lt;50,W44-COUNTIFS($G$5:$G44,"x"),0))</f>
        <v>0</v>
      </c>
      <c r="Y44" s="110" t="str">
        <f>IF(AND($G44="x",W44&gt;0),0,IF(ISERROR(LOOKUP(X44,Punkte!$D$1:$D$22,Punkte!$E$1:$E$22)),"",LOOKUP((X44),Punkte!$D$1:$D$22,Punkte!$E$1:$E$22)))</f>
        <v/>
      </c>
      <c r="AA44" s="109">
        <f>IF($G44="x",0,IF(Z44&lt;50,Z44-COUNTIFS($G$5:$G44,"x"),0))</f>
        <v>0</v>
      </c>
      <c r="AB44" s="110" t="str">
        <f>IF(AND($G44="x",Z44&gt;0),0,IF(ISERROR(LOOKUP(AA44,Punkte!$D$1:$D$22,Punkte!$E$1:$E$22)),"",LOOKUP((AA44),Punkte!$D$1:$D$22,Punkte!$E$1:$E$22)))</f>
        <v/>
      </c>
      <c r="AD44" s="109">
        <f>IF($G44="x",0,IF(AC44&lt;50,AC44-COUNTIFS($G$5:$G44,"x"),0))</f>
        <v>0</v>
      </c>
      <c r="AE44" s="110" t="str">
        <f>IF(AND($G44="x",AC44&gt;0),0,IF(ISERROR(LOOKUP(AD44,Punkte!$D$1:$D$22,Punkte!$E$1:$E$22)),"",LOOKUP((AD44),Punkte!$D$1:$D$22,Punkte!$E$1:$E$22)))</f>
        <v/>
      </c>
      <c r="AG44" s="109">
        <f>IF($G44="x",0,IF(AF44&lt;50,AF44-COUNTIFS($G$5:$G44,"x"),0))</f>
        <v>0</v>
      </c>
      <c r="AH44" s="110" t="str">
        <f>IF(AND($G44="x",AF44&gt;0),0,IF(ISERROR(LOOKUP(AG44,Punkte!$D$1:$D$22,Punkte!$E$1:$E$22)),"",LOOKUP((AG44),Punkte!$D$1:$D$22,Punkte!$E$1:$E$22)))</f>
        <v/>
      </c>
      <c r="AJ44" s="109">
        <f>IF($G44="x",0,IF(AI44&lt;50,AI44-COUNTIFS($G$5:$G44,"x"),0))</f>
        <v>0</v>
      </c>
      <c r="AK44" s="110" t="str">
        <f>IF(AND($G44="x",AI44&gt;0),0,IF(ISERROR(LOOKUP(AJ44,Punkte!$D$1:$D$22,Punkte!$E$1:$E$22)),"",LOOKUP((AJ44),Punkte!$D$1:$D$22,Punkte!$E$1:$E$22)))</f>
        <v/>
      </c>
      <c r="AL44" s="3">
        <v>17</v>
      </c>
      <c r="AM44" s="109">
        <v>0</v>
      </c>
      <c r="AN44" s="110">
        <f>IF(AND($G44="x",AL44&gt;0),0,IF(ISERROR(LOOKUP(AM44,Punkte!$D$1:$D$22,Punkte!$E$1:$E$22)),"",LOOKUP((AM44),Punkte!$D$1:$D$22,Punkte!$E$1:$E$22)))</f>
        <v>0</v>
      </c>
      <c r="AO44" s="3">
        <v>14</v>
      </c>
      <c r="AP44" s="109">
        <v>0</v>
      </c>
      <c r="AQ44" s="110">
        <f>IF(AND($G44="x",AO44&gt;0),0,IF(ISERROR(LOOKUP(AP44,Punkte!$D$1:$D$22,Punkte!$E$1:$E$22)),"",LOOKUP((AP44),Punkte!$D$1:$D$22,Punkte!$E$1:$E$22)))</f>
        <v>0</v>
      </c>
      <c r="AR44" s="115">
        <f t="shared" si="6"/>
        <v>2</v>
      </c>
    </row>
    <row r="45" spans="1:44" x14ac:dyDescent="0.25">
      <c r="A45" s="9">
        <f t="shared" si="4"/>
        <v>22</v>
      </c>
      <c r="B45" s="34">
        <f t="shared" si="5"/>
        <v>0</v>
      </c>
      <c r="C45" s="3">
        <v>71</v>
      </c>
      <c r="E45" s="15" t="s">
        <v>178</v>
      </c>
      <c r="F45" s="15" t="s">
        <v>179</v>
      </c>
      <c r="G45" s="141" t="s">
        <v>156</v>
      </c>
      <c r="I45" s="109">
        <f>IF($G45="x",0,IF(H45&lt;50,H45-COUNTIFS($G$5:$G45,"x"),0))</f>
        <v>0</v>
      </c>
      <c r="J45" s="110" t="str">
        <f>IF(AND($G45="x",H45&gt;0),0,IF(ISERROR(LOOKUP(I45,Punkte!$D$1:$D$22,Punkte!$E$1:$E$22)),"",LOOKUP((I45),Punkte!$D$1:$D$22,Punkte!$E$1:$E$22)))</f>
        <v/>
      </c>
      <c r="L45" s="109">
        <f>IF($G45="x",0,IF(K45&lt;50,K45-COUNTIFS($G$5:$G45,"x"),0))</f>
        <v>0</v>
      </c>
      <c r="M45" s="110" t="str">
        <f>IF(AND($G45="x",K45&gt;0),0,IF(ISERROR(LOOKUP(L45,Punkte!$D$1:$D$22,Punkte!$E$1:$E$22)),"",LOOKUP((L45),Punkte!$D$1:$D$22,Punkte!$E$1:$E$22)))</f>
        <v/>
      </c>
      <c r="O45" s="109">
        <v>0</v>
      </c>
      <c r="P45" s="110" t="str">
        <f>IF(AND($G45="x",N45&gt;0),0,IF(ISERROR(LOOKUP(O45,Punkte!$D$1:$D$22,Punkte!$E$1:$E$22)),"",LOOKUP((O45),Punkte!$D$1:$D$22,Punkte!$E$1:$E$22)))</f>
        <v/>
      </c>
      <c r="R45" s="109">
        <v>0</v>
      </c>
      <c r="S45" s="110" t="str">
        <f>IF(AND($G45="x",Q45&gt;0),0,IF(ISERROR(LOOKUP(R45,Punkte!$D$1:$D$22,Punkte!$E$1:$E$22)),"",LOOKUP((R45),Punkte!$D$1:$D$22,Punkte!$E$1:$E$22)))</f>
        <v/>
      </c>
      <c r="U45" s="109">
        <f>IF($G45="x",0,IF(T45&lt;50,T45-COUNTIFS($G$5:$G45,"x"),0))</f>
        <v>0</v>
      </c>
      <c r="V45" s="110" t="str">
        <f>IF(AND($G45="x",T45&gt;0),0,IF(ISERROR(LOOKUP(U45,Punkte!$D$1:$D$22,Punkte!$E$1:$E$22)),"",LOOKUP((U45),Punkte!$D$1:$D$22,Punkte!$E$1:$E$22)))</f>
        <v/>
      </c>
      <c r="X45" s="109">
        <f>IF($G45="x",0,IF(W45&lt;50,W45-COUNTIFS($G$5:$G45,"x"),0))</f>
        <v>0</v>
      </c>
      <c r="Y45" s="110" t="str">
        <f>IF(AND($G45="x",W45&gt;0),0,IF(ISERROR(LOOKUP(X45,Punkte!$D$1:$D$22,Punkte!$E$1:$E$22)),"",LOOKUP((X45),Punkte!$D$1:$D$22,Punkte!$E$1:$E$22)))</f>
        <v/>
      </c>
      <c r="AA45" s="109">
        <f>IF($G45="x",0,IF(Z45&lt;50,Z45-COUNTIFS($G$5:$G45,"x"),0))</f>
        <v>0</v>
      </c>
      <c r="AB45" s="110" t="str">
        <f>IF(AND($G45="x",Z45&gt;0),0,IF(ISERROR(LOOKUP(AA45,Punkte!$D$1:$D$22,Punkte!$E$1:$E$22)),"",LOOKUP((AA45),Punkte!$D$1:$D$22,Punkte!$E$1:$E$22)))</f>
        <v/>
      </c>
      <c r="AD45" s="109">
        <f>IF($G45="x",0,IF(AC45&lt;50,AC45-COUNTIFS($G$5:$G45,"x"),0))</f>
        <v>0</v>
      </c>
      <c r="AE45" s="110" t="str">
        <f>IF(AND($G45="x",AC45&gt;0),0,IF(ISERROR(LOOKUP(AD45,Punkte!$D$1:$D$22,Punkte!$E$1:$E$22)),"",LOOKUP((AD45),Punkte!$D$1:$D$22,Punkte!$E$1:$E$22)))</f>
        <v/>
      </c>
      <c r="AG45" s="109">
        <f>IF($G45="x",0,IF(AF45&lt;50,AF45-COUNTIFS($G$5:$G45,"x"),0))</f>
        <v>0</v>
      </c>
      <c r="AH45" s="110" t="str">
        <f>IF(AND($G45="x",AF45&gt;0),0,IF(ISERROR(LOOKUP(AG45,Punkte!$D$1:$D$22,Punkte!$E$1:$E$22)),"",LOOKUP((AG45),Punkte!$D$1:$D$22,Punkte!$E$1:$E$22)))</f>
        <v/>
      </c>
      <c r="AJ45" s="109">
        <f>IF($G45="x",0,IF(AI45&lt;50,AI45-COUNTIFS($G$5:$G45,"x"),0))</f>
        <v>0</v>
      </c>
      <c r="AK45" s="110" t="str">
        <f>IF(AND($G45="x",AI45&gt;0),0,IF(ISERROR(LOOKUP(AJ45,Punkte!$D$1:$D$22,Punkte!$E$1:$E$22)),"",LOOKUP((AJ45),Punkte!$D$1:$D$22,Punkte!$E$1:$E$22)))</f>
        <v/>
      </c>
      <c r="AL45" s="3">
        <v>16</v>
      </c>
      <c r="AM45" s="109">
        <v>0</v>
      </c>
      <c r="AN45" s="110">
        <f>IF(AND($G45="x",AL45&gt;0),0,IF(ISERROR(LOOKUP(AM45,Punkte!$D$1:$D$22,Punkte!$E$1:$E$22)),"",LOOKUP((AM45),Punkte!$D$1:$D$22,Punkte!$E$1:$E$22)))</f>
        <v>0</v>
      </c>
      <c r="AO45" s="3">
        <v>27</v>
      </c>
      <c r="AP45" s="109">
        <v>0</v>
      </c>
      <c r="AQ45" s="110">
        <f>IF(AND($G45="x",AO45&gt;0),0,IF(ISERROR(LOOKUP(AP45,Punkte!$D$1:$D$22,Punkte!$E$1:$E$22)),"",LOOKUP((AP45),Punkte!$D$1:$D$22,Punkte!$E$1:$E$22)))</f>
        <v>0</v>
      </c>
      <c r="AR45" s="115">
        <f t="shared" si="6"/>
        <v>2</v>
      </c>
    </row>
    <row r="46" spans="1:44" x14ac:dyDescent="0.25">
      <c r="A46" s="9">
        <f t="shared" si="4"/>
        <v>22</v>
      </c>
      <c r="B46" s="34">
        <f t="shared" si="5"/>
        <v>0</v>
      </c>
      <c r="C46" s="3">
        <v>6</v>
      </c>
      <c r="D46" s="4"/>
      <c r="E46" s="15" t="s">
        <v>137</v>
      </c>
      <c r="F46" s="15" t="s">
        <v>138</v>
      </c>
      <c r="G46" s="134" t="s">
        <v>156</v>
      </c>
      <c r="I46" s="109">
        <f>IF($G46="x",0,IF(H46&lt;50,H46-COUNTIFS($G$5:$G46,"x"),0))</f>
        <v>0</v>
      </c>
      <c r="J46" s="110" t="str">
        <f>IF(AND($G46="x",H46&gt;0),0,IF(ISERROR(LOOKUP(I46,Punkte!$D$1:$D$22,Punkte!$E$1:$E$22)),"",LOOKUP((I46),Punkte!$D$1:$D$22,Punkte!$E$1:$E$22)))</f>
        <v/>
      </c>
      <c r="L46" s="109">
        <f>IF($G46="x",0,IF(K46&lt;50,K46-COUNTIFS($G$5:$G46,"x"),0))</f>
        <v>0</v>
      </c>
      <c r="M46" s="110" t="str">
        <f>IF(AND($G46="x",K46&gt;0),0,IF(ISERROR(LOOKUP(L46,Punkte!$D$1:$D$22,Punkte!$E$1:$E$22)),"",LOOKUP((L46),Punkte!$D$1:$D$22,Punkte!$E$1:$E$22)))</f>
        <v/>
      </c>
      <c r="O46" s="109">
        <v>0</v>
      </c>
      <c r="P46" s="110" t="str">
        <f>IF(AND($G46="x",N46&gt;0),0,IF(ISERROR(LOOKUP(O46,Punkte!$D$1:$D$22,Punkte!$E$1:$E$22)),"",LOOKUP((O46),Punkte!$D$1:$D$22,Punkte!$E$1:$E$22)))</f>
        <v/>
      </c>
      <c r="R46" s="109">
        <v>0</v>
      </c>
      <c r="S46" s="110" t="str">
        <f>IF(AND($G46="x",Q46&gt;0),0,IF(ISERROR(LOOKUP(R46,Punkte!$D$1:$D$22,Punkte!$E$1:$E$22)),"",LOOKUP((R46),Punkte!$D$1:$D$22,Punkte!$E$1:$E$22)))</f>
        <v/>
      </c>
      <c r="U46" s="109">
        <f>IF($G46="x",0,IF(T46&lt;50,T46-COUNTIFS($G$5:$G46,"x"),0))</f>
        <v>0</v>
      </c>
      <c r="V46" s="110" t="str">
        <f>IF(AND($G46="x",T46&gt;0),0,IF(ISERROR(LOOKUP(U46,Punkte!$D$1:$D$22,Punkte!$E$1:$E$22)),"",LOOKUP((U46),Punkte!$D$1:$D$22,Punkte!$E$1:$E$22)))</f>
        <v/>
      </c>
      <c r="X46" s="109">
        <f>IF($G46="x",0,IF(W46&lt;50,W46-COUNTIFS($G$5:$G46,"x"),0))</f>
        <v>0</v>
      </c>
      <c r="Y46" s="110" t="str">
        <f>IF(AND($G46="x",W46&gt;0),0,IF(ISERROR(LOOKUP(X46,Punkte!$D$1:$D$22,Punkte!$E$1:$E$22)),"",LOOKUP((X46),Punkte!$D$1:$D$22,Punkte!$E$1:$E$22)))</f>
        <v/>
      </c>
      <c r="AA46" s="109">
        <f>IF($G46="x",0,IF(Z46&lt;50,Z46-COUNTIFS($G$5:$G46,"x"),0))</f>
        <v>0</v>
      </c>
      <c r="AB46" s="110" t="str">
        <f>IF(AND($G46="x",Z46&gt;0),0,IF(ISERROR(LOOKUP(AA46,Punkte!$D$1:$D$22,Punkte!$E$1:$E$22)),"",LOOKUP((AA46),Punkte!$D$1:$D$22,Punkte!$E$1:$E$22)))</f>
        <v/>
      </c>
      <c r="AD46" s="109">
        <f>IF($G46="x",0,IF(AC46&lt;50,AC46-COUNTIFS($G$5:$G46,"x"),0))</f>
        <v>0</v>
      </c>
      <c r="AE46" s="110" t="str">
        <f>IF(AND($G46="x",AC46&gt;0),0,IF(ISERROR(LOOKUP(AD46,Punkte!$D$1:$D$22,Punkte!$E$1:$E$22)),"",LOOKUP((AD46),Punkte!$D$1:$D$22,Punkte!$E$1:$E$22)))</f>
        <v/>
      </c>
      <c r="AG46" s="109">
        <f>IF($G46="x",0,IF(AF46&lt;50,AF46-COUNTIFS($G$5:$G46,"x"),0))</f>
        <v>0</v>
      </c>
      <c r="AH46" s="110" t="str">
        <f>IF(AND($G46="x",AF46&gt;0),0,IF(ISERROR(LOOKUP(AG46,Punkte!$D$1:$D$22,Punkte!$E$1:$E$22)),"",LOOKUP((AG46),Punkte!$D$1:$D$22,Punkte!$E$1:$E$22)))</f>
        <v/>
      </c>
      <c r="AJ46" s="109">
        <f>IF($G46="x",0,IF(AI46&lt;50,AI46-COUNTIFS($G$5:$G46,"x"),0))</f>
        <v>0</v>
      </c>
      <c r="AK46" s="110" t="str">
        <f>IF(AND($G46="x",AI46&gt;0),0,IF(ISERROR(LOOKUP(AJ46,Punkte!$D$1:$D$22,Punkte!$E$1:$E$22)),"",LOOKUP((AJ46),Punkte!$D$1:$D$22,Punkte!$E$1:$E$22)))</f>
        <v/>
      </c>
      <c r="AL46" s="3">
        <v>32</v>
      </c>
      <c r="AM46" s="109">
        <v>0</v>
      </c>
      <c r="AN46" s="110">
        <f>IF(AND($G46="x",AL46&gt;0),0,IF(ISERROR(LOOKUP(AM46,Punkte!$D$1:$D$22,Punkte!$E$1:$E$22)),"",LOOKUP((AM46),Punkte!$D$1:$D$22,Punkte!$E$1:$E$22)))</f>
        <v>0</v>
      </c>
      <c r="AO46" s="3" t="s">
        <v>39</v>
      </c>
      <c r="AP46" s="109">
        <v>0</v>
      </c>
      <c r="AQ46" s="110">
        <f>IF(AND($G46="x",AO46&gt;0),0,IF(ISERROR(LOOKUP(AP46,Punkte!$D$1:$D$22,Punkte!$E$1:$E$22)),"",LOOKUP((AP46),Punkte!$D$1:$D$22,Punkte!$E$1:$E$22)))</f>
        <v>0</v>
      </c>
      <c r="AR46" s="115">
        <f t="shared" si="6"/>
        <v>2</v>
      </c>
    </row>
    <row r="47" spans="1:44" x14ac:dyDescent="0.25">
      <c r="A47" s="9">
        <f t="shared" si="4"/>
        <v>22</v>
      </c>
      <c r="B47" s="34">
        <f t="shared" si="5"/>
        <v>0</v>
      </c>
      <c r="C47" s="18">
        <v>4</v>
      </c>
      <c r="D47" s="20"/>
      <c r="E47" s="15" t="s">
        <v>64</v>
      </c>
      <c r="F47" s="15" t="s">
        <v>36</v>
      </c>
      <c r="G47" s="134" t="s">
        <v>156</v>
      </c>
      <c r="I47" s="109">
        <f>IF($G47="x",0,IF(H47&lt;50,H47-COUNTIFS($G$5:$G47,"x"),0))</f>
        <v>0</v>
      </c>
      <c r="J47" s="110" t="str">
        <f>IF(AND($G47="x",H47&gt;0),0,IF(ISERROR(LOOKUP(I47,Punkte!$D$1:$D$22,Punkte!$E$1:$E$22)),"",LOOKUP((I47),Punkte!$D$1:$D$22,Punkte!$E$1:$E$22)))</f>
        <v/>
      </c>
      <c r="L47" s="109">
        <f>IF($G47="x",0,IF(K47&lt;50,K47-COUNTIFS($G$5:$G47,"x"),0))</f>
        <v>0</v>
      </c>
      <c r="M47" s="110" t="str">
        <f>IF(AND($G47="x",K47&gt;0),0,IF(ISERROR(LOOKUP(L47,Punkte!$D$1:$D$22,Punkte!$E$1:$E$22)),"",LOOKUP((L47),Punkte!$D$1:$D$22,Punkte!$E$1:$E$22)))</f>
        <v/>
      </c>
      <c r="O47" s="109">
        <v>0</v>
      </c>
      <c r="P47" s="110" t="str">
        <f>IF(AND($G47="x",N47&gt;0),0,IF(ISERROR(LOOKUP(O47,Punkte!$D$1:$D$22,Punkte!$E$1:$E$22)),"",LOOKUP((O47),Punkte!$D$1:$D$22,Punkte!$E$1:$E$22)))</f>
        <v/>
      </c>
      <c r="R47" s="109">
        <v>0</v>
      </c>
      <c r="S47" s="110" t="str">
        <f>IF(AND($G47="x",Q47&gt;0),0,IF(ISERROR(LOOKUP(R47,Punkte!$D$1:$D$22,Punkte!$E$1:$E$22)),"",LOOKUP((R47),Punkte!$D$1:$D$22,Punkte!$E$1:$E$22)))</f>
        <v/>
      </c>
      <c r="U47" s="109">
        <f>IF($G47="x",0,IF(T47&lt;50,T47-COUNTIFS($G$5:$G47,"x"),0))</f>
        <v>0</v>
      </c>
      <c r="V47" s="110" t="str">
        <f>IF(AND($G47="x",T47&gt;0),0,IF(ISERROR(LOOKUP(U47,Punkte!$D$1:$D$22,Punkte!$E$1:$E$22)),"",LOOKUP((U47),Punkte!$D$1:$D$22,Punkte!$E$1:$E$22)))</f>
        <v/>
      </c>
      <c r="X47" s="109">
        <f>IF($G47="x",0,IF(W47&lt;50,W47-COUNTIFS($G$5:$G47,"x"),0))</f>
        <v>0</v>
      </c>
      <c r="Y47" s="110" t="str">
        <f>IF(AND($G47="x",W47&gt;0),0,IF(ISERROR(LOOKUP(X47,Punkte!$D$1:$D$22,Punkte!$E$1:$E$22)),"",LOOKUP((X47),Punkte!$D$1:$D$22,Punkte!$E$1:$E$22)))</f>
        <v/>
      </c>
      <c r="AA47" s="109">
        <f>IF($G47="x",0,IF(Z47&lt;50,Z47-COUNTIFS($G$5:$G47,"x"),0))</f>
        <v>0</v>
      </c>
      <c r="AB47" s="110" t="str">
        <f>IF(AND($G47="x",Z47&gt;0),0,IF(ISERROR(LOOKUP(AA47,Punkte!$D$1:$D$22,Punkte!$E$1:$E$22)),"",LOOKUP((AA47),Punkte!$D$1:$D$22,Punkte!$E$1:$E$22)))</f>
        <v/>
      </c>
      <c r="AD47" s="109">
        <f>IF($G47="x",0,IF(AC47&lt;50,AC47-COUNTIFS($G$5:$G47,"x"),0))</f>
        <v>0</v>
      </c>
      <c r="AE47" s="110" t="str">
        <f>IF(AND($G47="x",AC47&gt;0),0,IF(ISERROR(LOOKUP(AD47,Punkte!$D$1:$D$22,Punkte!$E$1:$E$22)),"",LOOKUP((AD47),Punkte!$D$1:$D$22,Punkte!$E$1:$E$22)))</f>
        <v/>
      </c>
      <c r="AF47" s="3">
        <v>13</v>
      </c>
      <c r="AG47" s="109">
        <v>0</v>
      </c>
      <c r="AH47" s="110">
        <f>IF(AND($G47="x",AF47&gt;0),0,IF(ISERROR(LOOKUP(AG47,Punkte!$D$1:$D$22,Punkte!$E$1:$E$22)),"",LOOKUP((AG47),Punkte!$D$1:$D$22,Punkte!$E$1:$E$22)))</f>
        <v>0</v>
      </c>
      <c r="AI47" s="3">
        <v>15</v>
      </c>
      <c r="AJ47" s="109">
        <v>0</v>
      </c>
      <c r="AK47" s="110">
        <f>IF(AND($G47="x",AI47&gt;0),0,IF(ISERROR(LOOKUP(AJ47,Punkte!$D$1:$D$22,Punkte!$E$1:$E$22)),"",LOOKUP((AJ47),Punkte!$D$1:$D$22,Punkte!$E$1:$E$22)))</f>
        <v>0</v>
      </c>
      <c r="AM47" s="109">
        <f>IF($G47="x",0,IF(AL47&lt;50,AL47-COUNTIFS($G$5:$G47,"x"),0))</f>
        <v>0</v>
      </c>
      <c r="AN47" s="110" t="str">
        <f>IF(AND($G47="x",AL47&gt;0),0,IF(ISERROR(LOOKUP(AM47,Punkte!$D$1:$D$22,Punkte!$E$1:$E$22)),"",LOOKUP((AM47),Punkte!$D$1:$D$22,Punkte!$E$1:$E$22)))</f>
        <v/>
      </c>
      <c r="AP47" s="109">
        <f>IF($G47="x",0,IF(AO47&lt;50,AO47-COUNTIFS($G$5:$G47,"x"),0))</f>
        <v>0</v>
      </c>
      <c r="AQ47" s="110" t="str">
        <f>IF(AND($G47="x",AO47&gt;0),0,IF(ISERROR(LOOKUP(AP47,Punkte!$D$1:$D$22,Punkte!$E$1:$E$22)),"",LOOKUP((AP47),Punkte!$D$1:$D$22,Punkte!$E$1:$E$22)))</f>
        <v/>
      </c>
      <c r="AR47" s="115">
        <f t="shared" si="6"/>
        <v>2</v>
      </c>
    </row>
    <row r="48" spans="1:44" x14ac:dyDescent="0.25">
      <c r="A48" s="9">
        <f t="shared" si="4"/>
        <v>22</v>
      </c>
      <c r="B48" s="34">
        <f t="shared" si="5"/>
        <v>0</v>
      </c>
      <c r="C48" s="3">
        <v>2</v>
      </c>
      <c r="D48" s="19"/>
      <c r="E48" s="15" t="s">
        <v>73</v>
      </c>
      <c r="F48" s="15" t="s">
        <v>211</v>
      </c>
      <c r="G48" s="140" t="s">
        <v>156</v>
      </c>
      <c r="I48" s="109">
        <f>IF($G48="x",0,IF(H48&lt;50,H48-COUNTIFS($G$5:$G48,"x"),0))</f>
        <v>0</v>
      </c>
      <c r="J48" s="110" t="str">
        <f>IF(AND($G48="x",H48&gt;0),0,IF(ISERROR(LOOKUP(I48,Punkte!$D$1:$D$22,Punkte!$E$1:$E$22)),"",LOOKUP((I48),Punkte!$D$1:$D$22,Punkte!$E$1:$E$22)))</f>
        <v/>
      </c>
      <c r="L48" s="109">
        <f>IF($G48="x",0,IF(K48&lt;50,K48-COUNTIFS($G$5:$G48,"x"),0))</f>
        <v>0</v>
      </c>
      <c r="M48" s="110" t="str">
        <f>IF(AND($G48="x",K48&gt;0),0,IF(ISERROR(LOOKUP(L48,Punkte!$D$1:$D$22,Punkte!$E$1:$E$22)),"",LOOKUP((L48),Punkte!$D$1:$D$22,Punkte!$E$1:$E$22)))</f>
        <v/>
      </c>
      <c r="O48" s="109">
        <v>0</v>
      </c>
      <c r="P48" s="110" t="str">
        <f>IF(AND($G48="x",N48&gt;0),0,IF(ISERROR(LOOKUP(O48,Punkte!$D$1:$D$22,Punkte!$E$1:$E$22)),"",LOOKUP((O48),Punkte!$D$1:$D$22,Punkte!$E$1:$E$22)))</f>
        <v/>
      </c>
      <c r="R48" s="109">
        <v>0</v>
      </c>
      <c r="S48" s="110" t="str">
        <f>IF(AND($G48="x",Q48&gt;0),0,IF(ISERROR(LOOKUP(R48,Punkte!$D$1:$D$22,Punkte!$E$1:$E$22)),"",LOOKUP((R48),Punkte!$D$1:$D$22,Punkte!$E$1:$E$22)))</f>
        <v/>
      </c>
      <c r="U48" s="109">
        <f>IF($G48="x",0,IF(T48&lt;50,T48-COUNTIFS($G$5:$G48,"x"),0))</f>
        <v>0</v>
      </c>
      <c r="V48" s="110" t="str">
        <f>IF(AND($G48="x",T48&gt;0),0,IF(ISERROR(LOOKUP(U48,Punkte!$D$1:$D$22,Punkte!$E$1:$E$22)),"",LOOKUP((U48),Punkte!$D$1:$D$22,Punkte!$E$1:$E$22)))</f>
        <v/>
      </c>
      <c r="X48" s="109">
        <f>IF($G48="x",0,IF(W48&lt;50,W48-COUNTIFS($G$5:$G48,"x"),0))</f>
        <v>0</v>
      </c>
      <c r="Y48" s="110" t="str">
        <f>IF(AND($G48="x",W48&gt;0),0,IF(ISERROR(LOOKUP(X48,Punkte!$D$1:$D$22,Punkte!$E$1:$E$22)),"",LOOKUP((X48),Punkte!$D$1:$D$22,Punkte!$E$1:$E$22)))</f>
        <v/>
      </c>
      <c r="AA48" s="109">
        <f>IF($G48="x",0,IF(Z48&lt;50,Z48-COUNTIFS($G$5:$G48,"x"),0))</f>
        <v>0</v>
      </c>
      <c r="AB48" s="110" t="str">
        <f>IF(AND($G48="x",Z48&gt;0),0,IF(ISERROR(LOOKUP(AA48,Punkte!$D$1:$D$22,Punkte!$E$1:$E$22)),"",LOOKUP((AA48),Punkte!$D$1:$D$22,Punkte!$E$1:$E$22)))</f>
        <v/>
      </c>
      <c r="AD48" s="109">
        <f>IF($G48="x",0,IF(AC48&lt;50,AC48-COUNTIFS($G$5:$G48,"x"),0))</f>
        <v>0</v>
      </c>
      <c r="AE48" s="110" t="str">
        <f>IF(AND($G48="x",AC48&gt;0),0,IF(ISERROR(LOOKUP(AD48,Punkte!$D$1:$D$22,Punkte!$E$1:$E$22)),"",LOOKUP((AD48),Punkte!$D$1:$D$22,Punkte!$E$1:$E$22)))</f>
        <v/>
      </c>
      <c r="AF48" s="3">
        <v>22</v>
      </c>
      <c r="AG48" s="109">
        <v>0</v>
      </c>
      <c r="AH48" s="110">
        <f>IF(AND($G48="x",AF48&gt;0),0,IF(ISERROR(LOOKUP(AG48,Punkte!$D$1:$D$22,Punkte!$E$1:$E$22)),"",LOOKUP((AG48),Punkte!$D$1:$D$22,Punkte!$E$1:$E$22)))</f>
        <v>0</v>
      </c>
      <c r="AI48" s="3">
        <v>22</v>
      </c>
      <c r="AJ48" s="109">
        <v>0</v>
      </c>
      <c r="AK48" s="110">
        <f>IF(AND($G48="x",AI48&gt;0),0,IF(ISERROR(LOOKUP(AJ48,Punkte!$D$1:$D$22,Punkte!$E$1:$E$22)),"",LOOKUP((AJ48),Punkte!$D$1:$D$22,Punkte!$E$1:$E$22)))</f>
        <v>0</v>
      </c>
      <c r="AM48" s="109">
        <f>IF($G48="x",0,IF(AL48&lt;50,AL48-COUNTIFS($G$5:$G48,"x"),0))</f>
        <v>0</v>
      </c>
      <c r="AN48" s="110" t="str">
        <f>IF(AND($G48="x",AL48&gt;0),0,IF(ISERROR(LOOKUP(AM48,Punkte!$D$1:$D$22,Punkte!$E$1:$E$22)),"",LOOKUP((AM48),Punkte!$D$1:$D$22,Punkte!$E$1:$E$22)))</f>
        <v/>
      </c>
      <c r="AP48" s="109">
        <f>IF($G48="x",0,IF(AO48&lt;50,AO48-COUNTIFS($G$5:$G48,"x"),0))</f>
        <v>0</v>
      </c>
      <c r="AQ48" s="110" t="str">
        <f>IF(AND($G48="x",AO48&gt;0),0,IF(ISERROR(LOOKUP(AP48,Punkte!$D$1:$D$22,Punkte!$E$1:$E$22)),"",LOOKUP((AP48),Punkte!$D$1:$D$22,Punkte!$E$1:$E$22)))</f>
        <v/>
      </c>
      <c r="AR48" s="115">
        <f t="shared" si="6"/>
        <v>2</v>
      </c>
    </row>
    <row r="49" spans="1:44" x14ac:dyDescent="0.25">
      <c r="A49" s="9">
        <f t="shared" si="4"/>
        <v>22</v>
      </c>
      <c r="B49" s="34">
        <f t="shared" si="5"/>
        <v>0</v>
      </c>
      <c r="C49" s="18">
        <v>76</v>
      </c>
      <c r="D49" s="20"/>
      <c r="E49" s="15" t="s">
        <v>196</v>
      </c>
      <c r="F49" s="15" t="s">
        <v>103</v>
      </c>
      <c r="G49" s="134" t="s">
        <v>156</v>
      </c>
      <c r="I49" s="109">
        <f>IF($G49="x",0,IF(H49&lt;50,H49-COUNTIFS($G$5:$G49,"x"),0))</f>
        <v>0</v>
      </c>
      <c r="J49" s="110" t="str">
        <f>IF(AND($G49="x",H49&gt;0),0,IF(ISERROR(LOOKUP(I49,Punkte!$D$1:$D$22,Punkte!$E$1:$E$22)),"",LOOKUP((I49),Punkte!$D$1:$D$22,Punkte!$E$1:$E$22)))</f>
        <v/>
      </c>
      <c r="L49" s="109">
        <f>IF($G49="x",0,IF(K49&lt;50,K49-COUNTIFS($G$5:$G49,"x"),0))</f>
        <v>0</v>
      </c>
      <c r="M49" s="110" t="str">
        <f>IF(AND($G49="x",K49&gt;0),0,IF(ISERROR(LOOKUP(L49,Punkte!$D$1:$D$22,Punkte!$E$1:$E$22)),"",LOOKUP((L49),Punkte!$D$1:$D$22,Punkte!$E$1:$E$22)))</f>
        <v/>
      </c>
      <c r="O49" s="109">
        <v>0</v>
      </c>
      <c r="P49" s="110" t="str">
        <f>IF(AND($G49="x",N49&gt;0),0,IF(ISERROR(LOOKUP(O49,Punkte!$D$1:$D$22,Punkte!$E$1:$E$22)),"",LOOKUP((O49),Punkte!$D$1:$D$22,Punkte!$E$1:$E$22)))</f>
        <v/>
      </c>
      <c r="R49" s="109">
        <v>0</v>
      </c>
      <c r="S49" s="110" t="str">
        <f>IF(AND($G49="x",Q49&gt;0),0,IF(ISERROR(LOOKUP(R49,Punkte!$D$1:$D$22,Punkte!$E$1:$E$22)),"",LOOKUP((R49),Punkte!$D$1:$D$22,Punkte!$E$1:$E$22)))</f>
        <v/>
      </c>
      <c r="U49" s="109">
        <f>IF($G49="x",0,IF(T49&lt;50,T49-COUNTIFS($G$5:$G49,"x"),0))</f>
        <v>0</v>
      </c>
      <c r="V49" s="110" t="str">
        <f>IF(AND($G49="x",T49&gt;0),0,IF(ISERROR(LOOKUP(U49,Punkte!$D$1:$D$22,Punkte!$E$1:$E$22)),"",LOOKUP((U49),Punkte!$D$1:$D$22,Punkte!$E$1:$E$22)))</f>
        <v/>
      </c>
      <c r="X49" s="109">
        <f>IF($G49="x",0,IF(W49&lt;50,W49-COUNTIFS($G$5:$G49,"x"),0))</f>
        <v>0</v>
      </c>
      <c r="Y49" s="110" t="str">
        <f>IF(AND($G49="x",W49&gt;0),0,IF(ISERROR(LOOKUP(X49,Punkte!$D$1:$D$22,Punkte!$E$1:$E$22)),"",LOOKUP((X49),Punkte!$D$1:$D$22,Punkte!$E$1:$E$22)))</f>
        <v/>
      </c>
      <c r="Z49" s="3">
        <v>31</v>
      </c>
      <c r="AA49" s="109">
        <v>0</v>
      </c>
      <c r="AB49" s="110">
        <f>IF(AND($G49="x",Z49&gt;0),0,IF(ISERROR(LOOKUP(AA49,Punkte!$D$1:$D$22,Punkte!$E$1:$E$22)),"",LOOKUP((AA49),Punkte!$D$1:$D$22,Punkte!$E$1:$E$22)))</f>
        <v>0</v>
      </c>
      <c r="AC49" s="3">
        <v>21</v>
      </c>
      <c r="AD49" s="109">
        <v>0</v>
      </c>
      <c r="AE49" s="110">
        <f>IF(AND($G49="x",AC49&gt;0),0,IF(ISERROR(LOOKUP(AD49,Punkte!$D$1:$D$22,Punkte!$E$1:$E$22)),"",LOOKUP((AD49),Punkte!$D$1:$D$22,Punkte!$E$1:$E$22)))</f>
        <v>0</v>
      </c>
      <c r="AG49" s="109">
        <f>IF($G49="x",0,IF(AF49&lt;50,AF49-COUNTIFS($G$5:$G49,"x"),0))</f>
        <v>0</v>
      </c>
      <c r="AH49" s="110" t="str">
        <f>IF(AND($G49="x",AF49&gt;0),0,IF(ISERROR(LOOKUP(AG49,Punkte!$D$1:$D$22,Punkte!$E$1:$E$22)),"",LOOKUP((AG49),Punkte!$D$1:$D$22,Punkte!$E$1:$E$22)))</f>
        <v/>
      </c>
      <c r="AJ49" s="109">
        <f>IF($G49="x",0,IF(AI49&lt;50,AI49-COUNTIFS($G$5:$G49,"x"),0))</f>
        <v>0</v>
      </c>
      <c r="AK49" s="110" t="str">
        <f>IF(AND($G49="x",AI49&gt;0),0,IF(ISERROR(LOOKUP(AJ49,Punkte!$D$1:$D$22,Punkte!$E$1:$E$22)),"",LOOKUP((AJ49),Punkte!$D$1:$D$22,Punkte!$E$1:$E$22)))</f>
        <v/>
      </c>
      <c r="AM49" s="109">
        <f>IF($G49="x",0,IF(AL49&lt;50,AL49-COUNTIFS($G$5:$G49,"x"),0))</f>
        <v>0</v>
      </c>
      <c r="AN49" s="110" t="str">
        <f>IF(AND($G49="x",AL49&gt;0),0,IF(ISERROR(LOOKUP(AM49,Punkte!$D$1:$D$22,Punkte!$E$1:$E$22)),"",LOOKUP((AM49),Punkte!$D$1:$D$22,Punkte!$E$1:$E$22)))</f>
        <v/>
      </c>
      <c r="AP49" s="109">
        <f>IF($G49="x",0,IF(AO49&lt;50,AO49-COUNTIFS($G$5:$G49,"x"),0))</f>
        <v>0</v>
      </c>
      <c r="AQ49" s="110" t="str">
        <f>IF(AND($G49="x",AO49&gt;0),0,IF(ISERROR(LOOKUP(AP49,Punkte!$D$1:$D$22,Punkte!$E$1:$E$22)),"",LOOKUP((AP49),Punkte!$D$1:$D$22,Punkte!$E$1:$E$22)))</f>
        <v/>
      </c>
      <c r="AR49" s="115">
        <f t="shared" si="6"/>
        <v>2</v>
      </c>
    </row>
    <row r="50" spans="1:44" x14ac:dyDescent="0.25">
      <c r="A50" s="9">
        <f t="shared" si="4"/>
        <v>22</v>
      </c>
      <c r="B50" s="34">
        <f t="shared" si="5"/>
        <v>0</v>
      </c>
      <c r="C50" s="3">
        <v>12</v>
      </c>
      <c r="D50" s="19"/>
      <c r="E50" s="15" t="s">
        <v>168</v>
      </c>
      <c r="F50" s="15" t="s">
        <v>242</v>
      </c>
      <c r="G50" s="134" t="s">
        <v>156</v>
      </c>
      <c r="I50" s="109">
        <f>IF($G50="x",0,IF(H50&lt;50,H50-COUNTIFS($G$5:$G50,"x"),0))</f>
        <v>0</v>
      </c>
      <c r="J50" s="110" t="str">
        <f>IF(AND($G50="x",H50&gt;0),0,IF(ISERROR(LOOKUP(I50,Punkte!$D$1:$D$22,Punkte!$E$1:$E$22)),"",LOOKUP((I50),Punkte!$D$1:$D$22,Punkte!$E$1:$E$22)))</f>
        <v/>
      </c>
      <c r="L50" s="109">
        <f>IF($G50="x",0,IF(K50&lt;50,K50-COUNTIFS($G$5:$G50,"x"),0))</f>
        <v>0</v>
      </c>
      <c r="M50" s="110" t="str">
        <f>IF(AND($G50="x",K50&gt;0),0,IF(ISERROR(LOOKUP(L50,Punkte!$D$1:$D$22,Punkte!$E$1:$E$22)),"",LOOKUP((L50),Punkte!$D$1:$D$22,Punkte!$E$1:$E$22)))</f>
        <v/>
      </c>
      <c r="O50" s="109">
        <v>0</v>
      </c>
      <c r="P50" s="110" t="str">
        <f>IF(AND($G50="x",N50&gt;0),0,IF(ISERROR(LOOKUP(O50,Punkte!$D$1:$D$22,Punkte!$E$1:$E$22)),"",LOOKUP((O50),Punkte!$D$1:$D$22,Punkte!$E$1:$E$22)))</f>
        <v/>
      </c>
      <c r="R50" s="109">
        <v>0</v>
      </c>
      <c r="S50" s="110" t="str">
        <f>IF(AND($G50="x",Q50&gt;0),0,IF(ISERROR(LOOKUP(R50,Punkte!$D$1:$D$22,Punkte!$E$1:$E$22)),"",LOOKUP((R50),Punkte!$D$1:$D$22,Punkte!$E$1:$E$22)))</f>
        <v/>
      </c>
      <c r="U50" s="109">
        <f>IF($G50="x",0,IF(T50&lt;50,T50-COUNTIFS($G$5:$G50,"x"),0))</f>
        <v>0</v>
      </c>
      <c r="V50" s="110" t="str">
        <f>IF(AND($G50="x",T50&gt;0),0,IF(ISERROR(LOOKUP(U50,Punkte!$D$1:$D$22,Punkte!$E$1:$E$22)),"",LOOKUP((U50),Punkte!$D$1:$D$22,Punkte!$E$1:$E$22)))</f>
        <v/>
      </c>
      <c r="X50" s="109">
        <f>IF($G50="x",0,IF(W50&lt;50,W50-COUNTIFS($G$5:$G50,"x"),0))</f>
        <v>0</v>
      </c>
      <c r="Y50" s="110" t="str">
        <f>IF(AND($G50="x",W50&gt;0),0,IF(ISERROR(LOOKUP(X50,Punkte!$D$1:$D$22,Punkte!$E$1:$E$22)),"",LOOKUP((X50),Punkte!$D$1:$D$22,Punkte!$E$1:$E$22)))</f>
        <v/>
      </c>
      <c r="Z50" s="3">
        <v>17</v>
      </c>
      <c r="AA50" s="109">
        <v>0</v>
      </c>
      <c r="AB50" s="110">
        <f>IF(AND($G50="x",Z50&gt;0),0,IF(ISERROR(LOOKUP(AA50,Punkte!$D$1:$D$22,Punkte!$E$1:$E$22)),"",LOOKUP((AA50),Punkte!$D$1:$D$22,Punkte!$E$1:$E$22)))</f>
        <v>0</v>
      </c>
      <c r="AC50" s="3" t="s">
        <v>47</v>
      </c>
      <c r="AD50" s="109">
        <v>0</v>
      </c>
      <c r="AE50" s="110">
        <f>IF(AND($G50="x",AC50&gt;0),0,IF(ISERROR(LOOKUP(AD50,Punkte!$D$1:$D$22,Punkte!$E$1:$E$22)),"",LOOKUP((AD50),Punkte!$D$1:$D$22,Punkte!$E$1:$E$22)))</f>
        <v>0</v>
      </c>
      <c r="AG50" s="109">
        <f>IF($G50="x",0,IF(AF50&lt;50,AF50-COUNTIFS($G$5:$G50,"x"),0))</f>
        <v>0</v>
      </c>
      <c r="AH50" s="110" t="str">
        <f>IF(AND($G50="x",AF50&gt;0),0,IF(ISERROR(LOOKUP(AG50,Punkte!$D$1:$D$22,Punkte!$E$1:$E$22)),"",LOOKUP((AG50),Punkte!$D$1:$D$22,Punkte!$E$1:$E$22)))</f>
        <v/>
      </c>
      <c r="AJ50" s="109">
        <f>IF($G50="x",0,IF(AI50&lt;50,AI50-COUNTIFS($G$5:$G50,"x"),0))</f>
        <v>0</v>
      </c>
      <c r="AK50" s="110" t="str">
        <f>IF(AND($G50="x",AI50&gt;0),0,IF(ISERROR(LOOKUP(AJ50,Punkte!$D$1:$D$22,Punkte!$E$1:$E$22)),"",LOOKUP((AJ50),Punkte!$D$1:$D$22,Punkte!$E$1:$E$22)))</f>
        <v/>
      </c>
      <c r="AM50" s="109">
        <f>IF($G50="x",0,IF(AL50&lt;50,AL50-COUNTIFS($G$5:$G50,"x"),0))</f>
        <v>0</v>
      </c>
      <c r="AN50" s="110" t="str">
        <f>IF(AND($G50="x",AL50&gt;0),0,IF(ISERROR(LOOKUP(AM50,Punkte!$D$1:$D$22,Punkte!$E$1:$E$22)),"",LOOKUP((AM50),Punkte!$D$1:$D$22,Punkte!$E$1:$E$22)))</f>
        <v/>
      </c>
      <c r="AP50" s="109">
        <f>IF($G50="x",0,IF(AO50&lt;50,AO50-COUNTIFS($G$5:$G50,"x"),0))</f>
        <v>0</v>
      </c>
      <c r="AQ50" s="110" t="str">
        <f>IF(AND($G50="x",AO50&gt;0),0,IF(ISERROR(LOOKUP(AP50,Punkte!$D$1:$D$22,Punkte!$E$1:$E$22)),"",LOOKUP((AP50),Punkte!$D$1:$D$22,Punkte!$E$1:$E$22)))</f>
        <v/>
      </c>
      <c r="AR50" s="115">
        <f t="shared" si="6"/>
        <v>2</v>
      </c>
    </row>
    <row r="51" spans="1:44" x14ac:dyDescent="0.25">
      <c r="A51" s="9">
        <f t="shared" si="4"/>
        <v>22</v>
      </c>
      <c r="B51" s="34">
        <f t="shared" si="5"/>
        <v>0</v>
      </c>
      <c r="C51" s="3">
        <v>69</v>
      </c>
      <c r="D51" s="19"/>
      <c r="E51" s="15" t="s">
        <v>170</v>
      </c>
      <c r="F51" s="15" t="s">
        <v>243</v>
      </c>
      <c r="G51" s="134" t="s">
        <v>156</v>
      </c>
      <c r="I51" s="109">
        <f>IF($G51="x",0,IF(H51&lt;50,H51-COUNTIFS($G$5:$G51,"x"),0))</f>
        <v>0</v>
      </c>
      <c r="J51" s="110" t="str">
        <f>IF(AND($G51="x",H51&gt;0),0,IF(ISERROR(LOOKUP(I51,Punkte!$D$1:$D$22,Punkte!$E$1:$E$22)),"",LOOKUP((I51),Punkte!$D$1:$D$22,Punkte!$E$1:$E$22)))</f>
        <v/>
      </c>
      <c r="L51" s="109">
        <f>IF($G51="x",0,IF(K51&lt;50,K51-COUNTIFS($G$5:$G51,"x"),0))</f>
        <v>0</v>
      </c>
      <c r="M51" s="110" t="str">
        <f>IF(AND($G51="x",K51&gt;0),0,IF(ISERROR(LOOKUP(L51,Punkte!$D$1:$D$22,Punkte!$E$1:$E$22)),"",LOOKUP((L51),Punkte!$D$1:$D$22,Punkte!$E$1:$E$22)))</f>
        <v/>
      </c>
      <c r="O51" s="109">
        <v>0</v>
      </c>
      <c r="P51" s="110" t="str">
        <f>IF(AND($G51="x",N51&gt;0),0,IF(ISERROR(LOOKUP(O51,Punkte!$D$1:$D$22,Punkte!$E$1:$E$22)),"",LOOKUP((O51),Punkte!$D$1:$D$22,Punkte!$E$1:$E$22)))</f>
        <v/>
      </c>
      <c r="R51" s="109">
        <v>0</v>
      </c>
      <c r="S51" s="110" t="str">
        <f>IF(AND($G51="x",Q51&gt;0),0,IF(ISERROR(LOOKUP(R51,Punkte!$D$1:$D$22,Punkte!$E$1:$E$22)),"",LOOKUP((R51),Punkte!$D$1:$D$22,Punkte!$E$1:$E$22)))</f>
        <v/>
      </c>
      <c r="U51" s="109">
        <f>IF($G51="x",0,IF(T51&lt;50,T51-COUNTIFS($G$5:$G51,"x"),0))</f>
        <v>0</v>
      </c>
      <c r="V51" s="110" t="str">
        <f>IF(AND($G51="x",T51&gt;0),0,IF(ISERROR(LOOKUP(U51,Punkte!$D$1:$D$22,Punkte!$E$1:$E$22)),"",LOOKUP((U51),Punkte!$D$1:$D$22,Punkte!$E$1:$E$22)))</f>
        <v/>
      </c>
      <c r="X51" s="109">
        <f>IF($G51="x",0,IF(W51&lt;50,W51-COUNTIFS($G$5:$G51,"x"),0))</f>
        <v>0</v>
      </c>
      <c r="Y51" s="110" t="str">
        <f>IF(AND($G51="x",W51&gt;0),0,IF(ISERROR(LOOKUP(X51,Punkte!$D$1:$D$22,Punkte!$E$1:$E$22)),"",LOOKUP((X51),Punkte!$D$1:$D$22,Punkte!$E$1:$E$22)))</f>
        <v/>
      </c>
      <c r="Z51" s="3">
        <v>29</v>
      </c>
      <c r="AA51" s="109">
        <v>0</v>
      </c>
      <c r="AB51" s="110">
        <f>IF(AND($G51="x",Z51&gt;0),0,IF(ISERROR(LOOKUP(AA51,Punkte!$D$1:$D$22,Punkte!$E$1:$E$22)),"",LOOKUP((AA51),Punkte!$D$1:$D$22,Punkte!$E$1:$E$22)))</f>
        <v>0</v>
      </c>
      <c r="AC51" s="3" t="s">
        <v>47</v>
      </c>
      <c r="AD51" s="109">
        <v>0</v>
      </c>
      <c r="AE51" s="110">
        <f>IF(AND($G51="x",AC51&gt;0),0,IF(ISERROR(LOOKUP(AD51,Punkte!$D$1:$D$22,Punkte!$E$1:$E$22)),"",LOOKUP((AD51),Punkte!$D$1:$D$22,Punkte!$E$1:$E$22)))</f>
        <v>0</v>
      </c>
      <c r="AG51" s="109">
        <f>IF($G51="x",0,IF(AF51&lt;50,AF51-COUNTIFS($G$5:$G51,"x"),0))</f>
        <v>0</v>
      </c>
      <c r="AH51" s="110" t="str">
        <f>IF(AND($G51="x",AF51&gt;0),0,IF(ISERROR(LOOKUP(AG51,Punkte!$D$1:$D$22,Punkte!$E$1:$E$22)),"",LOOKUP((AG51),Punkte!$D$1:$D$22,Punkte!$E$1:$E$22)))</f>
        <v/>
      </c>
      <c r="AJ51" s="109">
        <f>IF($G51="x",0,IF(AI51&lt;50,AI51-COUNTIFS($G$5:$G51,"x"),0))</f>
        <v>0</v>
      </c>
      <c r="AK51" s="110" t="str">
        <f>IF(AND($G51="x",AI51&gt;0),0,IF(ISERROR(LOOKUP(AJ51,Punkte!$D$1:$D$22,Punkte!$E$1:$E$22)),"",LOOKUP((AJ51),Punkte!$D$1:$D$22,Punkte!$E$1:$E$22)))</f>
        <v/>
      </c>
      <c r="AM51" s="109">
        <f>IF($G51="x",0,IF(AL51&lt;50,AL51-COUNTIFS($G$5:$G51,"x"),0))</f>
        <v>0</v>
      </c>
      <c r="AN51" s="110" t="str">
        <f>IF(AND($G51="x",AL51&gt;0),0,IF(ISERROR(LOOKUP(AM51,Punkte!$D$1:$D$22,Punkte!$E$1:$E$22)),"",LOOKUP((AM51),Punkte!$D$1:$D$22,Punkte!$E$1:$E$22)))</f>
        <v/>
      </c>
      <c r="AP51" s="109">
        <f>IF($G51="x",0,IF(AO51&lt;50,AO51-COUNTIFS($G$5:$G51,"x"),0))</f>
        <v>0</v>
      </c>
      <c r="AQ51" s="110" t="str">
        <f>IF(AND($G51="x",AO51&gt;0),0,IF(ISERROR(LOOKUP(AP51,Punkte!$D$1:$D$22,Punkte!$E$1:$E$22)),"",LOOKUP((AP51),Punkte!$D$1:$D$22,Punkte!$E$1:$E$22)))</f>
        <v/>
      </c>
      <c r="AR51" s="115">
        <f t="shared" si="6"/>
        <v>2</v>
      </c>
    </row>
    <row r="52" spans="1:44" x14ac:dyDescent="0.25">
      <c r="A52" s="9">
        <f t="shared" si="4"/>
        <v>22</v>
      </c>
      <c r="B52" s="34">
        <f t="shared" si="5"/>
        <v>0</v>
      </c>
      <c r="C52" s="3">
        <v>10</v>
      </c>
      <c r="E52" s="15" t="s">
        <v>237</v>
      </c>
      <c r="F52" s="15" t="s">
        <v>36</v>
      </c>
      <c r="G52" s="134" t="s">
        <v>156</v>
      </c>
      <c r="I52" s="109">
        <f>IF($G52="x",0,IF(H52&lt;50,H52-COUNTIFS($G$5:$G52,"x"),0))</f>
        <v>0</v>
      </c>
      <c r="J52" s="110" t="str">
        <f>IF(AND($G52="x",H52&gt;0),0,IF(ISERROR(LOOKUP(I52,Punkte!$D$1:$D$22,Punkte!$E$1:$E$22)),"",LOOKUP((I52),Punkte!$D$1:$D$22,Punkte!$E$1:$E$22)))</f>
        <v/>
      </c>
      <c r="L52" s="109">
        <f>IF($G52="x",0,IF(K52&lt;50,K52-COUNTIFS($G$5:$G52,"x"),0))</f>
        <v>0</v>
      </c>
      <c r="M52" s="110" t="str">
        <f>IF(AND($G52="x",K52&gt;0),0,IF(ISERROR(LOOKUP(L52,Punkte!$D$1:$D$22,Punkte!$E$1:$E$22)),"",LOOKUP((L52),Punkte!$D$1:$D$22,Punkte!$E$1:$E$22)))</f>
        <v/>
      </c>
      <c r="N52" s="3">
        <v>29</v>
      </c>
      <c r="O52" s="109">
        <v>0</v>
      </c>
      <c r="P52" s="110">
        <f>IF(AND($G52="x",N52&gt;0),0,IF(ISERROR(LOOKUP(O52,Punkte!$D$1:$D$22,Punkte!$E$1:$E$22)),"",LOOKUP((O52),Punkte!$D$1:$D$22,Punkte!$E$1:$E$22)))</f>
        <v>0</v>
      </c>
      <c r="Q52" s="3">
        <v>25</v>
      </c>
      <c r="R52" s="109">
        <v>0</v>
      </c>
      <c r="S52" s="110">
        <f>IF(AND($G52="x",Q52&gt;0),0,IF(ISERROR(LOOKUP(R52,Punkte!$D$1:$D$22,Punkte!$E$1:$E$22)),"",LOOKUP((R52),Punkte!$D$1:$D$22,Punkte!$E$1:$E$22)))</f>
        <v>0</v>
      </c>
      <c r="U52" s="109">
        <f>IF($G52="x",0,IF(T52&lt;50,T52-COUNTIFS($G$5:$G52,"x"),0))</f>
        <v>0</v>
      </c>
      <c r="V52" s="110" t="str">
        <f>IF(AND($G52="x",T52&gt;0),0,IF(ISERROR(LOOKUP(U52,Punkte!$D$1:$D$22,Punkte!$E$1:$E$22)),"",LOOKUP((U52),Punkte!$D$1:$D$22,Punkte!$E$1:$E$22)))</f>
        <v/>
      </c>
      <c r="X52" s="109">
        <f>IF($G52="x",0,IF(W52&lt;50,W52-COUNTIFS($G$5:$G52,"x"),0))</f>
        <v>0</v>
      </c>
      <c r="Y52" s="110" t="str">
        <f>IF(AND($G52="x",W52&gt;0),0,IF(ISERROR(LOOKUP(X52,Punkte!$D$1:$D$22,Punkte!$E$1:$E$22)),"",LOOKUP((X52),Punkte!$D$1:$D$22,Punkte!$E$1:$E$22)))</f>
        <v/>
      </c>
      <c r="AA52" s="109">
        <f>IF($G52="x",0,IF(Z52&lt;50,Z52-COUNTIFS($G$5:$G52,"x"),0))</f>
        <v>0</v>
      </c>
      <c r="AB52" s="110" t="str">
        <f>IF(AND($G52="x",Z52&gt;0),0,IF(ISERROR(LOOKUP(AA52,Punkte!$D$1:$D$22,Punkte!$E$1:$E$22)),"",LOOKUP((AA52),Punkte!$D$1:$D$22,Punkte!$E$1:$E$22)))</f>
        <v/>
      </c>
      <c r="AD52" s="109">
        <f>IF($G52="x",0,IF(AC52&lt;50,AC52-COUNTIFS($G$5:$G52,"x"),0))</f>
        <v>0</v>
      </c>
      <c r="AE52" s="110" t="str">
        <f>IF(AND($G52="x",AC52&gt;0),0,IF(ISERROR(LOOKUP(AD52,Punkte!$D$1:$D$22,Punkte!$E$1:$E$22)),"",LOOKUP((AD52),Punkte!$D$1:$D$22,Punkte!$E$1:$E$22)))</f>
        <v/>
      </c>
      <c r="AG52" s="109">
        <f>IF($G52="x",0,IF(AF52&lt;50,AF52-COUNTIFS($G$5:$G52,"x"),0))</f>
        <v>0</v>
      </c>
      <c r="AH52" s="110" t="str">
        <f>IF(AND($G52="x",AF52&gt;0),0,IF(ISERROR(LOOKUP(AG52,Punkte!$D$1:$D$22,Punkte!$E$1:$E$22)),"",LOOKUP((AG52),Punkte!$D$1:$D$22,Punkte!$E$1:$E$22)))</f>
        <v/>
      </c>
      <c r="AJ52" s="109">
        <f>IF($G52="x",0,IF(AI52&lt;50,AI52-COUNTIFS($G$5:$G52,"x"),0))</f>
        <v>0</v>
      </c>
      <c r="AK52" s="110" t="str">
        <f>IF(AND($G52="x",AI52&gt;0),0,IF(ISERROR(LOOKUP(AJ52,Punkte!$D$1:$D$22,Punkte!$E$1:$E$22)),"",LOOKUP((AJ52),Punkte!$D$1:$D$22,Punkte!$E$1:$E$22)))</f>
        <v/>
      </c>
      <c r="AM52" s="109">
        <f>IF($G52="x",0,IF(AL52&lt;50,AL52-COUNTIFS($G$5:$G52,"x"),0))</f>
        <v>0</v>
      </c>
      <c r="AN52" s="110" t="str">
        <f>IF(AND($G52="x",AL52&gt;0),0,IF(ISERROR(LOOKUP(AM52,Punkte!$D$1:$D$22,Punkte!$E$1:$E$22)),"",LOOKUP((AM52),Punkte!$D$1:$D$22,Punkte!$E$1:$E$22)))</f>
        <v/>
      </c>
      <c r="AP52" s="109">
        <f>IF($G52="x",0,IF(AO52&lt;50,AO52-COUNTIFS($G$5:$G52,"x"),0))</f>
        <v>0</v>
      </c>
      <c r="AQ52" s="110" t="str">
        <f>IF(AND($G52="x",AO52&gt;0),0,IF(ISERROR(LOOKUP(AP52,Punkte!$D$1:$D$22,Punkte!$E$1:$E$22)),"",LOOKUP((AP52),Punkte!$D$1:$D$22,Punkte!$E$1:$E$22)))</f>
        <v/>
      </c>
      <c r="AR52" s="115">
        <f t="shared" si="6"/>
        <v>2</v>
      </c>
    </row>
    <row r="53" spans="1:44" x14ac:dyDescent="0.25">
      <c r="A53" s="9">
        <f t="shared" si="4"/>
        <v>22</v>
      </c>
      <c r="B53" s="34">
        <f t="shared" si="5"/>
        <v>0</v>
      </c>
      <c r="C53" s="18">
        <v>35</v>
      </c>
      <c r="D53" s="4"/>
      <c r="E53" s="15" t="s">
        <v>167</v>
      </c>
      <c r="F53" s="15" t="s">
        <v>228</v>
      </c>
      <c r="G53" s="134"/>
      <c r="H53" s="3">
        <v>24</v>
      </c>
      <c r="I53" s="109">
        <v>17</v>
      </c>
      <c r="J53" s="110">
        <f>IF(AND($G53="x",H53&gt;0),0,IF(ISERROR(LOOKUP(I53,Punkte!$D$1:$D$22,Punkte!$E$1:$E$22)),"",LOOKUP((I53),Punkte!$D$1:$D$22,Punkte!$E$1:$E$22)))</f>
        <v>0</v>
      </c>
      <c r="K53" s="3" t="s">
        <v>39</v>
      </c>
      <c r="L53" s="109">
        <v>0</v>
      </c>
      <c r="M53" s="110" t="str">
        <f>IF(AND($G53="x",K53&gt;0),0,IF(ISERROR(LOOKUP(L53,Punkte!$D$1:$D$22,Punkte!$E$1:$E$22)),"",LOOKUP((L53),Punkte!$D$1:$D$22,Punkte!$E$1:$E$22)))</f>
        <v/>
      </c>
      <c r="O53" s="109">
        <v>-21</v>
      </c>
      <c r="P53" s="110" t="str">
        <f>IF(AND($G53="x",N53&gt;0),0,IF(ISERROR(LOOKUP(O53,Punkte!$D$1:$D$22,Punkte!$E$1:$E$22)),"",LOOKUP((O53),Punkte!$D$1:$D$22,Punkte!$E$1:$E$22)))</f>
        <v/>
      </c>
      <c r="R53" s="109">
        <v>-21</v>
      </c>
      <c r="S53" s="110" t="str">
        <f>IF(AND($G53="x",Q53&gt;0),0,IF(ISERROR(LOOKUP(R53,Punkte!$D$1:$D$22,Punkte!$E$1:$E$22)),"",LOOKUP((R53),Punkte!$D$1:$D$22,Punkte!$E$1:$E$22)))</f>
        <v/>
      </c>
      <c r="U53" s="109">
        <f>IF($G53="x",0,IF(T53&lt;50,T53-COUNTIFS($G$5:$G53,"x"),0))</f>
        <v>-27</v>
      </c>
      <c r="V53" s="110" t="str">
        <f>IF(AND($G53="x",T53&gt;0),0,IF(ISERROR(LOOKUP(U53,Punkte!$D$1:$D$22,Punkte!$E$1:$E$22)),"",LOOKUP((U53),Punkte!$D$1:$D$22,Punkte!$E$1:$E$22)))</f>
        <v/>
      </c>
      <c r="X53" s="109">
        <f>IF($G53="x",0,IF(W53&lt;50,W53-COUNTIFS($G$5:$G53,"x"),0))</f>
        <v>-27</v>
      </c>
      <c r="Y53" s="110" t="str">
        <f>IF(AND($G53="x",W53&gt;0),0,IF(ISERROR(LOOKUP(X53,Punkte!$D$1:$D$22,Punkte!$E$1:$E$22)),"",LOOKUP((X53),Punkte!$D$1:$D$22,Punkte!$E$1:$E$22)))</f>
        <v/>
      </c>
      <c r="AA53" s="109">
        <f>IF($G53="x",0,IF(Z53&lt;50,Z53-COUNTIFS($G$5:$G53,"x"),0))</f>
        <v>-27</v>
      </c>
      <c r="AB53" s="110" t="str">
        <f>IF(AND($G53="x",Z53&gt;0),0,IF(ISERROR(LOOKUP(AA53,Punkte!$D$1:$D$22,Punkte!$E$1:$E$22)),"",LOOKUP((AA53),Punkte!$D$1:$D$22,Punkte!$E$1:$E$22)))</f>
        <v/>
      </c>
      <c r="AD53" s="109">
        <f>IF($G53="x",0,IF(AC53&lt;50,AC53-COUNTIFS($G$5:$G53,"x"),0))</f>
        <v>-27</v>
      </c>
      <c r="AE53" s="110" t="str">
        <f>IF(AND($G53="x",AC53&gt;0),0,IF(ISERROR(LOOKUP(AD53,Punkte!$D$1:$D$22,Punkte!$E$1:$E$22)),"",LOOKUP((AD53),Punkte!$D$1:$D$22,Punkte!$E$1:$E$22)))</f>
        <v/>
      </c>
      <c r="AG53" s="109">
        <f>IF($G53="x",0,IF(AF53&lt;50,AF53-COUNTIFS($G$5:$G53,"x"),0))</f>
        <v>-27</v>
      </c>
      <c r="AH53" s="110" t="str">
        <f>IF(AND($G53="x",AF53&gt;0),0,IF(ISERROR(LOOKUP(AG53,Punkte!$D$1:$D$22,Punkte!$E$1:$E$22)),"",LOOKUP((AG53),Punkte!$D$1:$D$22,Punkte!$E$1:$E$22)))</f>
        <v/>
      </c>
      <c r="AJ53" s="109">
        <f>IF($G53="x",0,IF(AI53&lt;50,AI53-COUNTIFS($G$5:$G53,"x"),0))</f>
        <v>-27</v>
      </c>
      <c r="AK53" s="110" t="str">
        <f>IF(AND($G53="x",AI53&gt;0),0,IF(ISERROR(LOOKUP(AJ53,Punkte!$D$1:$D$22,Punkte!$E$1:$E$22)),"",LOOKUP((AJ53),Punkte!$D$1:$D$22,Punkte!$E$1:$E$22)))</f>
        <v/>
      </c>
      <c r="AM53" s="109">
        <f>IF($G53="x",0,IF(AL53&lt;50,AL53-COUNTIFS($G$5:$G53,"x"),0))</f>
        <v>-27</v>
      </c>
      <c r="AN53" s="110" t="str">
        <f>IF(AND($G53="x",AL53&gt;0),0,IF(ISERROR(LOOKUP(AM53,Punkte!$D$1:$D$22,Punkte!$E$1:$E$22)),"",LOOKUP((AM53),Punkte!$D$1:$D$22,Punkte!$E$1:$E$22)))</f>
        <v/>
      </c>
      <c r="AP53" s="109">
        <f>IF($G53="x",0,IF(AO53&lt;50,AO53-COUNTIFS($G$5:$G53,"x"),0))</f>
        <v>-27</v>
      </c>
      <c r="AQ53" s="110" t="str">
        <f>IF(AND($G53="x",AO53&gt;0),0,IF(ISERROR(LOOKUP(AP53,Punkte!$D$1:$D$22,Punkte!$E$1:$E$22)),"",LOOKUP((AP53),Punkte!$D$1:$D$22,Punkte!$E$1:$E$22)))</f>
        <v/>
      </c>
      <c r="AR53" s="115">
        <f t="shared" si="6"/>
        <v>2</v>
      </c>
    </row>
    <row r="54" spans="1:44" x14ac:dyDescent="0.25">
      <c r="A54" s="9">
        <f t="shared" si="4"/>
        <v>22</v>
      </c>
      <c r="B54" s="34">
        <f t="shared" si="5"/>
        <v>0</v>
      </c>
      <c r="C54" s="3">
        <v>43</v>
      </c>
      <c r="E54" s="15" t="s">
        <v>235</v>
      </c>
      <c r="F54" s="15" t="s">
        <v>236</v>
      </c>
      <c r="G54" s="134" t="s">
        <v>156</v>
      </c>
      <c r="I54" s="109">
        <f>IF($G54="x",0,IF(H54&lt;50,H54-COUNTIFS($G$5:$G54,"x"),0))</f>
        <v>0</v>
      </c>
      <c r="J54" s="110" t="str">
        <f>IF(AND($G54="x",H54&gt;0),0,IF(ISERROR(LOOKUP(I54,Punkte!$D$1:$D$22,Punkte!$E$1:$E$22)),"",LOOKUP((I54),Punkte!$D$1:$D$22,Punkte!$E$1:$E$22)))</f>
        <v/>
      </c>
      <c r="L54" s="109">
        <f>IF($G54="x",0,IF(K54&lt;50,K54-COUNTIFS($G$5:$G54,"x"),0))</f>
        <v>0</v>
      </c>
      <c r="M54" s="110" t="str">
        <f>IF(AND($G54="x",K54&gt;0),0,IF(ISERROR(LOOKUP(L54,Punkte!$D$1:$D$22,Punkte!$E$1:$E$22)),"",LOOKUP((L54),Punkte!$D$1:$D$22,Punkte!$E$1:$E$22)))</f>
        <v/>
      </c>
      <c r="N54" s="3">
        <v>28</v>
      </c>
      <c r="O54" s="109">
        <v>0</v>
      </c>
      <c r="P54" s="110">
        <f>IF(AND($G54="x",N54&gt;0),0,IF(ISERROR(LOOKUP(O54,Punkte!$D$1:$D$22,Punkte!$E$1:$E$22)),"",LOOKUP((O54),Punkte!$D$1:$D$22,Punkte!$E$1:$E$22)))</f>
        <v>0</v>
      </c>
      <c r="Q54" s="3">
        <v>21</v>
      </c>
      <c r="R54" s="109">
        <v>0</v>
      </c>
      <c r="S54" s="110">
        <f>IF(AND($G54="x",Q54&gt;0),0,IF(ISERROR(LOOKUP(R54,Punkte!$D$1:$D$22,Punkte!$E$1:$E$22)),"",LOOKUP((R54),Punkte!$D$1:$D$22,Punkte!$E$1:$E$22)))</f>
        <v>0</v>
      </c>
      <c r="U54" s="109">
        <f>IF($G54="x",0,IF(T54&lt;50,T54-COUNTIFS($G$5:$G54,"x"),0))</f>
        <v>0</v>
      </c>
      <c r="V54" s="110" t="str">
        <f>IF(AND($G54="x",T54&gt;0),0,IF(ISERROR(LOOKUP(U54,Punkte!$D$1:$D$22,Punkte!$E$1:$E$22)),"",LOOKUP((U54),Punkte!$D$1:$D$22,Punkte!$E$1:$E$22)))</f>
        <v/>
      </c>
      <c r="X54" s="109">
        <f>IF($G54="x",0,IF(W54&lt;50,W54-COUNTIFS($G$5:$G54,"x"),0))</f>
        <v>0</v>
      </c>
      <c r="Y54" s="110" t="str">
        <f>IF(AND($G54="x",W54&gt;0),0,IF(ISERROR(LOOKUP(X54,Punkte!$D$1:$D$22,Punkte!$E$1:$E$22)),"",LOOKUP((X54),Punkte!$D$1:$D$22,Punkte!$E$1:$E$22)))</f>
        <v/>
      </c>
      <c r="AA54" s="109">
        <f>IF($G54="x",0,IF(Z54&lt;50,Z54-COUNTIFS($G$5:$G54,"x"),0))</f>
        <v>0</v>
      </c>
      <c r="AB54" s="110" t="str">
        <f>IF(AND($G54="x",Z54&gt;0),0,IF(ISERROR(LOOKUP(AA54,Punkte!$D$1:$D$22,Punkte!$E$1:$E$22)),"",LOOKUP((AA54),Punkte!$D$1:$D$22,Punkte!$E$1:$E$22)))</f>
        <v/>
      </c>
      <c r="AD54" s="109">
        <f>IF($G54="x",0,IF(AC54&lt;50,AC54-COUNTIFS($G$5:$G54,"x"),0))</f>
        <v>0</v>
      </c>
      <c r="AE54" s="110" t="str">
        <f>IF(AND($G54="x",AC54&gt;0),0,IF(ISERROR(LOOKUP(AD54,Punkte!$D$1:$D$22,Punkte!$E$1:$E$22)),"",LOOKUP((AD54),Punkte!$D$1:$D$22,Punkte!$E$1:$E$22)))</f>
        <v/>
      </c>
      <c r="AG54" s="109">
        <f>IF($G54="x",0,IF(AF54&lt;50,AF54-COUNTIFS($G$5:$G54,"x"),0))</f>
        <v>0</v>
      </c>
      <c r="AH54" s="110" t="str">
        <f>IF(AND($G54="x",AF54&gt;0),0,IF(ISERROR(LOOKUP(AG54,Punkte!$D$1:$D$22,Punkte!$E$1:$E$22)),"",LOOKUP((AG54),Punkte!$D$1:$D$22,Punkte!$E$1:$E$22)))</f>
        <v/>
      </c>
      <c r="AJ54" s="109">
        <f>IF($G54="x",0,IF(AI54&lt;50,AI54-COUNTIFS($G$5:$G54,"x"),0))</f>
        <v>0</v>
      </c>
      <c r="AK54" s="110" t="str">
        <f>IF(AND($G54="x",AI54&gt;0),0,IF(ISERROR(LOOKUP(AJ54,Punkte!$D$1:$D$22,Punkte!$E$1:$E$22)),"",LOOKUP((AJ54),Punkte!$D$1:$D$22,Punkte!$E$1:$E$22)))</f>
        <v/>
      </c>
      <c r="AM54" s="109">
        <f>IF($G54="x",0,IF(AL54&lt;50,AL54-COUNTIFS($G$5:$G54,"x"),0))</f>
        <v>0</v>
      </c>
      <c r="AN54" s="110" t="str">
        <f>IF(AND($G54="x",AL54&gt;0),0,IF(ISERROR(LOOKUP(AM54,Punkte!$D$1:$D$22,Punkte!$E$1:$E$22)),"",LOOKUP((AM54),Punkte!$D$1:$D$22,Punkte!$E$1:$E$22)))</f>
        <v/>
      </c>
      <c r="AP54" s="109">
        <f>IF($G54="x",0,IF(AO54&lt;50,AO54-COUNTIFS($G$5:$G54,"x"),0))</f>
        <v>0</v>
      </c>
      <c r="AQ54" s="110" t="str">
        <f>IF(AND($G54="x",AO54&gt;0),0,IF(ISERROR(LOOKUP(AP54,Punkte!$D$1:$D$22,Punkte!$E$1:$E$22)),"",LOOKUP((AP54),Punkte!$D$1:$D$22,Punkte!$E$1:$E$22)))</f>
        <v/>
      </c>
      <c r="AR54" s="115">
        <f t="shared" si="6"/>
        <v>2</v>
      </c>
    </row>
    <row r="55" spans="1:44" x14ac:dyDescent="0.25">
      <c r="A55" s="9">
        <f t="shared" si="4"/>
        <v>22</v>
      </c>
      <c r="B55" s="34">
        <f t="shared" si="5"/>
        <v>0</v>
      </c>
      <c r="C55" s="3">
        <v>26</v>
      </c>
      <c r="D55" s="19"/>
      <c r="E55" s="15" t="s">
        <v>225</v>
      </c>
      <c r="F55" s="15" t="s">
        <v>226</v>
      </c>
      <c r="G55" s="134" t="s">
        <v>156</v>
      </c>
      <c r="H55" s="3">
        <v>21</v>
      </c>
      <c r="I55" s="109">
        <v>0</v>
      </c>
      <c r="J55" s="110">
        <f>IF(AND($G55="x",H55&gt;0),0,IF(ISERROR(LOOKUP(I55,Punkte!$D$1:$D$22,Punkte!$E$1:$E$22)),"",LOOKUP((I55),Punkte!$D$1:$D$22,Punkte!$E$1:$E$22)))</f>
        <v>0</v>
      </c>
      <c r="K55" s="3">
        <v>17</v>
      </c>
      <c r="L55" s="109">
        <v>0</v>
      </c>
      <c r="M55" s="110">
        <f>IF(AND($G55="x",K55&gt;0),0,IF(ISERROR(LOOKUP(L55,Punkte!$D$1:$D$22,Punkte!$E$1:$E$22)),"",LOOKUP((L55),Punkte!$D$1:$D$22,Punkte!$E$1:$E$22)))</f>
        <v>0</v>
      </c>
      <c r="O55" s="109">
        <v>0</v>
      </c>
      <c r="P55" s="110" t="str">
        <f>IF(AND($G55="x",N55&gt;0),0,IF(ISERROR(LOOKUP(O55,Punkte!$D$1:$D$22,Punkte!$E$1:$E$22)),"",LOOKUP((O55),Punkte!$D$1:$D$22,Punkte!$E$1:$E$22)))</f>
        <v/>
      </c>
      <c r="R55" s="109">
        <v>0</v>
      </c>
      <c r="S55" s="110" t="str">
        <f>IF(AND($G55="x",Q55&gt;0),0,IF(ISERROR(LOOKUP(R55,Punkte!$D$1:$D$22,Punkte!$E$1:$E$22)),"",LOOKUP((R55),Punkte!$D$1:$D$22,Punkte!$E$1:$E$22)))</f>
        <v/>
      </c>
      <c r="U55" s="109">
        <f>IF($G55="x",0,IF(T55&lt;50,T55-COUNTIFS($G$5:$G55,"x"),0))</f>
        <v>0</v>
      </c>
      <c r="V55" s="110" t="str">
        <f>IF(AND($G55="x",T55&gt;0),0,IF(ISERROR(LOOKUP(U55,Punkte!$D$1:$D$22,Punkte!$E$1:$E$22)),"",LOOKUP((U55),Punkte!$D$1:$D$22,Punkte!$E$1:$E$22)))</f>
        <v/>
      </c>
      <c r="X55" s="109">
        <f>IF($G55="x",0,IF(W55&lt;50,W55-COUNTIFS($G$5:$G55,"x"),0))</f>
        <v>0</v>
      </c>
      <c r="Y55" s="110" t="str">
        <f>IF(AND($G55="x",W55&gt;0),0,IF(ISERROR(LOOKUP(X55,Punkte!$D$1:$D$22,Punkte!$E$1:$E$22)),"",LOOKUP((X55),Punkte!$D$1:$D$22,Punkte!$E$1:$E$22)))</f>
        <v/>
      </c>
      <c r="AA55" s="109">
        <f>IF($G55="x",0,IF(Z55&lt;50,Z55-COUNTIFS($G$5:$G55,"x"),0))</f>
        <v>0</v>
      </c>
      <c r="AB55" s="110" t="str">
        <f>IF(AND($G55="x",Z55&gt;0),0,IF(ISERROR(LOOKUP(AA55,Punkte!$D$1:$D$22,Punkte!$E$1:$E$22)),"",LOOKUP((AA55),Punkte!$D$1:$D$22,Punkte!$E$1:$E$22)))</f>
        <v/>
      </c>
      <c r="AD55" s="109">
        <f>IF($G55="x",0,IF(AC55&lt;50,AC55-COUNTIFS($G$5:$G55,"x"),0))</f>
        <v>0</v>
      </c>
      <c r="AE55" s="110" t="str">
        <f>IF(AND($G55="x",AC55&gt;0),0,IF(ISERROR(LOOKUP(AD55,Punkte!$D$1:$D$22,Punkte!$E$1:$E$22)),"",LOOKUP((AD55),Punkte!$D$1:$D$22,Punkte!$E$1:$E$22)))</f>
        <v/>
      </c>
      <c r="AG55" s="109">
        <f>IF($G55="x",0,IF(AF55&lt;50,AF55-COUNTIFS($G$5:$G55,"x"),0))</f>
        <v>0</v>
      </c>
      <c r="AH55" s="110" t="str">
        <f>IF(AND($G55="x",AF55&gt;0),0,IF(ISERROR(LOOKUP(AG55,Punkte!$D$1:$D$22,Punkte!$E$1:$E$22)),"",LOOKUP((AG55),Punkte!$D$1:$D$22,Punkte!$E$1:$E$22)))</f>
        <v/>
      </c>
      <c r="AJ55" s="109">
        <f>IF($G55="x",0,IF(AI55&lt;50,AI55-COUNTIFS($G$5:$G55,"x"),0))</f>
        <v>0</v>
      </c>
      <c r="AK55" s="110" t="str">
        <f>IF(AND($G55="x",AI55&gt;0),0,IF(ISERROR(LOOKUP(AJ55,Punkte!$D$1:$D$22,Punkte!$E$1:$E$22)),"",LOOKUP((AJ55),Punkte!$D$1:$D$22,Punkte!$E$1:$E$22)))</f>
        <v/>
      </c>
      <c r="AM55" s="109">
        <f>IF($G55="x",0,IF(AL55&lt;50,AL55-COUNTIFS($G$5:$G55,"x"),0))</f>
        <v>0</v>
      </c>
      <c r="AN55" s="110" t="str">
        <f>IF(AND($G55="x",AL55&gt;0),0,IF(ISERROR(LOOKUP(AM55,Punkte!$D$1:$D$22,Punkte!$E$1:$E$22)),"",LOOKUP((AM55),Punkte!$D$1:$D$22,Punkte!$E$1:$E$22)))</f>
        <v/>
      </c>
      <c r="AP55" s="109">
        <f>IF($G55="x",0,IF(AO55&lt;50,AO55-COUNTIFS($G$5:$G55,"x"),0))</f>
        <v>0</v>
      </c>
      <c r="AQ55" s="110" t="str">
        <f>IF(AND($G55="x",AO55&gt;0),0,IF(ISERROR(LOOKUP(AP55,Punkte!$D$1:$D$22,Punkte!$E$1:$E$22)),"",LOOKUP((AP55),Punkte!$D$1:$D$22,Punkte!$E$1:$E$22)))</f>
        <v/>
      </c>
      <c r="AR55" s="115">
        <f t="shared" si="6"/>
        <v>2</v>
      </c>
    </row>
    <row r="56" spans="1:44" x14ac:dyDescent="0.25">
      <c r="A56" s="9">
        <f t="shared" si="4"/>
        <v>22</v>
      </c>
      <c r="B56" s="34">
        <f t="shared" si="5"/>
        <v>0</v>
      </c>
      <c r="C56" s="3">
        <v>10</v>
      </c>
      <c r="D56" s="19"/>
      <c r="E56" s="15" t="s">
        <v>69</v>
      </c>
      <c r="F56" s="15" t="s">
        <v>70</v>
      </c>
      <c r="G56" s="134" t="s">
        <v>156</v>
      </c>
      <c r="I56" s="109">
        <f>IF($G56="x",0,IF(H56&lt;50,H56-COUNTIFS($G$5:$G56,"x"),0))</f>
        <v>0</v>
      </c>
      <c r="J56" s="110" t="str">
        <f>IF(AND($G56="x",H56&gt;0),0,IF(ISERROR(LOOKUP(I56,Punkte!$D$1:$D$22,Punkte!$E$1:$E$22)),"",LOOKUP((I56),Punkte!$D$1:$D$22,Punkte!$E$1:$E$22)))</f>
        <v/>
      </c>
      <c r="L56" s="109">
        <f>IF($G56="x",0,IF(K56&lt;50,K56-COUNTIFS($G$5:$G56,"x"),0))</f>
        <v>0</v>
      </c>
      <c r="M56" s="110" t="str">
        <f>IF(AND($G56="x",K56&gt;0),0,IF(ISERROR(LOOKUP(L56,Punkte!$D$1:$D$22,Punkte!$E$1:$E$22)),"",LOOKUP((L56),Punkte!$D$1:$D$22,Punkte!$E$1:$E$22)))</f>
        <v/>
      </c>
      <c r="O56" s="109">
        <v>0</v>
      </c>
      <c r="P56" s="110" t="str">
        <f>IF(AND($G56="x",N56&gt;0),0,IF(ISERROR(LOOKUP(O56,Punkte!$D$1:$D$22,Punkte!$E$1:$E$22)),"",LOOKUP((O56),Punkte!$D$1:$D$22,Punkte!$E$1:$E$22)))</f>
        <v/>
      </c>
      <c r="R56" s="109">
        <v>0</v>
      </c>
      <c r="S56" s="110" t="str">
        <f>IF(AND($G56="x",Q56&gt;0),0,IF(ISERROR(LOOKUP(R56,Punkte!$D$1:$D$22,Punkte!$E$1:$E$22)),"",LOOKUP((R56),Punkte!$D$1:$D$22,Punkte!$E$1:$E$22)))</f>
        <v/>
      </c>
      <c r="T56" s="3">
        <v>13</v>
      </c>
      <c r="U56" s="109">
        <v>0</v>
      </c>
      <c r="V56" s="110">
        <f>IF(AND($G56="x",T56&gt;0),0,IF(ISERROR(LOOKUP(U56,Punkte!$D$1:$D$22,Punkte!$E$1:$E$22)),"",LOOKUP((U56),Punkte!$D$1:$D$22,Punkte!$E$1:$E$22)))</f>
        <v>0</v>
      </c>
      <c r="W56" s="3">
        <v>5</v>
      </c>
      <c r="X56" s="109">
        <v>0</v>
      </c>
      <c r="Y56" s="110">
        <f>IF(AND($G56="x",W56&gt;0),0,IF(ISERROR(LOOKUP(X56,Punkte!$D$1:$D$22,Punkte!$E$1:$E$22)),"",LOOKUP((X56),Punkte!$D$1:$D$22,Punkte!$E$1:$E$22)))</f>
        <v>0</v>
      </c>
      <c r="AA56" s="109">
        <f>IF($G56="x",0,IF(Z56&lt;50,Z56-COUNTIFS($G$5:$G56,"x"),0))</f>
        <v>0</v>
      </c>
      <c r="AB56" s="110" t="str">
        <f>IF(AND($G56="x",Z56&gt;0),0,IF(ISERROR(LOOKUP(AA56,Punkte!$D$1:$D$22,Punkte!$E$1:$E$22)),"",LOOKUP((AA56),Punkte!$D$1:$D$22,Punkte!$E$1:$E$22)))</f>
        <v/>
      </c>
      <c r="AD56" s="109">
        <f>IF($G56="x",0,IF(AC56&lt;50,AC56-COUNTIFS($G$5:$G56,"x"),0))</f>
        <v>0</v>
      </c>
      <c r="AE56" s="110" t="str">
        <f>IF(AND($G56="x",AC56&gt;0),0,IF(ISERROR(LOOKUP(AD56,Punkte!$D$1:$D$22,Punkte!$E$1:$E$22)),"",LOOKUP((AD56),Punkte!$D$1:$D$22,Punkte!$E$1:$E$22)))</f>
        <v/>
      </c>
      <c r="AG56" s="109">
        <f>IF($G56="x",0,IF(AF56&lt;50,AF56-COUNTIFS($G$5:$G56,"x"),0))</f>
        <v>0</v>
      </c>
      <c r="AH56" s="110" t="str">
        <f>IF(AND($G56="x",AF56&gt;0),0,IF(ISERROR(LOOKUP(AG56,Punkte!$D$1:$D$22,Punkte!$E$1:$E$22)),"",LOOKUP((AG56),Punkte!$D$1:$D$22,Punkte!$E$1:$E$22)))</f>
        <v/>
      </c>
      <c r="AJ56" s="109">
        <f>IF($G56="x",0,IF(AI56&lt;50,AI56-COUNTIFS($G$5:$G56,"x"),0))</f>
        <v>0</v>
      </c>
      <c r="AK56" s="110" t="str">
        <f>IF(AND($G56="x",AI56&gt;0),0,IF(ISERROR(LOOKUP(AJ56,Punkte!$D$1:$D$22,Punkte!$E$1:$E$22)),"",LOOKUP((AJ56),Punkte!$D$1:$D$22,Punkte!$E$1:$E$22)))</f>
        <v/>
      </c>
      <c r="AM56" s="109">
        <f>IF($G56="x",0,IF(AL56&lt;50,AL56-COUNTIFS($G$5:$G56,"x"),0))</f>
        <v>0</v>
      </c>
      <c r="AN56" s="110" t="str">
        <f>IF(AND($G56="x",AL56&gt;0),0,IF(ISERROR(LOOKUP(AM56,Punkte!$D$1:$D$22,Punkte!$E$1:$E$22)),"",LOOKUP((AM56),Punkte!$D$1:$D$22,Punkte!$E$1:$E$22)))</f>
        <v/>
      </c>
      <c r="AP56" s="109">
        <f>IF($G56="x",0,IF(AO56&lt;50,AO56-COUNTIFS($G$5:$G56,"x"),0))</f>
        <v>0</v>
      </c>
      <c r="AQ56" s="110" t="str">
        <f>IF(AND($G56="x",AO56&gt;0),0,IF(ISERROR(LOOKUP(AP56,Punkte!$D$1:$D$22,Punkte!$E$1:$E$22)),"",LOOKUP((AP56),Punkte!$D$1:$D$22,Punkte!$E$1:$E$22)))</f>
        <v/>
      </c>
      <c r="AR56" s="115">
        <f t="shared" si="6"/>
        <v>2</v>
      </c>
    </row>
    <row r="57" spans="1:44" x14ac:dyDescent="0.25">
      <c r="A57" s="9">
        <f t="shared" si="4"/>
        <v>22</v>
      </c>
      <c r="B57" s="34">
        <f t="shared" si="5"/>
        <v>0</v>
      </c>
      <c r="C57" s="3">
        <v>98</v>
      </c>
      <c r="D57" s="19"/>
      <c r="E57" s="15" t="s">
        <v>60</v>
      </c>
      <c r="F57" s="15" t="s">
        <v>61</v>
      </c>
      <c r="G57" s="134" t="s">
        <v>156</v>
      </c>
      <c r="H57" s="3">
        <v>11</v>
      </c>
      <c r="I57" s="109">
        <v>0</v>
      </c>
      <c r="J57" s="110">
        <f>IF(AND($G57="x",H57&gt;0),0,IF(ISERROR(LOOKUP(I57,Punkte!$D$1:$D$22,Punkte!$E$1:$E$22)),"",LOOKUP((I57),Punkte!$D$1:$D$22,Punkte!$E$1:$E$22)))</f>
        <v>0</v>
      </c>
      <c r="K57" s="3">
        <v>10</v>
      </c>
      <c r="L57" s="109">
        <v>0</v>
      </c>
      <c r="M57" s="110">
        <f>IF(AND($G57="x",K57&gt;0),0,IF(ISERROR(LOOKUP(L57,Punkte!$D$1:$D$22,Punkte!$E$1:$E$22)),"",LOOKUP((L57),Punkte!$D$1:$D$22,Punkte!$E$1:$E$22)))</f>
        <v>0</v>
      </c>
      <c r="O57" s="109">
        <v>0</v>
      </c>
      <c r="P57" s="110" t="str">
        <f>IF(AND($G57="x",N57&gt;0),0,IF(ISERROR(LOOKUP(O57,Punkte!$D$1:$D$22,Punkte!$E$1:$E$22)),"",LOOKUP((O57),Punkte!$D$1:$D$22,Punkte!$E$1:$E$22)))</f>
        <v/>
      </c>
      <c r="R57" s="109">
        <v>0</v>
      </c>
      <c r="S57" s="110" t="str">
        <f>IF(AND($G57="x",Q57&gt;0),0,IF(ISERROR(LOOKUP(R57,Punkte!$D$1:$D$22,Punkte!$E$1:$E$22)),"",LOOKUP((R57),Punkte!$D$1:$D$22,Punkte!$E$1:$E$22)))</f>
        <v/>
      </c>
      <c r="U57" s="109">
        <f>IF($G57="x",0,IF(T57&lt;50,T57-COUNTIFS($G$5:$G57,"x"),0))</f>
        <v>0</v>
      </c>
      <c r="V57" s="110" t="str">
        <f>IF(AND($G57="x",T57&gt;0),0,IF(ISERROR(LOOKUP(U57,Punkte!$D$1:$D$22,Punkte!$E$1:$E$22)),"",LOOKUP((U57),Punkte!$D$1:$D$22,Punkte!$E$1:$E$22)))</f>
        <v/>
      </c>
      <c r="X57" s="109">
        <f>IF($G57="x",0,IF(W57&lt;50,W57-COUNTIFS($G$5:$G57,"x"),0))</f>
        <v>0</v>
      </c>
      <c r="Y57" s="110" t="str">
        <f>IF(AND($G57="x",W57&gt;0),0,IF(ISERROR(LOOKUP(X57,Punkte!$D$1:$D$22,Punkte!$E$1:$E$22)),"",LOOKUP((X57),Punkte!$D$1:$D$22,Punkte!$E$1:$E$22)))</f>
        <v/>
      </c>
      <c r="AA57" s="109">
        <f>IF($G57="x",0,IF(Z57&lt;50,Z57-COUNTIFS($G$5:$G57,"x"),0))</f>
        <v>0</v>
      </c>
      <c r="AB57" s="110" t="str">
        <f>IF(AND($G57="x",Z57&gt;0),0,IF(ISERROR(LOOKUP(AA57,Punkte!$D$1:$D$22,Punkte!$E$1:$E$22)),"",LOOKUP((AA57),Punkte!$D$1:$D$22,Punkte!$E$1:$E$22)))</f>
        <v/>
      </c>
      <c r="AD57" s="109">
        <f>IF($G57="x",0,IF(AC57&lt;50,AC57-COUNTIFS($G$5:$G57,"x"),0))</f>
        <v>0</v>
      </c>
      <c r="AE57" s="110" t="str">
        <f>IF(AND($G57="x",AC57&gt;0),0,IF(ISERROR(LOOKUP(AD57,Punkte!$D$1:$D$22,Punkte!$E$1:$E$22)),"",LOOKUP((AD57),Punkte!$D$1:$D$22,Punkte!$E$1:$E$22)))</f>
        <v/>
      </c>
      <c r="AG57" s="109">
        <f>IF($G57="x",0,IF(AF57&lt;50,AF57-COUNTIFS($G$5:$G57,"x"),0))</f>
        <v>0</v>
      </c>
      <c r="AH57" s="110" t="str">
        <f>IF(AND($G57="x",AF57&gt;0),0,IF(ISERROR(LOOKUP(AG57,Punkte!$D$1:$D$22,Punkte!$E$1:$E$22)),"",LOOKUP((AG57),Punkte!$D$1:$D$22,Punkte!$E$1:$E$22)))</f>
        <v/>
      </c>
      <c r="AJ57" s="109">
        <f>IF($G57="x",0,IF(AI57&lt;50,AI57-COUNTIFS($G$5:$G57,"x"),0))</f>
        <v>0</v>
      </c>
      <c r="AK57" s="110" t="str">
        <f>IF(AND($G57="x",AI57&gt;0),0,IF(ISERROR(LOOKUP(AJ57,Punkte!$D$1:$D$22,Punkte!$E$1:$E$22)),"",LOOKUP((AJ57),Punkte!$D$1:$D$22,Punkte!$E$1:$E$22)))</f>
        <v/>
      </c>
      <c r="AM57" s="109">
        <f>IF($G57="x",0,IF(AL57&lt;50,AL57-COUNTIFS($G$5:$G57,"x"),0))</f>
        <v>0</v>
      </c>
      <c r="AN57" s="110" t="str">
        <f>IF(AND($G57="x",AL57&gt;0),0,IF(ISERROR(LOOKUP(AM57,Punkte!$D$1:$D$22,Punkte!$E$1:$E$22)),"",LOOKUP((AM57),Punkte!$D$1:$D$22,Punkte!$E$1:$E$22)))</f>
        <v/>
      </c>
      <c r="AP57" s="109">
        <f>IF($G57="x",0,IF(AO57&lt;50,AO57-COUNTIFS($G$5:$G57,"x"),0))</f>
        <v>0</v>
      </c>
      <c r="AQ57" s="110" t="str">
        <f>IF(AND($G57="x",AO57&gt;0),0,IF(ISERROR(LOOKUP(AP57,Punkte!$D$1:$D$22,Punkte!$E$1:$E$22)),"",LOOKUP((AP57),Punkte!$D$1:$D$22,Punkte!$E$1:$E$22)))</f>
        <v/>
      </c>
      <c r="AR57" s="115">
        <f t="shared" si="6"/>
        <v>2</v>
      </c>
    </row>
    <row r="58" spans="1:44" x14ac:dyDescent="0.25">
      <c r="A58" s="9">
        <f t="shared" si="4"/>
        <v>22</v>
      </c>
      <c r="B58" s="34">
        <f t="shared" si="5"/>
        <v>0</v>
      </c>
      <c r="C58" s="3">
        <v>2</v>
      </c>
      <c r="D58" s="19"/>
      <c r="E58" s="15" t="s">
        <v>233</v>
      </c>
      <c r="F58" s="15" t="s">
        <v>232</v>
      </c>
      <c r="G58" s="134" t="s">
        <v>156</v>
      </c>
      <c r="I58" s="109">
        <f>IF($G58="x",0,IF(H58&lt;50,H58-COUNTIFS($G$5:$G58,"x"),0))</f>
        <v>0</v>
      </c>
      <c r="J58" s="110" t="str">
        <f>IF(AND($G58="x",H58&gt;0),0,IF(ISERROR(LOOKUP(I58,Punkte!$D$1:$D$22,Punkte!$E$1:$E$22)),"",LOOKUP((I58),Punkte!$D$1:$D$22,Punkte!$E$1:$E$22)))</f>
        <v/>
      </c>
      <c r="L58" s="109">
        <f>IF($G58="x",0,IF(K58&lt;50,K58-COUNTIFS($G$5:$G58,"x"),0))</f>
        <v>0</v>
      </c>
      <c r="M58" s="110" t="str">
        <f>IF(AND($G58="x",K58&gt;0),0,IF(ISERROR(LOOKUP(L58,Punkte!$D$1:$D$22,Punkte!$E$1:$E$22)),"",LOOKUP((L58),Punkte!$D$1:$D$22,Punkte!$E$1:$E$22)))</f>
        <v/>
      </c>
      <c r="N58" s="3">
        <v>18</v>
      </c>
      <c r="O58" s="109">
        <v>0</v>
      </c>
      <c r="P58" s="110">
        <f>IF(AND($G58="x",N58&gt;0),0,IF(ISERROR(LOOKUP(O58,Punkte!$D$1:$D$22,Punkte!$E$1:$E$22)),"",LOOKUP((O58),Punkte!$D$1:$D$22,Punkte!$E$1:$E$22)))</f>
        <v>0</v>
      </c>
      <c r="Q58" s="3">
        <v>17</v>
      </c>
      <c r="R58" s="109">
        <v>0</v>
      </c>
      <c r="S58" s="110">
        <f>IF(AND($G58="x",Q58&gt;0),0,IF(ISERROR(LOOKUP(R58,Punkte!$D$1:$D$22,Punkte!$E$1:$E$22)),"",LOOKUP((R58),Punkte!$D$1:$D$22,Punkte!$E$1:$E$22)))</f>
        <v>0</v>
      </c>
      <c r="U58" s="109">
        <f>IF($G58="x",0,IF(T58&lt;50,T58-COUNTIFS($G$5:$G58,"x"),0))</f>
        <v>0</v>
      </c>
      <c r="V58" s="110" t="str">
        <f>IF(AND($G58="x",T58&gt;0),0,IF(ISERROR(LOOKUP(U58,Punkte!$D$1:$D$22,Punkte!$E$1:$E$22)),"",LOOKUP((U58),Punkte!$D$1:$D$22,Punkte!$E$1:$E$22)))</f>
        <v/>
      </c>
      <c r="X58" s="109">
        <f>IF($G58="x",0,IF(W58&lt;50,W58-COUNTIFS($G$5:$G58,"x"),0))</f>
        <v>0</v>
      </c>
      <c r="Y58" s="110" t="str">
        <f>IF(AND($G58="x",W58&gt;0),0,IF(ISERROR(LOOKUP(X58,Punkte!$D$1:$D$22,Punkte!$E$1:$E$22)),"",LOOKUP((X58),Punkte!$D$1:$D$22,Punkte!$E$1:$E$22)))</f>
        <v/>
      </c>
      <c r="AA58" s="109">
        <f>IF($G58="x",0,IF(Z58&lt;50,Z58-COUNTIFS($G$5:$G58,"x"),0))</f>
        <v>0</v>
      </c>
      <c r="AB58" s="110" t="str">
        <f>IF(AND($G58="x",Z58&gt;0),0,IF(ISERROR(LOOKUP(AA58,Punkte!$D$1:$D$22,Punkte!$E$1:$E$22)),"",LOOKUP((AA58),Punkte!$D$1:$D$22,Punkte!$E$1:$E$22)))</f>
        <v/>
      </c>
      <c r="AD58" s="109">
        <f>IF($G58="x",0,IF(AC58&lt;50,AC58-COUNTIFS($G$5:$G58,"x"),0))</f>
        <v>0</v>
      </c>
      <c r="AE58" s="110" t="str">
        <f>IF(AND($G58="x",AC58&gt;0),0,IF(ISERROR(LOOKUP(AD58,Punkte!$D$1:$D$22,Punkte!$E$1:$E$22)),"",LOOKUP((AD58),Punkte!$D$1:$D$22,Punkte!$E$1:$E$22)))</f>
        <v/>
      </c>
      <c r="AG58" s="109">
        <f>IF($G58="x",0,IF(AF58&lt;50,AF58-COUNTIFS($G$5:$G58,"x"),0))</f>
        <v>0</v>
      </c>
      <c r="AH58" s="110" t="str">
        <f>IF(AND($G58="x",AF58&gt;0),0,IF(ISERROR(LOOKUP(AG58,Punkte!$D$1:$D$22,Punkte!$E$1:$E$22)),"",LOOKUP((AG58),Punkte!$D$1:$D$22,Punkte!$E$1:$E$22)))</f>
        <v/>
      </c>
      <c r="AJ58" s="109">
        <f>IF($G58="x",0,IF(AI58&lt;50,AI58-COUNTIFS($G$5:$G58,"x"),0))</f>
        <v>0</v>
      </c>
      <c r="AK58" s="110" t="str">
        <f>IF(AND($G58="x",AI58&gt;0),0,IF(ISERROR(LOOKUP(AJ58,Punkte!$D$1:$D$22,Punkte!$E$1:$E$22)),"",LOOKUP((AJ58),Punkte!$D$1:$D$22,Punkte!$E$1:$E$22)))</f>
        <v/>
      </c>
      <c r="AM58" s="109">
        <f>IF($G58="x",0,IF(AL58&lt;50,AL58-COUNTIFS($G$5:$G58,"x"),0))</f>
        <v>0</v>
      </c>
      <c r="AN58" s="110" t="str">
        <f>IF(AND($G58="x",AL58&gt;0),0,IF(ISERROR(LOOKUP(AM58,Punkte!$D$1:$D$22,Punkte!$E$1:$E$22)),"",LOOKUP((AM58),Punkte!$D$1:$D$22,Punkte!$E$1:$E$22)))</f>
        <v/>
      </c>
      <c r="AP58" s="109">
        <f>IF($G58="x",0,IF(AO58&lt;50,AO58-COUNTIFS($G$5:$G58,"x"),0))</f>
        <v>0</v>
      </c>
      <c r="AQ58" s="110" t="str">
        <f>IF(AND($G58="x",AO58&gt;0),0,IF(ISERROR(LOOKUP(AP58,Punkte!$D$1:$D$22,Punkte!$E$1:$E$22)),"",LOOKUP((AP58),Punkte!$D$1:$D$22,Punkte!$E$1:$E$22)))</f>
        <v/>
      </c>
      <c r="AR58" s="115">
        <f t="shared" si="6"/>
        <v>2</v>
      </c>
    </row>
    <row r="59" spans="1:44" x14ac:dyDescent="0.25">
      <c r="A59" s="9">
        <f t="shared" si="4"/>
        <v>22</v>
      </c>
      <c r="B59" s="34">
        <f t="shared" si="5"/>
        <v>0</v>
      </c>
      <c r="C59" s="18">
        <v>82</v>
      </c>
      <c r="D59" s="20"/>
      <c r="E59" s="15" t="s">
        <v>227</v>
      </c>
      <c r="F59" s="15" t="s">
        <v>77</v>
      </c>
      <c r="G59" s="134" t="s">
        <v>156</v>
      </c>
      <c r="H59" s="3">
        <v>23</v>
      </c>
      <c r="I59" s="109">
        <v>0</v>
      </c>
      <c r="J59" s="110">
        <f>IF(AND($G59="x",H59&gt;0),0,IF(ISERROR(LOOKUP(I59,Punkte!$D$1:$D$22,Punkte!$E$1:$E$22)),"",LOOKUP((I59),Punkte!$D$1:$D$22,Punkte!$E$1:$E$22)))</f>
        <v>0</v>
      </c>
      <c r="K59" s="3" t="s">
        <v>47</v>
      </c>
      <c r="L59" s="109">
        <v>0</v>
      </c>
      <c r="M59" s="110">
        <f>IF(AND($G59="x",K59&gt;0),0,IF(ISERROR(LOOKUP(L59,Punkte!$D$1:$D$22,Punkte!$E$1:$E$22)),"",LOOKUP((L59),Punkte!$D$1:$D$22,Punkte!$E$1:$E$22)))</f>
        <v>0</v>
      </c>
      <c r="O59" s="109">
        <v>0</v>
      </c>
      <c r="P59" s="110" t="str">
        <f>IF(AND($G59="x",N59&gt;0),0,IF(ISERROR(LOOKUP(O59,Punkte!$D$1:$D$22,Punkte!$E$1:$E$22)),"",LOOKUP((O59),Punkte!$D$1:$D$22,Punkte!$E$1:$E$22)))</f>
        <v/>
      </c>
      <c r="R59" s="109">
        <v>0</v>
      </c>
      <c r="S59" s="110" t="str">
        <f>IF(AND($G59="x",Q59&gt;0),0,IF(ISERROR(LOOKUP(R59,Punkte!$D$1:$D$22,Punkte!$E$1:$E$22)),"",LOOKUP((R59),Punkte!$D$1:$D$22,Punkte!$E$1:$E$22)))</f>
        <v/>
      </c>
      <c r="U59" s="109">
        <f>IF($G59="x",0,IF(T59&lt;50,T59-COUNTIFS($G$5:$G59,"x"),0))</f>
        <v>0</v>
      </c>
      <c r="V59" s="110" t="str">
        <f>IF(AND($G59="x",T59&gt;0),0,IF(ISERROR(LOOKUP(U59,Punkte!$D$1:$D$22,Punkte!$E$1:$E$22)),"",LOOKUP((U59),Punkte!$D$1:$D$22,Punkte!$E$1:$E$22)))</f>
        <v/>
      </c>
      <c r="X59" s="109">
        <f>IF($G59="x",0,IF(W59&lt;50,W59-COUNTIFS($G$5:$G59,"x"),0))</f>
        <v>0</v>
      </c>
      <c r="Y59" s="110" t="str">
        <f>IF(AND($G59="x",W59&gt;0),0,IF(ISERROR(LOOKUP(X59,Punkte!$D$1:$D$22,Punkte!$E$1:$E$22)),"",LOOKUP((X59),Punkte!$D$1:$D$22,Punkte!$E$1:$E$22)))</f>
        <v/>
      </c>
      <c r="AA59" s="109">
        <f>IF($G59="x",0,IF(Z59&lt;50,Z59-COUNTIFS($G$5:$G59,"x"),0))</f>
        <v>0</v>
      </c>
      <c r="AB59" s="110" t="str">
        <f>IF(AND($G59="x",Z59&gt;0),0,IF(ISERROR(LOOKUP(AA59,Punkte!$D$1:$D$22,Punkte!$E$1:$E$22)),"",LOOKUP((AA59),Punkte!$D$1:$D$22,Punkte!$E$1:$E$22)))</f>
        <v/>
      </c>
      <c r="AD59" s="109">
        <f>IF($G59="x",0,IF(AC59&lt;50,AC59-COUNTIFS($G$5:$G59,"x"),0))</f>
        <v>0</v>
      </c>
      <c r="AE59" s="110" t="str">
        <f>IF(AND($G59="x",AC59&gt;0),0,IF(ISERROR(LOOKUP(AD59,Punkte!$D$1:$D$22,Punkte!$E$1:$E$22)),"",LOOKUP((AD59),Punkte!$D$1:$D$22,Punkte!$E$1:$E$22)))</f>
        <v/>
      </c>
      <c r="AG59" s="109">
        <f>IF($G59="x",0,IF(AF59&lt;50,AF59-COUNTIFS($G$5:$G59,"x"),0))</f>
        <v>0</v>
      </c>
      <c r="AH59" s="110" t="str">
        <f>IF(AND($G59="x",AF59&gt;0),0,IF(ISERROR(LOOKUP(AG59,Punkte!$D$1:$D$22,Punkte!$E$1:$E$22)),"",LOOKUP((AG59),Punkte!$D$1:$D$22,Punkte!$E$1:$E$22)))</f>
        <v/>
      </c>
      <c r="AJ59" s="109">
        <f>IF($G59="x",0,IF(AI59&lt;50,AI59-COUNTIFS($G$5:$G59,"x"),0))</f>
        <v>0</v>
      </c>
      <c r="AK59" s="110" t="str">
        <f>IF(AND($G59="x",AI59&gt;0),0,IF(ISERROR(LOOKUP(AJ59,Punkte!$D$1:$D$22,Punkte!$E$1:$E$22)),"",LOOKUP((AJ59),Punkte!$D$1:$D$22,Punkte!$E$1:$E$22)))</f>
        <v/>
      </c>
      <c r="AM59" s="109">
        <f>IF($G59="x",0,IF(AL59&lt;50,AL59-COUNTIFS($G$5:$G59,"x"),0))</f>
        <v>0</v>
      </c>
      <c r="AN59" s="110" t="str">
        <f>IF(AND($G59="x",AL59&gt;0),0,IF(ISERROR(LOOKUP(AM59,Punkte!$D$1:$D$22,Punkte!$E$1:$E$22)),"",LOOKUP((AM59),Punkte!$D$1:$D$22,Punkte!$E$1:$E$22)))</f>
        <v/>
      </c>
      <c r="AP59" s="109">
        <f>IF($G59="x",0,IF(AO59&lt;50,AO59-COUNTIFS($G$5:$G59,"x"),0))</f>
        <v>0</v>
      </c>
      <c r="AQ59" s="110" t="str">
        <f>IF(AND($G59="x",AO59&gt;0),0,IF(ISERROR(LOOKUP(AP59,Punkte!$D$1:$D$22,Punkte!$E$1:$E$22)),"",LOOKUP((AP59),Punkte!$D$1:$D$22,Punkte!$E$1:$E$22)))</f>
        <v/>
      </c>
      <c r="AR59" s="115">
        <f t="shared" si="6"/>
        <v>2</v>
      </c>
    </row>
    <row r="60" spans="1:44" x14ac:dyDescent="0.25">
      <c r="A60" s="9">
        <f t="shared" si="4"/>
        <v>22</v>
      </c>
      <c r="B60" s="34">
        <f t="shared" si="5"/>
        <v>0</v>
      </c>
      <c r="C60" s="3">
        <v>1</v>
      </c>
      <c r="D60" s="19"/>
      <c r="E60" s="15" t="s">
        <v>180</v>
      </c>
      <c r="F60" s="15" t="s">
        <v>70</v>
      </c>
      <c r="G60" s="134" t="s">
        <v>156</v>
      </c>
      <c r="I60" s="109">
        <f>IF($G60="x",0,IF(H60&lt;50,H60-COUNTIFS($G$5:$G60,"x"),0))</f>
        <v>0</v>
      </c>
      <c r="J60" s="110" t="str">
        <f>IF(AND($G60="x",H60&gt;0),0,IF(ISERROR(LOOKUP(I60,Punkte!$D$1:$D$22,Punkte!$E$1:$E$22)),"",LOOKUP((I60),Punkte!$D$1:$D$22,Punkte!$E$1:$E$22)))</f>
        <v/>
      </c>
      <c r="L60" s="109">
        <f>IF($G60="x",0,IF(K60&lt;50,K60-COUNTIFS($G$5:$G60,"x"),0))</f>
        <v>0</v>
      </c>
      <c r="M60" s="110" t="str">
        <f>IF(AND($G60="x",K60&gt;0),0,IF(ISERROR(LOOKUP(L60,Punkte!$D$1:$D$22,Punkte!$E$1:$E$22)),"",LOOKUP((L60),Punkte!$D$1:$D$22,Punkte!$E$1:$E$22)))</f>
        <v/>
      </c>
      <c r="O60" s="109">
        <v>0</v>
      </c>
      <c r="P60" s="110" t="str">
        <f>IF(AND($G60="x",N60&gt;0),0,IF(ISERROR(LOOKUP(O60,Punkte!$D$1:$D$22,Punkte!$E$1:$E$22)),"",LOOKUP((O60),Punkte!$D$1:$D$22,Punkte!$E$1:$E$22)))</f>
        <v/>
      </c>
      <c r="R60" s="109">
        <v>0</v>
      </c>
      <c r="S60" s="110" t="str">
        <f>IF(AND($G60="x",Q60&gt;0),0,IF(ISERROR(LOOKUP(R60,Punkte!$D$1:$D$22,Punkte!$E$1:$E$22)),"",LOOKUP((R60),Punkte!$D$1:$D$22,Punkte!$E$1:$E$22)))</f>
        <v/>
      </c>
      <c r="T60" s="3" t="s">
        <v>47</v>
      </c>
      <c r="U60" s="109">
        <v>0</v>
      </c>
      <c r="V60" s="110">
        <f>IF(AND($G60="x",T60&gt;0),0,IF(ISERROR(LOOKUP(U60,Punkte!$D$1:$D$22,Punkte!$E$1:$E$22)),"",LOOKUP((U60),Punkte!$D$1:$D$22,Punkte!$E$1:$E$22)))</f>
        <v>0</v>
      </c>
      <c r="W60" s="3">
        <v>11</v>
      </c>
      <c r="X60" s="109">
        <v>0</v>
      </c>
      <c r="Y60" s="110">
        <f>IF(AND($G60="x",W60&gt;0),0,IF(ISERROR(LOOKUP(X60,Punkte!$D$1:$D$22,Punkte!$E$1:$E$22)),"",LOOKUP((X60),Punkte!$D$1:$D$22,Punkte!$E$1:$E$22)))</f>
        <v>0</v>
      </c>
      <c r="AA60" s="109">
        <f>IF($G60="x",0,IF(Z60&lt;50,Z60-COUNTIFS($G$5:$G60,"x"),0))</f>
        <v>0</v>
      </c>
      <c r="AB60" s="110" t="str">
        <f>IF(AND($G60="x",Z60&gt;0),0,IF(ISERROR(LOOKUP(AA60,Punkte!$D$1:$D$22,Punkte!$E$1:$E$22)),"",LOOKUP((AA60),Punkte!$D$1:$D$22,Punkte!$E$1:$E$22)))</f>
        <v/>
      </c>
      <c r="AD60" s="109">
        <f>IF($G60="x",0,IF(AC60&lt;50,AC60-COUNTIFS($G$5:$G60,"x"),0))</f>
        <v>0</v>
      </c>
      <c r="AE60" s="110" t="str">
        <f>IF(AND($G60="x",AC60&gt;0),0,IF(ISERROR(LOOKUP(AD60,Punkte!$D$1:$D$22,Punkte!$E$1:$E$22)),"",LOOKUP((AD60),Punkte!$D$1:$D$22,Punkte!$E$1:$E$22)))</f>
        <v/>
      </c>
      <c r="AG60" s="109">
        <f>IF($G60="x",0,IF(AF60&lt;50,AF60-COUNTIFS($G$5:$G60,"x"),0))</f>
        <v>0</v>
      </c>
      <c r="AH60" s="110" t="str">
        <f>IF(AND($G60="x",AF60&gt;0),0,IF(ISERROR(LOOKUP(AG60,Punkte!$D$1:$D$22,Punkte!$E$1:$E$22)),"",LOOKUP((AG60),Punkte!$D$1:$D$22,Punkte!$E$1:$E$22)))</f>
        <v/>
      </c>
      <c r="AJ60" s="109">
        <f>IF($G60="x",0,IF(AI60&lt;50,AI60-COUNTIFS($G$5:$G60,"x"),0))</f>
        <v>0</v>
      </c>
      <c r="AK60" s="110" t="str">
        <f>IF(AND($G60="x",AI60&gt;0),0,IF(ISERROR(LOOKUP(AJ60,Punkte!$D$1:$D$22,Punkte!$E$1:$E$22)),"",LOOKUP((AJ60),Punkte!$D$1:$D$22,Punkte!$E$1:$E$22)))</f>
        <v/>
      </c>
      <c r="AM60" s="109">
        <f>IF($G60="x",0,IF(AL60&lt;50,AL60-COUNTIFS($G$5:$G60,"x"),0))</f>
        <v>0</v>
      </c>
      <c r="AN60" s="110" t="str">
        <f>IF(AND($G60="x",AL60&gt;0),0,IF(ISERROR(LOOKUP(AM60,Punkte!$D$1:$D$22,Punkte!$E$1:$E$22)),"",LOOKUP((AM60),Punkte!$D$1:$D$22,Punkte!$E$1:$E$22)))</f>
        <v/>
      </c>
      <c r="AP60" s="109">
        <f>IF($G60="x",0,IF(AO60&lt;50,AO60-COUNTIFS($G$5:$G60,"x"),0))</f>
        <v>0</v>
      </c>
      <c r="AQ60" s="110" t="str">
        <f>IF(AND($G60="x",AO60&gt;0),0,IF(ISERROR(LOOKUP(AP60,Punkte!$D$1:$D$22,Punkte!$E$1:$E$22)),"",LOOKUP((AP60),Punkte!$D$1:$D$22,Punkte!$E$1:$E$22)))</f>
        <v/>
      </c>
      <c r="AR60" s="115">
        <f t="shared" si="6"/>
        <v>2</v>
      </c>
    </row>
    <row r="61" spans="1:44" s="70" customFormat="1" x14ac:dyDescent="0.25">
      <c r="A61" s="62">
        <f t="shared" si="4"/>
        <v>22</v>
      </c>
      <c r="B61" s="34">
        <f t="shared" si="5"/>
        <v>0</v>
      </c>
      <c r="C61" s="63">
        <v>33</v>
      </c>
      <c r="D61" s="64"/>
      <c r="E61" s="65" t="s">
        <v>230</v>
      </c>
      <c r="F61" s="65" t="s">
        <v>231</v>
      </c>
      <c r="G61" s="134" t="s">
        <v>156</v>
      </c>
      <c r="H61" s="63"/>
      <c r="I61" s="109">
        <f>IF($G61="x",0,IF(H61&lt;50,H61-COUNTIFS($G$5:$G61,"x"),0))</f>
        <v>0</v>
      </c>
      <c r="J61" s="110" t="str">
        <f>IF(AND($G61="x",H61&gt;0),0,IF(ISERROR(LOOKUP(I61,Punkte!$D$1:$D$22,Punkte!$E$1:$E$22)),"",LOOKUP((I61),Punkte!$D$1:$D$22,Punkte!$E$1:$E$22)))</f>
        <v/>
      </c>
      <c r="K61" s="3"/>
      <c r="L61" s="109">
        <f>IF($G61="x",0,IF(K61&lt;50,K61-COUNTIFS($G$5:$G61,"x"),0))</f>
        <v>0</v>
      </c>
      <c r="M61" s="110" t="str">
        <f>IF(AND($G61="x",K61&gt;0),0,IF(ISERROR(LOOKUP(L61,Punkte!$D$1:$D$22,Punkte!$E$1:$E$22)),"",LOOKUP((L61),Punkte!$D$1:$D$22,Punkte!$E$1:$E$22)))</f>
        <v/>
      </c>
      <c r="N61" s="3">
        <v>10</v>
      </c>
      <c r="O61" s="109">
        <v>0</v>
      </c>
      <c r="P61" s="110">
        <f>IF(AND($G61="x",N61&gt;0),0,IF(ISERROR(LOOKUP(O61,Punkte!$D$1:$D$22,Punkte!$E$1:$E$22)),"",LOOKUP((O61),Punkte!$D$1:$D$22,Punkte!$E$1:$E$22)))</f>
        <v>0</v>
      </c>
      <c r="Q61" s="3">
        <v>10</v>
      </c>
      <c r="R61" s="109">
        <v>0</v>
      </c>
      <c r="S61" s="110">
        <f>IF(AND($G61="x",Q61&gt;0),0,IF(ISERROR(LOOKUP(R61,Punkte!$D$1:$D$22,Punkte!$E$1:$E$22)),"",LOOKUP((R61),Punkte!$D$1:$D$22,Punkte!$E$1:$E$22)))</f>
        <v>0</v>
      </c>
      <c r="T61" s="3"/>
      <c r="U61" s="109">
        <f>IF($G61="x",0,IF(T61&lt;50,T61-COUNTIFS($G$5:$G61,"x"),0))</f>
        <v>0</v>
      </c>
      <c r="V61" s="110" t="str">
        <f>IF(AND($G61="x",T61&gt;0),0,IF(ISERROR(LOOKUP(U61,Punkte!$D$1:$D$22,Punkte!$E$1:$E$22)),"",LOOKUP((U61),Punkte!$D$1:$D$22,Punkte!$E$1:$E$22)))</f>
        <v/>
      </c>
      <c r="W61" s="3"/>
      <c r="X61" s="109">
        <f>IF($G61="x",0,IF(W61&lt;50,W61-COUNTIFS($G$5:$G61,"x"),0))</f>
        <v>0</v>
      </c>
      <c r="Y61" s="110" t="str">
        <f>IF(AND($G61="x",W61&gt;0),0,IF(ISERROR(LOOKUP(X61,Punkte!$D$1:$D$22,Punkte!$E$1:$E$22)),"",LOOKUP((X61),Punkte!$D$1:$D$22,Punkte!$E$1:$E$22)))</f>
        <v/>
      </c>
      <c r="Z61" s="3"/>
      <c r="AA61" s="109">
        <f>IF($G61="x",0,IF(Z61&lt;50,Z61-COUNTIFS($G$5:$G61,"x"),0))</f>
        <v>0</v>
      </c>
      <c r="AB61" s="110" t="str">
        <f>IF(AND($G61="x",Z61&gt;0),0,IF(ISERROR(LOOKUP(AA61,Punkte!$D$1:$D$22,Punkte!$E$1:$E$22)),"",LOOKUP((AA61),Punkte!$D$1:$D$22,Punkte!$E$1:$E$22)))</f>
        <v/>
      </c>
      <c r="AC61" s="3"/>
      <c r="AD61" s="109">
        <f>IF($G61="x",0,IF(AC61&lt;50,AC61-COUNTIFS($G$5:$G61,"x"),0))</f>
        <v>0</v>
      </c>
      <c r="AE61" s="110" t="str">
        <f>IF(AND($G61="x",AC61&gt;0),0,IF(ISERROR(LOOKUP(AD61,Punkte!$D$1:$D$22,Punkte!$E$1:$E$22)),"",LOOKUP((AD61),Punkte!$D$1:$D$22,Punkte!$E$1:$E$22)))</f>
        <v/>
      </c>
      <c r="AF61" s="3"/>
      <c r="AG61" s="109">
        <f>IF($G61="x",0,IF(AF61&lt;50,AF61-COUNTIFS($G$5:$G61,"x"),0))</f>
        <v>0</v>
      </c>
      <c r="AH61" s="110" t="str">
        <f>IF(AND($G61="x",AF61&gt;0),0,IF(ISERROR(LOOKUP(AG61,Punkte!$D$1:$D$22,Punkte!$E$1:$E$22)),"",LOOKUP((AG61),Punkte!$D$1:$D$22,Punkte!$E$1:$E$22)))</f>
        <v/>
      </c>
      <c r="AI61" s="3"/>
      <c r="AJ61" s="109">
        <f>IF($G61="x",0,IF(AI61&lt;50,AI61-COUNTIFS($G$5:$G61,"x"),0))</f>
        <v>0</v>
      </c>
      <c r="AK61" s="110" t="str">
        <f>IF(AND($G61="x",AI61&gt;0),0,IF(ISERROR(LOOKUP(AJ61,Punkte!$D$1:$D$22,Punkte!$E$1:$E$22)),"",LOOKUP((AJ61),Punkte!$D$1:$D$22,Punkte!$E$1:$E$22)))</f>
        <v/>
      </c>
      <c r="AL61" s="3"/>
      <c r="AM61" s="109">
        <f>IF($G61="x",0,IF(AL61&lt;50,AL61-COUNTIFS($G$5:$G61,"x"),0))</f>
        <v>0</v>
      </c>
      <c r="AN61" s="110" t="str">
        <f>IF(AND($G61="x",AL61&gt;0),0,IF(ISERROR(LOOKUP(AM61,Punkte!$D$1:$D$22,Punkte!$E$1:$E$22)),"",LOOKUP((AM61),Punkte!$D$1:$D$22,Punkte!$E$1:$E$22)))</f>
        <v/>
      </c>
      <c r="AO61" s="3"/>
      <c r="AP61" s="109">
        <f>IF($G61="x",0,IF(AO61&lt;50,AO61-COUNTIFS($G$5:$G61,"x"),0))</f>
        <v>0</v>
      </c>
      <c r="AQ61" s="110" t="str">
        <f>IF(AND($G61="x",AO61&gt;0),0,IF(ISERROR(LOOKUP(AP61,Punkte!$D$1:$D$22,Punkte!$E$1:$E$22)),"",LOOKUP((AP61),Punkte!$D$1:$D$22,Punkte!$E$1:$E$22)))</f>
        <v/>
      </c>
      <c r="AR61" s="115">
        <f t="shared" si="6"/>
        <v>2</v>
      </c>
    </row>
    <row r="62" spans="1:44" s="70" customFormat="1" x14ac:dyDescent="0.25">
      <c r="A62" s="62">
        <f t="shared" si="4"/>
        <v>22</v>
      </c>
      <c r="B62" s="34">
        <f t="shared" si="5"/>
        <v>0</v>
      </c>
      <c r="C62" s="63">
        <v>62</v>
      </c>
      <c r="D62" s="64"/>
      <c r="E62" s="65" t="s">
        <v>75</v>
      </c>
      <c r="F62" s="65" t="s">
        <v>46</v>
      </c>
      <c r="G62" s="134" t="s">
        <v>156</v>
      </c>
      <c r="H62" s="63"/>
      <c r="I62" s="109">
        <f>IF($G62="x",0,IF(H62&lt;50,H62-COUNTIFS($G$5:$G62,"x"),0))</f>
        <v>0</v>
      </c>
      <c r="J62" s="110" t="str">
        <f>IF(AND($G62="x",H62&gt;0),0,IF(ISERROR(LOOKUP(I62,Punkte!$D$1:$D$22,Punkte!$E$1:$E$22)),"",LOOKUP((I62),Punkte!$D$1:$D$22,Punkte!$E$1:$E$22)))</f>
        <v/>
      </c>
      <c r="K62" s="3"/>
      <c r="L62" s="109">
        <f>IF($G62="x",0,IF(K62&lt;50,K62-COUNTIFS($G$5:$G62,"x"),0))</f>
        <v>0</v>
      </c>
      <c r="M62" s="110" t="str">
        <f>IF(AND($G62="x",K62&gt;0),0,IF(ISERROR(LOOKUP(L62,Punkte!$D$1:$D$22,Punkte!$E$1:$E$22)),"",LOOKUP((L62),Punkte!$D$1:$D$22,Punkte!$E$1:$E$22)))</f>
        <v/>
      </c>
      <c r="N62" s="3">
        <v>13</v>
      </c>
      <c r="O62" s="109">
        <v>0</v>
      </c>
      <c r="P62" s="110">
        <f>IF(AND($G62="x",N62&gt;0),0,IF(ISERROR(LOOKUP(O62,Punkte!$D$1:$D$22,Punkte!$E$1:$E$22)),"",LOOKUP((O62),Punkte!$D$1:$D$22,Punkte!$E$1:$E$22)))</f>
        <v>0</v>
      </c>
      <c r="Q62" s="3" t="s">
        <v>47</v>
      </c>
      <c r="R62" s="109">
        <v>0</v>
      </c>
      <c r="S62" s="110">
        <f>IF(AND($G62="x",Q62&gt;0),0,IF(ISERROR(LOOKUP(R62,Punkte!$D$1:$D$22,Punkte!$E$1:$E$22)),"",LOOKUP((R62),Punkte!$D$1:$D$22,Punkte!$E$1:$E$22)))</f>
        <v>0</v>
      </c>
      <c r="T62" s="3"/>
      <c r="U62" s="109">
        <f>IF($G62="x",0,IF(T62&lt;50,T62-COUNTIFS($G$5:$G62,"x"),0))</f>
        <v>0</v>
      </c>
      <c r="V62" s="110" t="str">
        <f>IF(AND($G62="x",T62&gt;0),0,IF(ISERROR(LOOKUP(U62,Punkte!$D$1:$D$22,Punkte!$E$1:$E$22)),"",LOOKUP((U62),Punkte!$D$1:$D$22,Punkte!$E$1:$E$22)))</f>
        <v/>
      </c>
      <c r="W62" s="3"/>
      <c r="X62" s="109">
        <f>IF($G62="x",0,IF(W62&lt;50,W62-COUNTIFS($G$5:$G62,"x"),0))</f>
        <v>0</v>
      </c>
      <c r="Y62" s="110" t="str">
        <f>IF(AND($G62="x",W62&gt;0),0,IF(ISERROR(LOOKUP(X62,Punkte!$D$1:$D$22,Punkte!$E$1:$E$22)),"",LOOKUP((X62),Punkte!$D$1:$D$22,Punkte!$E$1:$E$22)))</f>
        <v/>
      </c>
      <c r="Z62" s="3"/>
      <c r="AA62" s="109">
        <f>IF($G62="x",0,IF(Z62&lt;50,Z62-COUNTIFS($G$5:$G62,"x"),0))</f>
        <v>0</v>
      </c>
      <c r="AB62" s="110" t="str">
        <f>IF(AND($G62="x",Z62&gt;0),0,IF(ISERROR(LOOKUP(AA62,Punkte!$D$1:$D$22,Punkte!$E$1:$E$22)),"",LOOKUP((AA62),Punkte!$D$1:$D$22,Punkte!$E$1:$E$22)))</f>
        <v/>
      </c>
      <c r="AC62" s="3"/>
      <c r="AD62" s="109">
        <f>IF($G62="x",0,IF(AC62&lt;50,AC62-COUNTIFS($G$5:$G62,"x"),0))</f>
        <v>0</v>
      </c>
      <c r="AE62" s="110" t="str">
        <f>IF(AND($G62="x",AC62&gt;0),0,IF(ISERROR(LOOKUP(AD62,Punkte!$D$1:$D$22,Punkte!$E$1:$E$22)),"",LOOKUP((AD62),Punkte!$D$1:$D$22,Punkte!$E$1:$E$22)))</f>
        <v/>
      </c>
      <c r="AF62" s="3"/>
      <c r="AG62" s="109">
        <f>IF($G62="x",0,IF(AF62&lt;50,AF62-COUNTIFS($G$5:$G62,"x"),0))</f>
        <v>0</v>
      </c>
      <c r="AH62" s="110" t="str">
        <f>IF(AND($G62="x",AF62&gt;0),0,IF(ISERROR(LOOKUP(AG62,Punkte!$D$1:$D$22,Punkte!$E$1:$E$22)),"",LOOKUP((AG62),Punkte!$D$1:$D$22,Punkte!$E$1:$E$22)))</f>
        <v/>
      </c>
      <c r="AI62" s="3"/>
      <c r="AJ62" s="109">
        <f>IF($G62="x",0,IF(AI62&lt;50,AI62-COUNTIFS($G$5:$G62,"x"),0))</f>
        <v>0</v>
      </c>
      <c r="AK62" s="110" t="str">
        <f>IF(AND($G62="x",AI62&gt;0),0,IF(ISERROR(LOOKUP(AJ62,Punkte!$D$1:$D$22,Punkte!$E$1:$E$22)),"",LOOKUP((AJ62),Punkte!$D$1:$D$22,Punkte!$E$1:$E$22)))</f>
        <v/>
      </c>
      <c r="AL62" s="3"/>
      <c r="AM62" s="109">
        <f>IF($G62="x",0,IF(AL62&lt;50,AL62-COUNTIFS($G$5:$G62,"x"),0))</f>
        <v>0</v>
      </c>
      <c r="AN62" s="110" t="str">
        <f>IF(AND($G62="x",AL62&gt;0),0,IF(ISERROR(LOOKUP(AM62,Punkte!$D$1:$D$22,Punkte!$E$1:$E$22)),"",LOOKUP((AM62),Punkte!$D$1:$D$22,Punkte!$E$1:$E$22)))</f>
        <v/>
      </c>
      <c r="AO62" s="3"/>
      <c r="AP62" s="109">
        <f>IF($G62="x",0,IF(AO62&lt;50,AO62-COUNTIFS($G$5:$G62,"x"),0))</f>
        <v>0</v>
      </c>
      <c r="AQ62" s="110" t="str">
        <f>IF(AND($G62="x",AO62&gt;0),0,IF(ISERROR(LOOKUP(AP62,Punkte!$D$1:$D$22,Punkte!$E$1:$E$22)),"",LOOKUP((AP62),Punkte!$D$1:$D$22,Punkte!$E$1:$E$22)))</f>
        <v/>
      </c>
      <c r="AR62" s="115">
        <f t="shared" si="6"/>
        <v>2</v>
      </c>
    </row>
    <row r="63" spans="1:44" s="70" customFormat="1" x14ac:dyDescent="0.25">
      <c r="A63" s="62">
        <f t="shared" si="4"/>
        <v>22</v>
      </c>
      <c r="B63" s="34">
        <f t="shared" si="5"/>
        <v>0</v>
      </c>
      <c r="C63" s="63">
        <v>10</v>
      </c>
      <c r="D63" s="64"/>
      <c r="E63" s="65" t="s">
        <v>246</v>
      </c>
      <c r="F63" s="65" t="s">
        <v>247</v>
      </c>
      <c r="G63" s="134" t="s">
        <v>156</v>
      </c>
      <c r="H63" s="63"/>
      <c r="I63" s="109">
        <f>IF($G63="x",0,IF(H63&lt;50,H63-COUNTIFS($G$5:$G63,"x"),0))</f>
        <v>0</v>
      </c>
      <c r="J63" s="110" t="str">
        <f>IF(AND($G63="x",H63&gt;0),0,IF(ISERROR(LOOKUP(I63,Punkte!$D$1:$D$22,Punkte!$E$1:$E$22)),"",LOOKUP((I63),Punkte!$D$1:$D$22,Punkte!$E$1:$E$22)))</f>
        <v/>
      </c>
      <c r="K63" s="3"/>
      <c r="L63" s="109">
        <f>IF($G63="x",0,IF(K63&lt;50,K63-COUNTIFS($G$5:$G63,"x"),0))</f>
        <v>0</v>
      </c>
      <c r="M63" s="110" t="str">
        <f>IF(AND($G63="x",K63&gt;0),0,IF(ISERROR(LOOKUP(L63,Punkte!$D$1:$D$22,Punkte!$E$1:$E$22)),"",LOOKUP((L63),Punkte!$D$1:$D$22,Punkte!$E$1:$E$22)))</f>
        <v/>
      </c>
      <c r="N63" s="3"/>
      <c r="O63" s="109">
        <v>0</v>
      </c>
      <c r="P63" s="110" t="str">
        <f>IF(AND($G63="x",N63&gt;0),0,IF(ISERROR(LOOKUP(O63,Punkte!$D$1:$D$22,Punkte!$E$1:$E$22)),"",LOOKUP((O63),Punkte!$D$1:$D$22,Punkte!$E$1:$E$22)))</f>
        <v/>
      </c>
      <c r="Q63" s="3"/>
      <c r="R63" s="109">
        <v>0</v>
      </c>
      <c r="S63" s="110" t="str">
        <f>IF(AND($G63="x",Q63&gt;0),0,IF(ISERROR(LOOKUP(R63,Punkte!$D$1:$D$22,Punkte!$E$1:$E$22)),"",LOOKUP((R63),Punkte!$D$1:$D$22,Punkte!$E$1:$E$22)))</f>
        <v/>
      </c>
      <c r="T63" s="3"/>
      <c r="U63" s="109">
        <f>IF($G63="x",0,IF(T63&lt;50,T63-COUNTIFS($G$5:$G63,"x"),0))</f>
        <v>0</v>
      </c>
      <c r="V63" s="110" t="str">
        <f>IF(AND($G63="x",T63&gt;0),0,IF(ISERROR(LOOKUP(U63,Punkte!$D$1:$D$22,Punkte!$E$1:$E$22)),"",LOOKUP((U63),Punkte!$D$1:$D$22,Punkte!$E$1:$E$22)))</f>
        <v/>
      </c>
      <c r="W63" s="3"/>
      <c r="X63" s="109">
        <f>IF($G63="x",0,IF(W63&lt;50,W63-COUNTIFS($G$5:$G63,"x"),0))</f>
        <v>0</v>
      </c>
      <c r="Y63" s="110" t="str">
        <f>IF(AND($G63="x",W63&gt;0),0,IF(ISERROR(LOOKUP(X63,Punkte!$D$1:$D$22,Punkte!$E$1:$E$22)),"",LOOKUP((X63),Punkte!$D$1:$D$22,Punkte!$E$1:$E$22)))</f>
        <v/>
      </c>
      <c r="Z63" s="3"/>
      <c r="AA63" s="109">
        <f>IF($G63="x",0,IF(Z63&lt;50,Z63-COUNTIFS($G$5:$G63,"x"),0))</f>
        <v>0</v>
      </c>
      <c r="AB63" s="110" t="str">
        <f>IF(AND($G63="x",Z63&gt;0),0,IF(ISERROR(LOOKUP(AA63,Punkte!$D$1:$D$22,Punkte!$E$1:$E$22)),"",LOOKUP((AA63),Punkte!$D$1:$D$22,Punkte!$E$1:$E$22)))</f>
        <v/>
      </c>
      <c r="AC63" s="3"/>
      <c r="AD63" s="109">
        <f>IF($G63="x",0,IF(AC63&lt;50,AC63-COUNTIFS($G$5:$G63,"x"),0))</f>
        <v>0</v>
      </c>
      <c r="AE63" s="110" t="str">
        <f>IF(AND($G63="x",AC63&gt;0),0,IF(ISERROR(LOOKUP(AD63,Punkte!$D$1:$D$22,Punkte!$E$1:$E$22)),"",LOOKUP((AD63),Punkte!$D$1:$D$22,Punkte!$E$1:$E$22)))</f>
        <v/>
      </c>
      <c r="AF63" s="3"/>
      <c r="AG63" s="109">
        <f>IF($G63="x",0,IF(AF63&lt;50,AF63-COUNTIFS($G$5:$G63,"x"),0))</f>
        <v>0</v>
      </c>
      <c r="AH63" s="110" t="str">
        <f>IF(AND($G63="x",AF63&gt;0),0,IF(ISERROR(LOOKUP(AG63,Punkte!$D$1:$D$22,Punkte!$E$1:$E$22)),"",LOOKUP((AG63),Punkte!$D$1:$D$22,Punkte!$E$1:$E$22)))</f>
        <v/>
      </c>
      <c r="AI63" s="3"/>
      <c r="AJ63" s="109">
        <f>IF($G63="x",0,IF(AI63&lt;50,AI63-COUNTIFS($G$5:$G63,"x"),0))</f>
        <v>0</v>
      </c>
      <c r="AK63" s="110" t="str">
        <f>IF(AND($G63="x",AI63&gt;0),0,IF(ISERROR(LOOKUP(AJ63,Punkte!$D$1:$D$22,Punkte!$E$1:$E$22)),"",LOOKUP((AJ63),Punkte!$D$1:$D$22,Punkte!$E$1:$E$22)))</f>
        <v/>
      </c>
      <c r="AL63" s="3">
        <v>31</v>
      </c>
      <c r="AM63" s="109">
        <v>0</v>
      </c>
      <c r="AN63" s="110">
        <f>IF(AND($G63="x",AL63&gt;0),0,IF(ISERROR(LOOKUP(AM63,Punkte!$D$1:$D$22,Punkte!$E$1:$E$22)),"",LOOKUP((AM63),Punkte!$D$1:$D$22,Punkte!$E$1:$E$22)))</f>
        <v>0</v>
      </c>
      <c r="AO63" s="3"/>
      <c r="AP63" s="109">
        <f>IF($G63="x",0,IF(AO63&lt;50,AO63-COUNTIFS($G$5:$G63,"x"),0))</f>
        <v>0</v>
      </c>
      <c r="AQ63" s="110" t="str">
        <f>IF(AND($G63="x",AO63&gt;0),0,IF(ISERROR(LOOKUP(AP63,Punkte!$D$1:$D$22,Punkte!$E$1:$E$22)),"",LOOKUP((AP63),Punkte!$D$1:$D$22,Punkte!$E$1:$E$22)))</f>
        <v/>
      </c>
      <c r="AR63" s="115">
        <f t="shared" si="6"/>
        <v>1</v>
      </c>
    </row>
    <row r="64" spans="1:44" s="70" customFormat="1" collapsed="1" x14ac:dyDescent="0.25">
      <c r="A64" s="62">
        <f t="shared" si="4"/>
        <v>22</v>
      </c>
      <c r="B64" s="34">
        <f t="shared" si="5"/>
        <v>0</v>
      </c>
      <c r="C64" s="63">
        <v>587</v>
      </c>
      <c r="D64" s="64"/>
      <c r="E64" s="65" t="s">
        <v>123</v>
      </c>
      <c r="F64" s="65" t="s">
        <v>241</v>
      </c>
      <c r="G64" s="134" t="s">
        <v>156</v>
      </c>
      <c r="H64" s="63"/>
      <c r="I64" s="109">
        <f>IF($G64="x",0,IF(H64&lt;50,H64-COUNTIFS($G$5:$G64,"x"),0))</f>
        <v>0</v>
      </c>
      <c r="J64" s="110" t="str">
        <f>IF(AND($G64="x",H64&gt;0),0,IF(ISERROR(LOOKUP(I64,Punkte!$D$1:$D$22,Punkte!$E$1:$E$22)),"",LOOKUP((I64),Punkte!$D$1:$D$22,Punkte!$E$1:$E$22)))</f>
        <v/>
      </c>
      <c r="K64" s="3"/>
      <c r="L64" s="109">
        <f>IF($G64="x",0,IF(K64&lt;50,K64-COUNTIFS($G$5:$G64,"x"),0))</f>
        <v>0</v>
      </c>
      <c r="M64" s="110" t="str">
        <f>IF(AND($G64="x",K64&gt;0),0,IF(ISERROR(LOOKUP(L64,Punkte!$D$1:$D$22,Punkte!$E$1:$E$22)),"",LOOKUP((L64),Punkte!$D$1:$D$22,Punkte!$E$1:$E$22)))</f>
        <v/>
      </c>
      <c r="N64" s="3"/>
      <c r="O64" s="109">
        <v>0</v>
      </c>
      <c r="P64" s="110" t="str">
        <f>IF(AND($G64="x",N64&gt;0),0,IF(ISERROR(LOOKUP(O64,Punkte!$D$1:$D$22,Punkte!$E$1:$E$22)),"",LOOKUP((O64),Punkte!$D$1:$D$22,Punkte!$E$1:$E$22)))</f>
        <v/>
      </c>
      <c r="Q64" s="3"/>
      <c r="R64" s="109">
        <v>0</v>
      </c>
      <c r="S64" s="110" t="str">
        <f>IF(AND($G64="x",Q64&gt;0),0,IF(ISERROR(LOOKUP(R64,Punkte!$D$1:$D$22,Punkte!$E$1:$E$22)),"",LOOKUP((R64),Punkte!$D$1:$D$22,Punkte!$E$1:$E$22)))</f>
        <v/>
      </c>
      <c r="T64" s="3"/>
      <c r="U64" s="109">
        <f>IF($G64="x",0,IF(T64&lt;50,T64-COUNTIFS($G$5:$G64,"x"),0))</f>
        <v>0</v>
      </c>
      <c r="V64" s="110" t="str">
        <f>IF(AND($G64="x",T64&gt;0),0,IF(ISERROR(LOOKUP(U64,Punkte!$D$1:$D$22,Punkte!$E$1:$E$22)),"",LOOKUP((U64),Punkte!$D$1:$D$22,Punkte!$E$1:$E$22)))</f>
        <v/>
      </c>
      <c r="W64" s="3"/>
      <c r="X64" s="109">
        <f>IF($G64="x",0,IF(W64&lt;50,W64-COUNTIFS($G$5:$G64,"x"),0))</f>
        <v>0</v>
      </c>
      <c r="Y64" s="110" t="str">
        <f>IF(AND($G64="x",W64&gt;0),0,IF(ISERROR(LOOKUP(X64,Punkte!$D$1:$D$22,Punkte!$E$1:$E$22)),"",LOOKUP((X64),Punkte!$D$1:$D$22,Punkte!$E$1:$E$22)))</f>
        <v/>
      </c>
      <c r="Z64" s="3">
        <v>16</v>
      </c>
      <c r="AA64" s="109">
        <v>0</v>
      </c>
      <c r="AB64" s="110">
        <f>IF(AND($G64="x",Z64&gt;0),0,IF(ISERROR(LOOKUP(AA64,Punkte!$D$1:$D$22,Punkte!$E$1:$E$22)),"",LOOKUP((AA64),Punkte!$D$1:$D$22,Punkte!$E$1:$E$22)))</f>
        <v>0</v>
      </c>
      <c r="AC64" s="3"/>
      <c r="AD64" s="109">
        <f>IF($G64="x",0,IF(AC64&lt;50,AC64-COUNTIFS($G$5:$G64,"x"),0))</f>
        <v>0</v>
      </c>
      <c r="AE64" s="110" t="str">
        <f>IF(AND($G64="x",AC64&gt;0),0,IF(ISERROR(LOOKUP(AD64,Punkte!$D$1:$D$22,Punkte!$E$1:$E$22)),"",LOOKUP((AD64),Punkte!$D$1:$D$22,Punkte!$E$1:$E$22)))</f>
        <v/>
      </c>
      <c r="AF64" s="3"/>
      <c r="AG64" s="109">
        <f>IF($G64="x",0,IF(AF64&lt;50,AF64-COUNTIFS($G$5:$G64,"x"),0))</f>
        <v>0</v>
      </c>
      <c r="AH64" s="110" t="str">
        <f>IF(AND($G64="x",AF64&gt;0),0,IF(ISERROR(LOOKUP(AG64,Punkte!$D$1:$D$22,Punkte!$E$1:$E$22)),"",LOOKUP((AG64),Punkte!$D$1:$D$22,Punkte!$E$1:$E$22)))</f>
        <v/>
      </c>
      <c r="AI64" s="3"/>
      <c r="AJ64" s="109">
        <f>IF($G64="x",0,IF(AI64&lt;50,AI64-COUNTIFS($G$5:$G64,"x"),0))</f>
        <v>0</v>
      </c>
      <c r="AK64" s="110" t="str">
        <f>IF(AND($G64="x",AI64&gt;0),0,IF(ISERROR(LOOKUP(AJ64,Punkte!$D$1:$D$22,Punkte!$E$1:$E$22)),"",LOOKUP((AJ64),Punkte!$D$1:$D$22,Punkte!$E$1:$E$22)))</f>
        <v/>
      </c>
      <c r="AL64" s="3"/>
      <c r="AM64" s="109">
        <f>IF($G64="x",0,IF(AL64&lt;50,AL64-COUNTIFS($G$5:$G64,"x"),0))</f>
        <v>0</v>
      </c>
      <c r="AN64" s="110" t="str">
        <f>IF(AND($G64="x",AL64&gt;0),0,IF(ISERROR(LOOKUP(AM64,Punkte!$D$1:$D$22,Punkte!$E$1:$E$22)),"",LOOKUP((AM64),Punkte!$D$1:$D$22,Punkte!$E$1:$E$22)))</f>
        <v/>
      </c>
      <c r="AO64" s="3"/>
      <c r="AP64" s="109">
        <f>IF($G64="x",0,IF(AO64&lt;50,AO64-COUNTIFS($G$5:$G64,"x"),0))</f>
        <v>0</v>
      </c>
      <c r="AQ64" s="110" t="str">
        <f>IF(AND($G64="x",AO64&gt;0),0,IF(ISERROR(LOOKUP(AP64,Punkte!$D$1:$D$22,Punkte!$E$1:$E$22)),"",LOOKUP((AP64),Punkte!$D$1:$D$22,Punkte!$E$1:$E$22)))</f>
        <v/>
      </c>
      <c r="AR64" s="115">
        <f t="shared" si="6"/>
        <v>1</v>
      </c>
    </row>
    <row r="65" spans="1:269" s="70" customFormat="1" x14ac:dyDescent="0.25">
      <c r="A65" s="62">
        <f t="shared" si="4"/>
        <v>22</v>
      </c>
      <c r="B65" s="118">
        <f t="shared" si="5"/>
        <v>0</v>
      </c>
      <c r="C65" s="84">
        <v>88</v>
      </c>
      <c r="E65" s="65" t="s">
        <v>240</v>
      </c>
      <c r="F65" s="65" t="s">
        <v>213</v>
      </c>
      <c r="G65" s="66" t="s">
        <v>156</v>
      </c>
      <c r="H65" s="63"/>
      <c r="I65" s="109">
        <f>IF($G65="x",0,IF(H65&lt;50,H65-COUNTIFS($G$5:$G65,"x"),0))</f>
        <v>0</v>
      </c>
      <c r="J65" s="136" t="str">
        <f>IF(AND($G65="x",H65&gt;0),0,IF(ISERROR(LOOKUP(I65,Punkte!$D$1:$D$22,Punkte!$E$1:$E$22)),"",LOOKUP((I65),Punkte!$D$1:$D$22,Punkte!$E$1:$E$22)))</f>
        <v/>
      </c>
      <c r="K65" s="3"/>
      <c r="L65" s="109">
        <f>IF($G65="x",0,IF(K65&lt;50,K65-COUNTIFS($G$5:$G65,"x"),0))</f>
        <v>0</v>
      </c>
      <c r="M65" s="110" t="str">
        <f>IF(AND($G65="x",K65&gt;0),0,IF(ISERROR(LOOKUP(L65,Punkte!$D$1:$D$22,Punkte!$E$1:$E$22)),"",LOOKUP((L65),Punkte!$D$1:$D$22,Punkte!$E$1:$E$22)))</f>
        <v/>
      </c>
      <c r="N65" s="3"/>
      <c r="O65" s="109">
        <v>0</v>
      </c>
      <c r="P65" s="110" t="str">
        <f>IF(AND($G65="x",N65&gt;0),0,IF(ISERROR(LOOKUP(O65,Punkte!$D$1:$D$22,Punkte!$E$1:$E$22)),"",LOOKUP((O65),Punkte!$D$1:$D$22,Punkte!$E$1:$E$22)))</f>
        <v/>
      </c>
      <c r="Q65" s="3"/>
      <c r="R65" s="109">
        <v>0</v>
      </c>
      <c r="S65" s="110" t="str">
        <f>IF(AND($G65="x",Q65&gt;0),0,IF(ISERROR(LOOKUP(R65,Punkte!$D$1:$D$22,Punkte!$E$1:$E$22)),"",LOOKUP((R65),Punkte!$D$1:$D$22,Punkte!$E$1:$E$22)))</f>
        <v/>
      </c>
      <c r="T65" s="3">
        <v>34</v>
      </c>
      <c r="U65" s="109">
        <v>0</v>
      </c>
      <c r="V65" s="110">
        <f>IF(AND($G65="x",T65&gt;0),0,IF(ISERROR(LOOKUP(U65,Punkte!$D$1:$D$22,Punkte!$E$1:$E$22)),"",LOOKUP((U65),Punkte!$D$1:$D$22,Punkte!$E$1:$E$22)))</f>
        <v>0</v>
      </c>
      <c r="W65" s="3"/>
      <c r="X65" s="109">
        <f>IF($G65="x",0,IF(W65&lt;50,W65-COUNTIFS($G$5:$G65,"x"),0))</f>
        <v>0</v>
      </c>
      <c r="Y65" s="110" t="str">
        <f>IF(AND($G65="x",W65&gt;0),0,IF(ISERROR(LOOKUP(X65,Punkte!$D$1:$D$22,Punkte!$E$1:$E$22)),"",LOOKUP((X65),Punkte!$D$1:$D$22,Punkte!$E$1:$E$22)))</f>
        <v/>
      </c>
      <c r="Z65" s="3"/>
      <c r="AA65" s="109">
        <f>IF($G65="x",0,IF(Z65&lt;50,Z65-COUNTIFS($G$5:$G65,"x"),0))</f>
        <v>0</v>
      </c>
      <c r="AB65" s="110" t="str">
        <f>IF(AND($G65="x",Z65&gt;0),0,IF(ISERROR(LOOKUP(AA65,Punkte!$D$1:$D$22,Punkte!$E$1:$E$22)),"",LOOKUP((AA65),Punkte!$D$1:$D$22,Punkte!$E$1:$E$22)))</f>
        <v/>
      </c>
      <c r="AC65" s="3"/>
      <c r="AD65" s="109">
        <f>IF($G65="x",0,IF(AC65&lt;50,AC65-COUNTIFS($G$5:$G65,"x"),0))</f>
        <v>0</v>
      </c>
      <c r="AE65" s="110" t="str">
        <f>IF(AND($G65="x",AC65&gt;0),0,IF(ISERROR(LOOKUP(AD65,Punkte!$D$1:$D$22,Punkte!$E$1:$E$22)),"",LOOKUP((AD65),Punkte!$D$1:$D$22,Punkte!$E$1:$E$22)))</f>
        <v/>
      </c>
      <c r="AF65" s="3"/>
      <c r="AG65" s="109">
        <f>IF($G65="x",0,IF(AF65&lt;50,AF65-COUNTIFS($G$5:$G65,"x"),0))</f>
        <v>0</v>
      </c>
      <c r="AH65" s="110" t="str">
        <f>IF(AND($G65="x",AF65&gt;0),0,IF(ISERROR(LOOKUP(AG65,Punkte!$D$1:$D$22,Punkte!$E$1:$E$22)),"",LOOKUP((AG65),Punkte!$D$1:$D$22,Punkte!$E$1:$E$22)))</f>
        <v/>
      </c>
      <c r="AI65" s="3"/>
      <c r="AJ65" s="109">
        <f>IF($G65="x",0,IF(AI65&lt;50,AI65-COUNTIFS($G$5:$G65,"x"),0))</f>
        <v>0</v>
      </c>
      <c r="AK65" s="110" t="str">
        <f>IF(AND($G65="x",AI65&gt;0),0,IF(ISERROR(LOOKUP(AJ65,Punkte!$D$1:$D$22,Punkte!$E$1:$E$22)),"",LOOKUP((AJ65),Punkte!$D$1:$D$22,Punkte!$E$1:$E$22)))</f>
        <v/>
      </c>
      <c r="AL65" s="3"/>
      <c r="AM65" s="109">
        <f>IF($G65="x",0,IF(AL65&lt;50,AL65-COUNTIFS($G$5:$G65,"x"),0))</f>
        <v>0</v>
      </c>
      <c r="AN65" s="110" t="str">
        <f>IF(AND($G65="x",AL65&gt;0),0,IF(ISERROR(LOOKUP(AM65,Punkte!$D$1:$D$22,Punkte!$E$1:$E$22)),"",LOOKUP((AM65),Punkte!$D$1:$D$22,Punkte!$E$1:$E$22)))</f>
        <v/>
      </c>
      <c r="AO65" s="3"/>
      <c r="AP65" s="109">
        <f>IF($G65="x",0,IF(AO65&lt;50,AO65-COUNTIFS($G$5:$G65,"x"),0))</f>
        <v>0</v>
      </c>
      <c r="AQ65" s="110" t="str">
        <f>IF(AND($G65="x",AO65&gt;0),0,IF(ISERROR(LOOKUP(AP65,Punkte!$D$1:$D$22,Punkte!$E$1:$E$22)),"",LOOKUP((AP65),Punkte!$D$1:$D$22,Punkte!$E$1:$E$22)))</f>
        <v/>
      </c>
      <c r="AR65" s="120">
        <f t="shared" si="6"/>
        <v>1</v>
      </c>
    </row>
    <row r="66" spans="1:269" s="80" customFormat="1" x14ac:dyDescent="0.25">
      <c r="A66" s="52"/>
      <c r="B66" s="55"/>
      <c r="C66" s="55"/>
      <c r="D66" s="55"/>
      <c r="F66" s="56"/>
      <c r="H66" s="76"/>
      <c r="I66" s="98"/>
      <c r="J66" s="91"/>
      <c r="K66" s="101"/>
      <c r="L66" s="117"/>
      <c r="M66" s="78"/>
      <c r="N66" s="101"/>
      <c r="O66" s="98"/>
      <c r="P66" s="78"/>
      <c r="Q66" s="101"/>
      <c r="R66" s="98"/>
      <c r="S66" s="91"/>
      <c r="T66" s="101"/>
      <c r="U66" s="98"/>
      <c r="V66" s="91"/>
      <c r="W66" s="101"/>
      <c r="X66" s="98"/>
      <c r="Y66" s="91"/>
      <c r="Z66" s="101"/>
      <c r="AA66" s="98"/>
      <c r="AB66" s="78"/>
      <c r="AC66" s="101"/>
      <c r="AD66" s="98"/>
      <c r="AE66" s="74"/>
      <c r="AF66" s="101"/>
      <c r="AG66" s="98"/>
      <c r="AH66" s="78"/>
      <c r="AI66" s="101"/>
      <c r="AJ66" s="98"/>
      <c r="AK66" s="78"/>
      <c r="AL66" s="101"/>
      <c r="AM66" s="98"/>
      <c r="AN66" s="91"/>
      <c r="AO66" s="74"/>
      <c r="AP66" s="98"/>
      <c r="AQ66" s="77"/>
      <c r="AR66" s="77"/>
    </row>
    <row r="67" spans="1:269" s="128" customFormat="1" x14ac:dyDescent="0.25">
      <c r="A67" s="72"/>
      <c r="B67" s="73"/>
      <c r="C67" s="74"/>
      <c r="D67" s="75"/>
      <c r="E67" s="80"/>
      <c r="F67" s="76"/>
      <c r="G67" s="76"/>
      <c r="H67" s="76"/>
      <c r="I67" s="97"/>
      <c r="J67" s="78"/>
      <c r="K67" s="74"/>
      <c r="L67" s="117"/>
      <c r="M67" s="78"/>
      <c r="N67" s="74"/>
      <c r="O67" s="97"/>
      <c r="P67" s="78"/>
      <c r="Q67" s="74"/>
      <c r="R67" s="97"/>
      <c r="S67" s="78"/>
      <c r="T67" s="74"/>
      <c r="U67" s="97"/>
      <c r="V67" s="78"/>
      <c r="W67" s="74"/>
      <c r="X67" s="97"/>
      <c r="Y67" s="79"/>
      <c r="Z67" s="74"/>
      <c r="AA67" s="97"/>
      <c r="AB67" s="78"/>
      <c r="AC67" s="74"/>
      <c r="AD67" s="97"/>
      <c r="AE67" s="74"/>
      <c r="AF67" s="74"/>
      <c r="AG67" s="97"/>
      <c r="AH67" s="78"/>
      <c r="AI67" s="74"/>
      <c r="AJ67" s="97"/>
      <c r="AK67" s="78"/>
      <c r="AL67" s="74"/>
      <c r="AM67" s="97"/>
      <c r="AN67" s="77"/>
      <c r="AO67" s="74"/>
      <c r="AP67" s="97"/>
      <c r="AQ67" s="77"/>
      <c r="AR67" s="77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  <c r="GQ67" s="121"/>
      <c r="GR67" s="121"/>
      <c r="GS67" s="121"/>
      <c r="GT67" s="121"/>
      <c r="GU67" s="121"/>
      <c r="GV67" s="121"/>
      <c r="GW67" s="121"/>
      <c r="GX67" s="121"/>
      <c r="GY67" s="121"/>
      <c r="GZ67" s="121"/>
      <c r="HA67" s="121"/>
      <c r="HB67" s="121"/>
      <c r="HC67" s="121"/>
      <c r="HD67" s="121"/>
      <c r="HE67" s="121"/>
      <c r="HF67" s="121"/>
      <c r="HG67" s="121"/>
      <c r="HH67" s="121"/>
      <c r="HI67" s="121"/>
      <c r="HJ67" s="121"/>
      <c r="HK67" s="121"/>
      <c r="HL67" s="121"/>
      <c r="HM67" s="121"/>
      <c r="HN67" s="121"/>
      <c r="HO67" s="121"/>
      <c r="HP67" s="121"/>
      <c r="HQ67" s="121"/>
      <c r="HR67" s="121"/>
      <c r="HS67" s="121"/>
      <c r="HT67" s="121"/>
      <c r="HU67" s="121"/>
      <c r="HV67" s="121"/>
      <c r="HW67" s="121"/>
      <c r="HX67" s="121"/>
      <c r="HY67" s="121"/>
      <c r="HZ67" s="121"/>
      <c r="IA67" s="121"/>
      <c r="IB67" s="121"/>
      <c r="IC67" s="121"/>
      <c r="ID67" s="121"/>
      <c r="IE67" s="121"/>
      <c r="IF67" s="121"/>
      <c r="IG67" s="121"/>
      <c r="IH67" s="121"/>
      <c r="II67" s="121"/>
      <c r="IJ67" s="121"/>
      <c r="IK67" s="121"/>
      <c r="IL67" s="121"/>
      <c r="IM67" s="121"/>
      <c r="IN67" s="121"/>
      <c r="IO67" s="121"/>
      <c r="IP67" s="121"/>
      <c r="IQ67" s="121"/>
      <c r="IR67" s="121"/>
      <c r="IS67" s="121"/>
      <c r="IT67" s="121"/>
      <c r="IU67" s="121"/>
      <c r="IV67" s="121"/>
      <c r="IW67" s="121"/>
      <c r="IX67" s="121"/>
      <c r="IY67" s="121"/>
      <c r="IZ67" s="121"/>
      <c r="JA67" s="121"/>
      <c r="JB67" s="121"/>
      <c r="JC67" s="121"/>
      <c r="JD67" s="121"/>
      <c r="JE67" s="121"/>
      <c r="JF67" s="121"/>
      <c r="JG67" s="121"/>
      <c r="JH67" s="121"/>
      <c r="JI67" s="121"/>
    </row>
    <row r="68" spans="1:269" s="128" customFormat="1" x14ac:dyDescent="0.25">
      <c r="A68" s="52"/>
      <c r="B68" s="129"/>
      <c r="C68" s="116"/>
      <c r="D68" s="52"/>
      <c r="E68" s="56" t="s">
        <v>141</v>
      </c>
      <c r="F68" s="56"/>
      <c r="G68" s="80"/>
      <c r="H68" s="76"/>
      <c r="I68" s="98"/>
      <c r="J68" s="91"/>
      <c r="K68" s="101"/>
      <c r="L68" s="98"/>
      <c r="M68" s="91"/>
      <c r="N68" s="101"/>
      <c r="O68" s="98"/>
      <c r="P68" s="78"/>
      <c r="Q68" s="101"/>
      <c r="R68" s="98"/>
      <c r="S68" s="91"/>
      <c r="T68" s="101"/>
      <c r="U68" s="98"/>
      <c r="V68" s="91"/>
      <c r="W68" s="101"/>
      <c r="X68" s="98"/>
      <c r="Y68" s="91"/>
      <c r="Z68" s="101"/>
      <c r="AA68" s="98"/>
      <c r="AB68" s="91"/>
      <c r="AC68" s="101"/>
      <c r="AD68" s="98"/>
      <c r="AE68" s="91"/>
      <c r="AF68" s="101"/>
      <c r="AG68" s="98"/>
      <c r="AH68" s="78"/>
      <c r="AI68" s="101"/>
      <c r="AJ68" s="98"/>
      <c r="AK68" s="78"/>
      <c r="AL68" s="101"/>
      <c r="AM68" s="98"/>
      <c r="AN68" s="91"/>
      <c r="AO68" s="74"/>
      <c r="AP68" s="98"/>
      <c r="AQ68" s="77"/>
      <c r="AR68" s="77"/>
    </row>
    <row r="69" spans="1:269" s="128" customFormat="1" x14ac:dyDescent="0.25">
      <c r="A69" s="52"/>
      <c r="B69" s="129"/>
      <c r="C69" s="116"/>
      <c r="D69" s="52"/>
      <c r="E69" s="56" t="s">
        <v>140</v>
      </c>
      <c r="F69" s="130"/>
      <c r="G69" s="80"/>
      <c r="H69" s="76"/>
      <c r="I69" s="97"/>
      <c r="J69" s="92"/>
      <c r="K69" s="74"/>
      <c r="L69" s="97"/>
      <c r="M69" s="92"/>
      <c r="N69" s="74"/>
      <c r="O69" s="97"/>
      <c r="P69" s="78"/>
      <c r="Q69" s="74"/>
      <c r="R69" s="97"/>
      <c r="S69" s="92"/>
      <c r="T69" s="74"/>
      <c r="U69" s="97"/>
      <c r="V69" s="92"/>
      <c r="W69" s="74"/>
      <c r="X69" s="97"/>
      <c r="Y69" s="92"/>
      <c r="Z69" s="74"/>
      <c r="AA69" s="97"/>
      <c r="AB69" s="92"/>
      <c r="AC69" s="74"/>
      <c r="AD69" s="97"/>
      <c r="AE69" s="92"/>
      <c r="AF69" s="74"/>
      <c r="AG69" s="97"/>
      <c r="AH69" s="78"/>
      <c r="AI69" s="74"/>
      <c r="AJ69" s="97"/>
      <c r="AK69" s="78"/>
      <c r="AL69" s="74"/>
      <c r="AM69" s="97"/>
      <c r="AN69" s="92"/>
      <c r="AO69" s="74"/>
      <c r="AP69" s="97"/>
      <c r="AQ69" s="77"/>
      <c r="AR69" s="77"/>
    </row>
    <row r="70" spans="1:269" s="128" customFormat="1" x14ac:dyDescent="0.25">
      <c r="A70" s="121"/>
      <c r="B70" s="121"/>
      <c r="C70" s="121"/>
      <c r="D70" s="121"/>
      <c r="E70" s="130" t="s">
        <v>142</v>
      </c>
      <c r="F70" s="121"/>
      <c r="G70" s="80"/>
      <c r="H70" s="76"/>
      <c r="I70" s="132"/>
      <c r="J70" s="121"/>
      <c r="K70" s="131"/>
      <c r="L70" s="132"/>
      <c r="M70" s="121"/>
      <c r="N70" s="131"/>
      <c r="O70" s="132"/>
      <c r="P70" s="121"/>
      <c r="Q70" s="131"/>
      <c r="R70" s="132"/>
      <c r="S70" s="121"/>
      <c r="T70" s="131"/>
      <c r="U70" s="132"/>
      <c r="V70" s="121"/>
      <c r="W70" s="131"/>
      <c r="X70" s="132"/>
      <c r="Y70" s="121"/>
      <c r="Z70" s="131"/>
      <c r="AA70" s="132"/>
      <c r="AB70" s="121"/>
      <c r="AC70" s="131"/>
      <c r="AD70" s="132"/>
      <c r="AE70" s="121"/>
      <c r="AF70" s="131"/>
      <c r="AG70" s="132"/>
      <c r="AH70" s="121"/>
      <c r="AI70" s="131"/>
      <c r="AJ70" s="132"/>
      <c r="AK70" s="121"/>
      <c r="AL70" s="131"/>
      <c r="AM70" s="132"/>
      <c r="AN70" s="121"/>
      <c r="AO70" s="131"/>
      <c r="AP70" s="132"/>
      <c r="AQ70" s="121"/>
      <c r="AR70" s="77"/>
    </row>
    <row r="71" spans="1:269" s="71" customFormat="1" x14ac:dyDescent="0.25">
      <c r="A71" s="122"/>
      <c r="B71" s="123"/>
      <c r="C71" s="124"/>
      <c r="D71" s="122"/>
      <c r="E71" s="125"/>
      <c r="F71" s="125"/>
      <c r="G71" s="125"/>
      <c r="H71" s="124"/>
      <c r="I71" s="126"/>
      <c r="J71" s="127"/>
      <c r="K71" s="124"/>
      <c r="L71" s="126"/>
      <c r="M71" s="127"/>
      <c r="N71" s="124"/>
      <c r="O71" s="126"/>
      <c r="P71" s="127"/>
      <c r="Q71" s="124"/>
      <c r="R71" s="126"/>
      <c r="S71" s="127"/>
      <c r="T71" s="124"/>
      <c r="U71" s="126"/>
      <c r="V71" s="127"/>
      <c r="W71" s="124"/>
      <c r="X71" s="126"/>
      <c r="Y71" s="127"/>
      <c r="Z71" s="124"/>
      <c r="AA71" s="126"/>
      <c r="AB71" s="127"/>
      <c r="AC71" s="124"/>
      <c r="AD71" s="126"/>
      <c r="AE71" s="127"/>
      <c r="AF71" s="124"/>
      <c r="AG71" s="126"/>
      <c r="AH71" s="127"/>
      <c r="AI71" s="124"/>
      <c r="AJ71" s="126"/>
      <c r="AK71" s="127"/>
      <c r="AL71" s="124"/>
      <c r="AM71" s="126"/>
      <c r="AN71" s="127"/>
      <c r="AO71" s="124"/>
      <c r="AP71" s="126"/>
      <c r="AQ71" s="127"/>
    </row>
    <row r="72" spans="1:269" x14ac:dyDescent="0.25">
      <c r="E72" s="29"/>
      <c r="F72" s="29"/>
      <c r="G72" s="29"/>
    </row>
    <row r="73" spans="1:269" x14ac:dyDescent="0.25">
      <c r="E73" s="29"/>
      <c r="F73" s="29"/>
      <c r="G73" s="29"/>
    </row>
    <row r="74" spans="1:269" x14ac:dyDescent="0.25">
      <c r="E74" s="29"/>
      <c r="F74" s="29"/>
      <c r="G74" s="29"/>
    </row>
    <row r="75" spans="1:269" x14ac:dyDescent="0.25">
      <c r="E75" s="29"/>
      <c r="F75" s="29"/>
      <c r="G75" s="29"/>
    </row>
    <row r="76" spans="1:269" x14ac:dyDescent="0.25">
      <c r="E76" s="29"/>
      <c r="F76" s="29"/>
      <c r="G76" s="29"/>
    </row>
    <row r="77" spans="1:269" x14ac:dyDescent="0.25">
      <c r="E77" s="29"/>
      <c r="F77" s="29"/>
      <c r="G77" s="29"/>
    </row>
    <row r="78" spans="1:269" x14ac:dyDescent="0.25">
      <c r="E78" s="29"/>
      <c r="F78" s="29"/>
      <c r="G78" s="29"/>
    </row>
    <row r="79" spans="1:269" x14ac:dyDescent="0.25">
      <c r="E79" s="29"/>
      <c r="F79" s="29"/>
      <c r="G79" s="29"/>
    </row>
    <row r="80" spans="1:269" x14ac:dyDescent="0.25">
      <c r="E80" s="29"/>
      <c r="F80" s="29"/>
      <c r="G80" s="29"/>
    </row>
    <row r="81" spans="5:7" x14ac:dyDescent="0.25">
      <c r="E81" s="29"/>
      <c r="F81" s="29"/>
      <c r="G81" s="29"/>
    </row>
    <row r="82" spans="5:7" x14ac:dyDescent="0.25">
      <c r="E82" s="29"/>
      <c r="F82" s="29"/>
      <c r="G82" s="29"/>
    </row>
    <row r="83" spans="5:7" x14ac:dyDescent="0.25">
      <c r="E83" s="29"/>
      <c r="F83" s="29"/>
      <c r="G83" s="29"/>
    </row>
    <row r="84" spans="5:7" x14ac:dyDescent="0.25">
      <c r="E84" s="29"/>
      <c r="F84" s="29"/>
      <c r="G84" s="29"/>
    </row>
    <row r="85" spans="5:7" x14ac:dyDescent="0.25">
      <c r="E85" s="29"/>
      <c r="F85" s="29"/>
      <c r="G85" s="29"/>
    </row>
    <row r="86" spans="5:7" x14ac:dyDescent="0.25">
      <c r="E86" s="29"/>
      <c r="F86" s="29"/>
      <c r="G86" s="29"/>
    </row>
    <row r="87" spans="5:7" x14ac:dyDescent="0.25">
      <c r="E87" s="29"/>
      <c r="F87" s="29"/>
      <c r="G87" s="29"/>
    </row>
    <row r="88" spans="5:7" x14ac:dyDescent="0.25">
      <c r="E88" s="29"/>
      <c r="F88" s="29"/>
      <c r="G88" s="29"/>
    </row>
    <row r="89" spans="5:7" x14ac:dyDescent="0.25">
      <c r="E89" s="29"/>
      <c r="F89" s="29"/>
      <c r="G89" s="29"/>
    </row>
    <row r="90" spans="5:7" x14ac:dyDescent="0.25">
      <c r="E90" s="29"/>
      <c r="F90" s="29"/>
      <c r="G90" s="29"/>
    </row>
    <row r="91" spans="5:7" x14ac:dyDescent="0.25">
      <c r="E91" s="29"/>
      <c r="F91" s="29"/>
      <c r="G91" s="29"/>
    </row>
    <row r="92" spans="5:7" x14ac:dyDescent="0.25">
      <c r="E92" s="29"/>
      <c r="F92" s="29"/>
      <c r="G92" s="29"/>
    </row>
    <row r="93" spans="5:7" x14ac:dyDescent="0.25">
      <c r="E93" s="29"/>
      <c r="F93" s="29"/>
      <c r="G93" s="29"/>
    </row>
    <row r="94" spans="5:7" x14ac:dyDescent="0.25">
      <c r="E94" s="29"/>
      <c r="F94" s="29"/>
      <c r="G94" s="29"/>
    </row>
    <row r="112" spans="8:42" x14ac:dyDescent="0.25">
      <c r="H112" s="102"/>
      <c r="I112" s="100"/>
      <c r="O112" s="100"/>
      <c r="R112" s="100"/>
      <c r="U112" s="100"/>
      <c r="X112" s="100"/>
      <c r="AA112" s="100"/>
      <c r="AD112" s="100"/>
      <c r="AG112" s="100"/>
      <c r="AJ112" s="100"/>
      <c r="AM112" s="100"/>
      <c r="AP112" s="100"/>
    </row>
    <row r="113" spans="8:42" x14ac:dyDescent="0.25">
      <c r="H113" s="102"/>
      <c r="I113" s="100"/>
      <c r="O113" s="100"/>
      <c r="R113" s="100"/>
      <c r="U113" s="100"/>
      <c r="X113" s="100"/>
      <c r="AA113" s="100"/>
      <c r="AD113" s="100"/>
      <c r="AG113" s="100"/>
      <c r="AJ113" s="100"/>
      <c r="AM113" s="100"/>
      <c r="AP113" s="100"/>
    </row>
  </sheetData>
  <sheetProtection password="C534" sheet="1" objects="1" scenarios="1" selectLockedCells="1" selectUnlockedCells="1"/>
  <autoFilter ref="A4:AR65" xr:uid="{00000000-0009-0000-0000-000009000000}">
    <sortState xmlns:xlrd2="http://schemas.microsoft.com/office/spreadsheetml/2017/richdata2" ref="A5:AR65">
      <sortCondition ref="A4:A65"/>
    </sortState>
  </autoFilter>
  <mergeCells count="25">
    <mergeCell ref="A1:B1"/>
    <mergeCell ref="H1:M1"/>
    <mergeCell ref="N1:S1"/>
    <mergeCell ref="T1:Y1"/>
    <mergeCell ref="Z1:AE1"/>
    <mergeCell ref="AL1:AQ1"/>
    <mergeCell ref="H2:M2"/>
    <mergeCell ref="N2:S2"/>
    <mergeCell ref="T2:Y2"/>
    <mergeCell ref="Z2:AE2"/>
    <mergeCell ref="AF2:AK2"/>
    <mergeCell ref="AL2:AQ2"/>
    <mergeCell ref="AF1:AK1"/>
    <mergeCell ref="AO3:AQ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</mergeCells>
  <conditionalFormatting sqref="B1:B104857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{9D46713A-8238-4672-947A-C372EA120834}</x14:id>
        </ext>
      </extLst>
    </cfRule>
  </conditionalFormatting>
  <conditionalFormatting sqref="G5:G65">
    <cfRule type="cellIs" dxfId="0" priority="1" operator="between">
      <formula>"x"</formula>
      <formula>"x"</formula>
    </cfRule>
  </conditionalFormatting>
  <dataValidations count="2">
    <dataValidation allowBlank="1" showInputMessage="1" showErrorMessage="1" prompt="1. Ergebnisse in Spalte &quot;Platz&quot; eintragen._x000a_2. Sortieren nach Spalte &quot;Platz&quot;_x000a_3. Spalte &quot;Platz ohne Gaststarter&quot; kopieren und einfügen als WERTE_x000a_(damit bleiben die Ergebnisse bei Umsortierung erhalten)" sqref="AJ1:AJ1048576 AD1:AD1048576 AA1:AA1048576 X1:X1048576 U1:U1048576 I1:I1048576 AP1:AP1048576 R1:R1048576 AM1:AM1048576 O1:O1048576 AG1:AG1048576 L1:L1048576" xr:uid="{00000000-0002-0000-0900-000000000000}"/>
    <dataValidation allowBlank="1" showInputMessage="1" showErrorMessage="1" prompt="Spalte für Formeln immer belassen!" sqref="AR5:AR70 J5:J65 M5:M65 P5:P65 S5:S65 V5:V65 Y5:Y65 AB5:AB65 AE5:AE65 AH5:AH65 AK5:AK65 AN5:AN65 AQ5:AQ65" xr:uid="{00000000-0002-0000-0900-000001000000}"/>
  </dataValidations>
  <hyperlinks>
    <hyperlink ref="A1:B1" r:id="rId1" display="MZ-Cup 2014" xr:uid="{00000000-0004-0000-0900-000000000000}"/>
  </hyperlinks>
  <printOptions gridLines="1"/>
  <pageMargins left="0.59055118110236227" right="0.51181102362204722" top="0.39370078740157483" bottom="0.39370078740157483" header="0.19685039370078741" footer="0.19685039370078741"/>
  <pageSetup paperSize="9" scale="49" firstPageNumber="0" orientation="landscape" horizontalDpi="300" verticalDpi="300" r:id="rId2"/>
  <headerFooter alignWithMargins="0">
    <oddHeader>&amp;L&amp;14www.mzcup.de&amp;C&amp;"Arial,Fett"&amp;20MZ-Cup 2016&amp;R&amp;14Stand:  &amp;D</oddHeader>
  </headerFooter>
  <colBreaks count="1" manualBreakCount="1">
    <brk id="48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D46713A-8238-4672-947A-C372EA1208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B1:B1048576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A1:JI113"/>
  <sheetViews>
    <sheetView zoomScale="90" zoomScaleNormal="9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B49" sqref="B49"/>
    </sheetView>
  </sheetViews>
  <sheetFormatPr baseColWidth="10" defaultColWidth="11.5" defaultRowHeight="15.05" outlineLevelCol="1" x14ac:dyDescent="0.25"/>
  <cols>
    <col min="1" max="1" width="11" style="1" customWidth="1"/>
    <col min="2" max="2" width="25.5" style="2" customWidth="1"/>
    <col min="3" max="3" width="8.875" style="3" customWidth="1"/>
    <col min="4" max="4" width="10.375" style="1" customWidth="1"/>
    <col min="5" max="5" width="18.875" style="4" customWidth="1"/>
    <col min="6" max="6" width="13.5" style="4" customWidth="1"/>
    <col min="7" max="7" width="13" style="4" customWidth="1"/>
    <col min="8" max="8" width="6.5" style="3" customWidth="1"/>
    <col min="9" max="9" width="6.5" style="99" hidden="1" customWidth="1" outlineLevel="1"/>
    <col min="10" max="10" width="5.5" style="6" customWidth="1" collapsed="1"/>
    <col min="11" max="11" width="6.5" style="3" customWidth="1"/>
    <col min="12" max="12" width="6.5" style="99" hidden="1" customWidth="1" outlineLevel="1"/>
    <col min="13" max="13" width="5.5" style="6" customWidth="1" collapsed="1"/>
    <col min="14" max="14" width="6.5" style="3" customWidth="1"/>
    <col min="15" max="15" width="6.5" style="99" hidden="1" customWidth="1" outlineLevel="1"/>
    <col min="16" max="16" width="5.5" style="6" customWidth="1" collapsed="1"/>
    <col min="17" max="17" width="6.5" style="3" customWidth="1"/>
    <col min="18" max="18" width="6.5" style="99" hidden="1" customWidth="1" outlineLevel="1"/>
    <col min="19" max="19" width="5.5" style="6" customWidth="1" collapsed="1"/>
    <col min="20" max="20" width="6.5" style="3" customWidth="1"/>
    <col min="21" max="21" width="6.5" style="99" hidden="1" customWidth="1" outlineLevel="1"/>
    <col min="22" max="22" width="5.5" style="6" customWidth="1" collapsed="1"/>
    <col min="23" max="23" width="6.5" style="3" customWidth="1"/>
    <col min="24" max="24" width="6.5" style="99" hidden="1" customWidth="1" outlineLevel="1"/>
    <col min="25" max="25" width="5.5" style="6" customWidth="1" collapsed="1"/>
    <col min="26" max="26" width="6.5" style="3" customWidth="1"/>
    <col min="27" max="27" width="6.5" style="99" hidden="1" customWidth="1" outlineLevel="1"/>
    <col min="28" max="28" width="5.5" style="6" customWidth="1" collapsed="1"/>
    <col min="29" max="29" width="6.5" style="3" customWidth="1"/>
    <col min="30" max="30" width="6.5" style="99" hidden="1" customWidth="1" outlineLevel="1"/>
    <col min="31" max="31" width="5.5" style="6" customWidth="1" collapsed="1"/>
    <col min="32" max="32" width="6.5" style="3" customWidth="1"/>
    <col min="33" max="33" width="6.5" style="99" hidden="1" customWidth="1" outlineLevel="1"/>
    <col min="34" max="34" width="5.5" style="6" customWidth="1" collapsed="1"/>
    <col min="35" max="35" width="6.5" style="3" customWidth="1"/>
    <col min="36" max="36" width="6.5" style="99" hidden="1" customWidth="1" outlineLevel="1"/>
    <col min="37" max="37" width="5.5" style="6" customWidth="1" collapsed="1"/>
    <col min="38" max="38" width="6.5" style="3" customWidth="1"/>
    <col min="39" max="39" width="6.5" style="99" hidden="1" customWidth="1" outlineLevel="1"/>
    <col min="40" max="40" width="5.5" style="6" customWidth="1" collapsed="1"/>
    <col min="41" max="41" width="6.5" style="3" customWidth="1"/>
    <col min="42" max="42" width="6.5" style="99" hidden="1" customWidth="1" outlineLevel="1"/>
    <col min="43" max="43" width="5.5" style="6" customWidth="1" collapsed="1"/>
    <col min="44" max="44" width="16.875" style="4" hidden="1" customWidth="1" outlineLevel="1"/>
    <col min="45" max="45" width="11.5" style="4" collapsed="1"/>
    <col min="46" max="159" width="11.5" style="4"/>
    <col min="160" max="160" width="11.5" style="4" hidden="1" customWidth="1"/>
    <col min="161" max="16384" width="11.5" style="4"/>
  </cols>
  <sheetData>
    <row r="1" spans="1:46" ht="20.3" x14ac:dyDescent="0.35">
      <c r="A1" s="320" t="s">
        <v>192</v>
      </c>
      <c r="B1" s="320"/>
      <c r="G1" s="36" t="s">
        <v>150</v>
      </c>
      <c r="H1" s="319" t="s">
        <v>2</v>
      </c>
      <c r="I1" s="319"/>
      <c r="J1" s="319"/>
      <c r="K1" s="319"/>
      <c r="L1" s="319"/>
      <c r="M1" s="319"/>
      <c r="N1" s="314" t="s">
        <v>153</v>
      </c>
      <c r="O1" s="315"/>
      <c r="P1" s="315"/>
      <c r="Q1" s="315"/>
      <c r="R1" s="315"/>
      <c r="S1" s="325"/>
      <c r="T1" s="314" t="s">
        <v>3</v>
      </c>
      <c r="U1" s="315"/>
      <c r="V1" s="315"/>
      <c r="W1" s="315"/>
      <c r="X1" s="315"/>
      <c r="Y1" s="325"/>
      <c r="Z1" s="319" t="s">
        <v>5</v>
      </c>
      <c r="AA1" s="319"/>
      <c r="AB1" s="319"/>
      <c r="AC1" s="319"/>
      <c r="AD1" s="319"/>
      <c r="AE1" s="319"/>
      <c r="AF1" s="319" t="s">
        <v>4</v>
      </c>
      <c r="AG1" s="319"/>
      <c r="AH1" s="319"/>
      <c r="AI1" s="319"/>
      <c r="AJ1" s="319"/>
      <c r="AK1" s="319"/>
      <c r="AL1" s="319" t="s">
        <v>6</v>
      </c>
      <c r="AM1" s="319"/>
      <c r="AN1" s="319"/>
      <c r="AO1" s="319"/>
      <c r="AP1" s="319"/>
      <c r="AQ1" s="319"/>
    </row>
    <row r="2" spans="1:46" x14ac:dyDescent="0.25">
      <c r="A2" s="7"/>
      <c r="B2" s="7"/>
      <c r="G2" s="36" t="s">
        <v>151</v>
      </c>
      <c r="H2" s="328" t="s">
        <v>185</v>
      </c>
      <c r="I2" s="328"/>
      <c r="J2" s="321"/>
      <c r="K2" s="321"/>
      <c r="L2" s="321"/>
      <c r="M2" s="321"/>
      <c r="N2" s="321" t="s">
        <v>186</v>
      </c>
      <c r="O2" s="321"/>
      <c r="P2" s="321"/>
      <c r="Q2" s="321"/>
      <c r="R2" s="321"/>
      <c r="S2" s="321"/>
      <c r="T2" s="321" t="s">
        <v>187</v>
      </c>
      <c r="U2" s="321"/>
      <c r="V2" s="321"/>
      <c r="W2" s="321"/>
      <c r="X2" s="321"/>
      <c r="Y2" s="321"/>
      <c r="Z2" s="321" t="s">
        <v>188</v>
      </c>
      <c r="AA2" s="321"/>
      <c r="AB2" s="321"/>
      <c r="AC2" s="321"/>
      <c r="AD2" s="321"/>
      <c r="AE2" s="321"/>
      <c r="AF2" s="321" t="s">
        <v>189</v>
      </c>
      <c r="AG2" s="321"/>
      <c r="AH2" s="321"/>
      <c r="AI2" s="321"/>
      <c r="AJ2" s="321"/>
      <c r="AK2" s="321"/>
      <c r="AL2" s="321" t="s">
        <v>190</v>
      </c>
      <c r="AM2" s="321"/>
      <c r="AN2" s="321"/>
      <c r="AO2" s="321"/>
      <c r="AP2" s="321"/>
      <c r="AQ2" s="321"/>
      <c r="AR2" s="3"/>
    </row>
    <row r="3" spans="1:46" x14ac:dyDescent="0.25">
      <c r="A3" s="7"/>
      <c r="E3" s="1"/>
      <c r="F3" s="1"/>
      <c r="G3" s="1"/>
      <c r="H3" s="319" t="s">
        <v>12</v>
      </c>
      <c r="I3" s="319"/>
      <c r="J3" s="319"/>
      <c r="K3" s="319" t="s">
        <v>13</v>
      </c>
      <c r="L3" s="319"/>
      <c r="M3" s="319"/>
      <c r="N3" s="319" t="s">
        <v>14</v>
      </c>
      <c r="O3" s="319"/>
      <c r="P3" s="319"/>
      <c r="Q3" s="319" t="s">
        <v>15</v>
      </c>
      <c r="R3" s="319"/>
      <c r="S3" s="319"/>
      <c r="T3" s="319" t="s">
        <v>16</v>
      </c>
      <c r="U3" s="319"/>
      <c r="V3" s="319"/>
      <c r="W3" s="319" t="s">
        <v>17</v>
      </c>
      <c r="X3" s="319"/>
      <c r="Y3" s="319"/>
      <c r="Z3" s="319" t="s">
        <v>18</v>
      </c>
      <c r="AA3" s="319"/>
      <c r="AB3" s="319"/>
      <c r="AC3" s="319" t="s">
        <v>204</v>
      </c>
      <c r="AD3" s="319"/>
      <c r="AE3" s="319"/>
      <c r="AF3" s="319" t="s">
        <v>20</v>
      </c>
      <c r="AG3" s="319"/>
      <c r="AH3" s="319"/>
      <c r="AI3" s="319" t="s">
        <v>21</v>
      </c>
      <c r="AJ3" s="319"/>
      <c r="AK3" s="319"/>
      <c r="AL3" s="329" t="s">
        <v>22</v>
      </c>
      <c r="AM3" s="329"/>
      <c r="AN3" s="329"/>
      <c r="AO3" s="329" t="s">
        <v>191</v>
      </c>
      <c r="AP3" s="329"/>
      <c r="AQ3" s="329"/>
      <c r="AR3" s="112"/>
      <c r="AS3" s="113"/>
      <c r="AT3" s="114"/>
    </row>
    <row r="4" spans="1:46" s="14" customFormat="1" x14ac:dyDescent="0.25">
      <c r="A4" s="9" t="s">
        <v>24</v>
      </c>
      <c r="B4" s="2" t="s">
        <v>25</v>
      </c>
      <c r="C4" s="10" t="s">
        <v>26</v>
      </c>
      <c r="D4" s="9" t="s">
        <v>27</v>
      </c>
      <c r="E4" s="11" t="s">
        <v>28</v>
      </c>
      <c r="F4" s="11" t="s">
        <v>29</v>
      </c>
      <c r="G4" s="9" t="s">
        <v>155</v>
      </c>
      <c r="H4" s="10" t="s">
        <v>30</v>
      </c>
      <c r="I4" s="96" t="s">
        <v>206</v>
      </c>
      <c r="J4" s="13" t="s">
        <v>31</v>
      </c>
      <c r="K4" s="10" t="s">
        <v>30</v>
      </c>
      <c r="L4" s="96" t="s">
        <v>206</v>
      </c>
      <c r="M4" s="13" t="s">
        <v>31</v>
      </c>
      <c r="N4" s="10" t="s">
        <v>30</v>
      </c>
      <c r="O4" s="96" t="s">
        <v>206</v>
      </c>
      <c r="P4" s="13" t="s">
        <v>31</v>
      </c>
      <c r="Q4" s="10" t="s">
        <v>30</v>
      </c>
      <c r="R4" s="96" t="s">
        <v>206</v>
      </c>
      <c r="S4" s="13" t="s">
        <v>31</v>
      </c>
      <c r="T4" s="10" t="s">
        <v>30</v>
      </c>
      <c r="U4" s="96" t="s">
        <v>206</v>
      </c>
      <c r="V4" s="13" t="s">
        <v>31</v>
      </c>
      <c r="W4" s="10" t="s">
        <v>30</v>
      </c>
      <c r="X4" s="96" t="s">
        <v>206</v>
      </c>
      <c r="Y4" s="13" t="s">
        <v>31</v>
      </c>
      <c r="Z4" s="10" t="s">
        <v>30</v>
      </c>
      <c r="AA4" s="96" t="s">
        <v>206</v>
      </c>
      <c r="AB4" s="13" t="s">
        <v>31</v>
      </c>
      <c r="AC4" s="10" t="s">
        <v>30</v>
      </c>
      <c r="AD4" s="96" t="s">
        <v>206</v>
      </c>
      <c r="AE4" s="13" t="s">
        <v>31</v>
      </c>
      <c r="AF4" s="10" t="s">
        <v>30</v>
      </c>
      <c r="AG4" s="96" t="s">
        <v>206</v>
      </c>
      <c r="AH4" s="13" t="s">
        <v>31</v>
      </c>
      <c r="AI4" s="10" t="s">
        <v>30</v>
      </c>
      <c r="AJ4" s="96" t="s">
        <v>206</v>
      </c>
      <c r="AK4" s="13" t="s">
        <v>31</v>
      </c>
      <c r="AL4" s="10" t="s">
        <v>30</v>
      </c>
      <c r="AM4" s="96" t="s">
        <v>206</v>
      </c>
      <c r="AN4" s="13" t="s">
        <v>31</v>
      </c>
      <c r="AO4" s="10" t="s">
        <v>30</v>
      </c>
      <c r="AP4" s="96" t="s">
        <v>206</v>
      </c>
      <c r="AQ4" s="13" t="s">
        <v>31</v>
      </c>
      <c r="AR4" s="112" t="s">
        <v>207</v>
      </c>
    </row>
    <row r="5" spans="1:46" x14ac:dyDescent="0.25">
      <c r="A5" s="9">
        <f t="shared" ref="A5:A36" si="0">_xlfn.RANK.EQ(B5,$B$5:$B$66)</f>
        <v>1</v>
      </c>
      <c r="B5" s="34">
        <f t="shared" ref="B5:B36" si="1">SUM(IF(ISNUMBER(J5),J5)+IF(ISNUMBER(M5),M5)+IF(ISNUMBER(P5),P5)+IF(ISNUMBER(S5),S5)+IF(ISNUMBER(V5),V5)+IF(ISNUMBER(Y5),Y5)+IF(ISNUMBER(AB5),AB5)+IF(ISNUMBER(AE5),AE5)+IF(ISNUMBER(AH5),AH5)+IF(ISNUMBER(AK5),AK5)+IF(ISNUMBER(AN5),AN5)+IF(ISNUMBER(AQ5),AQ5))</f>
        <v>265</v>
      </c>
      <c r="C5" s="3">
        <v>40</v>
      </c>
      <c r="E5" s="15" t="s">
        <v>40</v>
      </c>
      <c r="F5" s="15" t="s">
        <v>41</v>
      </c>
      <c r="G5" s="94"/>
      <c r="H5" s="3">
        <v>2</v>
      </c>
      <c r="I5" s="99">
        <v>1</v>
      </c>
      <c r="J5" s="39">
        <f>IF(AND($G5="x",H5&gt;0),0,IF(ISERROR(LOOKUP(I5,Punkte!$D$1:$D$22,Punkte!$E$1:$E$22)),"",LOOKUP((I5),Punkte!$D$1:$D$22,Punkte!$E$1:$E$22)))</f>
        <v>25</v>
      </c>
      <c r="K5" s="3">
        <v>2</v>
      </c>
      <c r="L5" s="99">
        <v>1</v>
      </c>
      <c r="M5" s="39">
        <f>IF(AND($G5="x",K5&gt;0),0,IF(ISERROR(LOOKUP(L5,Punkte!$D$1:$D$22,Punkte!$E$1:$E$22)),"",LOOKUP((L5),Punkte!$D$1:$D$22,Punkte!$E$1:$E$22)))</f>
        <v>25</v>
      </c>
      <c r="N5" s="3">
        <v>1</v>
      </c>
      <c r="O5" s="99">
        <v>1</v>
      </c>
      <c r="P5" s="39">
        <f>IF(AND($G5="x",N5&gt;0),0,IF(ISERROR(LOOKUP(O5,Punkte!$D$1:$D$22,Punkte!$E$1:$E$22)),"",LOOKUP((O5),Punkte!$D$1:$D$22,Punkte!$E$1:$E$22)))</f>
        <v>25</v>
      </c>
      <c r="Q5" s="3">
        <v>1</v>
      </c>
      <c r="R5" s="99">
        <v>1</v>
      </c>
      <c r="S5" s="39">
        <f>IF(AND($G5="x",Q5&gt;0),0,IF(ISERROR(LOOKUP(R5,Punkte!$D$1:$D$22,Punkte!$E$1:$E$22)),"",LOOKUP((R5),Punkte!$D$1:$D$22,Punkte!$E$1:$E$22)))</f>
        <v>25</v>
      </c>
      <c r="T5" s="3">
        <v>1</v>
      </c>
      <c r="U5" s="99">
        <v>1</v>
      </c>
      <c r="V5" s="39">
        <f>IF(AND($G5="x",T5&gt;0),0,IF(ISERROR(LOOKUP(U5,Punkte!$D$1:$D$22,Punkte!$E$1:$E$22)),"",LOOKUP((U5),Punkte!$D$1:$D$22,Punkte!$E$1:$E$22)))</f>
        <v>25</v>
      </c>
      <c r="W5" s="3">
        <v>1</v>
      </c>
      <c r="X5" s="99">
        <v>1</v>
      </c>
      <c r="Y5" s="39">
        <f>IF(AND($G5="x",W5&gt;0),0,IF(ISERROR(LOOKUP(X5,Punkte!$D$1:$D$22,Punkte!$E$1:$E$22)),"",LOOKUP((X5),Punkte!$D$1:$D$22,Punkte!$E$1:$E$22)))</f>
        <v>25</v>
      </c>
      <c r="Z5" s="3">
        <v>2</v>
      </c>
      <c r="AA5" s="99">
        <v>1</v>
      </c>
      <c r="AB5" s="39">
        <f>IF(AND($G5="x",Z5&gt;0),0,IF(ISERROR(LOOKUP(AA5,Punkte!$D$1:$D$22,Punkte!$E$1:$E$22)),"",LOOKUP((AA5),Punkte!$D$1:$D$22,Punkte!$E$1:$E$22)))</f>
        <v>25</v>
      </c>
      <c r="AC5" s="103"/>
      <c r="AD5" s="99">
        <f>IF($G5="x",0,IF(AC5&lt;50,AC5-COUNTIFS($G$5:$G6,"x"),0))</f>
        <v>0</v>
      </c>
      <c r="AE5" s="39" t="str">
        <f>IF(AND($G5="x",AC5&gt;0),0,IF(ISERROR(LOOKUP(AD5,Punkte!$D$1:$D$22,Punkte!$E$1:$E$22)),"",LOOKUP((AD5),Punkte!$D$1:$D$22,Punkte!$E$1:$E$22)))</f>
        <v/>
      </c>
      <c r="AF5" s="3">
        <v>4</v>
      </c>
      <c r="AG5" s="99">
        <v>2</v>
      </c>
      <c r="AH5" s="39">
        <f>IF(AND($G5="x",AF5&gt;0),0,IF(ISERROR(LOOKUP(AG5,Punkte!$D$1:$D$22,Punkte!$E$1:$E$22)),"",LOOKUP((AG5),Punkte!$D$1:$D$22,Punkte!$E$1:$E$22)))</f>
        <v>20</v>
      </c>
      <c r="AI5" s="3">
        <v>2</v>
      </c>
      <c r="AJ5" s="99">
        <v>1</v>
      </c>
      <c r="AK5" s="39">
        <f>IF(AND($G5="x",AI5&gt;0),0,IF(ISERROR(LOOKUP(AJ5,Punkte!$D$1:$D$22,Punkte!$E$1:$E$22)),"",LOOKUP((AJ5),Punkte!$D$1:$D$22,Punkte!$E$1:$E$22)))</f>
        <v>25</v>
      </c>
      <c r="AL5" s="3">
        <v>1</v>
      </c>
      <c r="AM5" s="99">
        <v>1</v>
      </c>
      <c r="AN5" s="39">
        <f>IF(AND($G5="x",AL5&gt;0),0,IF(ISERROR(LOOKUP(AM5,Punkte!$D$1:$D$22,Punkte!$E$1:$E$22)),"",LOOKUP((AM5),Punkte!$D$1:$D$22,Punkte!$E$1:$E$22)))</f>
        <v>25</v>
      </c>
      <c r="AO5" s="3">
        <v>2</v>
      </c>
      <c r="AP5" s="99">
        <v>2</v>
      </c>
      <c r="AQ5" s="39">
        <f>IF(AND($G5="x",AO5&gt;0),0,IF(ISERROR(LOOKUP(AP5,Punkte!$D$1:$D$22,Punkte!$E$1:$E$22)),"",LOOKUP((AP5),Punkte!$D$1:$D$22,Punkte!$E$1:$E$22)))</f>
        <v>20</v>
      </c>
      <c r="AR5" s="115">
        <f t="shared" ref="AR5:AR36" si="2">COUNTA(H5,K5,N5,Q5,T5,W5,Z5,AC5,AF5,AI5,AL5,AO5)</f>
        <v>11</v>
      </c>
    </row>
    <row r="6" spans="1:46" collapsed="1" x14ac:dyDescent="0.25">
      <c r="A6" s="9">
        <f t="shared" si="0"/>
        <v>2</v>
      </c>
      <c r="B6" s="34">
        <f t="shared" si="1"/>
        <v>172</v>
      </c>
      <c r="C6" s="3">
        <v>77</v>
      </c>
      <c r="D6" s="1" t="s">
        <v>32</v>
      </c>
      <c r="E6" s="15" t="s">
        <v>33</v>
      </c>
      <c r="F6" s="15" t="s">
        <v>34</v>
      </c>
      <c r="G6" s="93"/>
      <c r="H6" s="3" t="s">
        <v>47</v>
      </c>
      <c r="I6" s="99">
        <v>0</v>
      </c>
      <c r="J6" s="39" t="str">
        <f>IF(AND($G6="x",H6&gt;0),0,IF(ISERROR(LOOKUP(I6,Punkte!$D$1:$D$22,Punkte!$E$1:$E$22)),"",LOOKUP((I6),Punkte!$D$1:$D$22,Punkte!$E$1:$E$22)))</f>
        <v/>
      </c>
      <c r="K6" s="3">
        <v>5</v>
      </c>
      <c r="L6" s="99">
        <v>4</v>
      </c>
      <c r="M6" s="39">
        <f>IF(AND($G6="x",K6&gt;0),0,IF(ISERROR(LOOKUP(L6,Punkte!$D$1:$D$22,Punkte!$E$1:$E$22)),"",LOOKUP((L6),Punkte!$D$1:$D$22,Punkte!$E$1:$E$22)))</f>
        <v>13</v>
      </c>
      <c r="N6" s="3">
        <v>3</v>
      </c>
      <c r="O6" s="99">
        <v>3</v>
      </c>
      <c r="P6" s="39">
        <f>IF(AND($G6="x",N6&gt;0),0,IF(ISERROR(LOOKUP(O6,Punkte!$D$1:$D$22,Punkte!$E$1:$E$22)),"",LOOKUP((O6),Punkte!$D$1:$D$22,Punkte!$E$1:$E$22)))</f>
        <v>16</v>
      </c>
      <c r="Q6" s="3">
        <v>6</v>
      </c>
      <c r="R6" s="99">
        <v>5</v>
      </c>
      <c r="S6" s="39">
        <f>IF(AND($G6="x",Q6&gt;0),0,IF(ISERROR(LOOKUP(R6,Punkte!$D$1:$D$22,Punkte!$E$1:$E$22)),"",LOOKUP((R6),Punkte!$D$1:$D$22,Punkte!$E$1:$E$22)))</f>
        <v>11</v>
      </c>
      <c r="T6" s="3">
        <v>4</v>
      </c>
      <c r="U6" s="99">
        <v>4</v>
      </c>
      <c r="V6" s="39">
        <f>IF(AND($G6="x",T6&gt;0),0,IF(ISERROR(LOOKUP(U6,Punkte!$D$1:$D$22,Punkte!$E$1:$E$22)),"",LOOKUP((U6),Punkte!$D$1:$D$22,Punkte!$E$1:$E$22)))</f>
        <v>13</v>
      </c>
      <c r="W6" s="3">
        <v>7</v>
      </c>
      <c r="X6" s="99">
        <v>7</v>
      </c>
      <c r="Y6" s="39">
        <f>IF(AND($G6="x",W6&gt;0),0,IF(ISERROR(LOOKUP(X6,Punkte!$D$1:$D$22,Punkte!$E$1:$E$22)),"",LOOKUP((X6),Punkte!$D$1:$D$22,Punkte!$E$1:$E$22)))</f>
        <v>9</v>
      </c>
      <c r="Z6" s="3">
        <v>3</v>
      </c>
      <c r="AA6" s="99">
        <v>2</v>
      </c>
      <c r="AB6" s="39">
        <f>IF(AND($G6="x",Z6&gt;0),0,IF(ISERROR(LOOKUP(AA6,Punkte!$D$1:$D$22,Punkte!$E$1:$E$22)),"",LOOKUP((AA6),Punkte!$D$1:$D$22,Punkte!$E$1:$E$22)))</f>
        <v>20</v>
      </c>
      <c r="AC6" s="103"/>
      <c r="AD6" s="99">
        <f>IF($G6="x",0,IF(AC6&lt;50,AC6-COUNTIFS($G$5:$G6,"x"),0))</f>
        <v>0</v>
      </c>
      <c r="AE6" s="39" t="str">
        <f>IF(AND($G6="x",AC6&gt;0),0,IF(ISERROR(LOOKUP(AD6,Punkte!$D$1:$D$22,Punkte!$E$1:$E$22)),"",LOOKUP((AD6),Punkte!$D$1:$D$22,Punkte!$E$1:$E$22)))</f>
        <v/>
      </c>
      <c r="AF6" s="3">
        <v>1</v>
      </c>
      <c r="AG6" s="99">
        <v>1</v>
      </c>
      <c r="AH6" s="39">
        <f>IF(AND($G6="x",AF6&gt;0),0,IF(ISERROR(LOOKUP(AG6,Punkte!$D$1:$D$22,Punkte!$E$1:$E$22)),"",LOOKUP((AG6),Punkte!$D$1:$D$22,Punkte!$E$1:$E$22)))</f>
        <v>25</v>
      </c>
      <c r="AI6" s="3">
        <v>3</v>
      </c>
      <c r="AJ6" s="99">
        <v>2</v>
      </c>
      <c r="AK6" s="39">
        <f>IF(AND($G6="x",AI6&gt;0),0,IF(ISERROR(LOOKUP(AJ6,Punkte!$D$1:$D$22,Punkte!$E$1:$E$22)),"",LOOKUP((AJ6),Punkte!$D$1:$D$22,Punkte!$E$1:$E$22)))</f>
        <v>20</v>
      </c>
      <c r="AL6" s="3">
        <v>2</v>
      </c>
      <c r="AM6" s="99">
        <v>2</v>
      </c>
      <c r="AN6" s="39">
        <f>IF(AND($G6="x",AL6&gt;0),0,IF(ISERROR(LOOKUP(AM6,Punkte!$D$1:$D$22,Punkte!$E$1:$E$22)),"",LOOKUP((AM6),Punkte!$D$1:$D$22,Punkte!$E$1:$E$22)))</f>
        <v>20</v>
      </c>
      <c r="AO6" s="3">
        <v>1</v>
      </c>
      <c r="AP6" s="99">
        <v>1</v>
      </c>
      <c r="AQ6" s="39">
        <f>IF(AND($G6="x",AO6&gt;0),0,IF(ISERROR(LOOKUP(AP6,Punkte!$D$1:$D$22,Punkte!$E$1:$E$22)),"",LOOKUP((AP6),Punkte!$D$1:$D$22,Punkte!$E$1:$E$22)))</f>
        <v>25</v>
      </c>
      <c r="AR6" s="115">
        <f t="shared" si="2"/>
        <v>11</v>
      </c>
    </row>
    <row r="7" spans="1:46" x14ac:dyDescent="0.25">
      <c r="A7" s="9">
        <f t="shared" si="0"/>
        <v>3</v>
      </c>
      <c r="B7" s="34">
        <f t="shared" si="1"/>
        <v>168</v>
      </c>
      <c r="C7" s="3">
        <v>89</v>
      </c>
      <c r="D7" s="4"/>
      <c r="E7" s="15" t="s">
        <v>58</v>
      </c>
      <c r="F7" s="15" t="s">
        <v>59</v>
      </c>
      <c r="G7" s="93"/>
      <c r="H7" s="3">
        <v>5</v>
      </c>
      <c r="I7" s="99">
        <v>4</v>
      </c>
      <c r="J7" s="39">
        <f>IF(AND($G7="x",H7&gt;0),0,IF(ISERROR(LOOKUP(I7,Punkte!$D$1:$D$22,Punkte!$E$1:$E$22)),"",LOOKUP((I7),Punkte!$D$1:$D$22,Punkte!$E$1:$E$22)))</f>
        <v>13</v>
      </c>
      <c r="K7" s="3">
        <v>4</v>
      </c>
      <c r="L7" s="99">
        <v>3</v>
      </c>
      <c r="M7" s="39">
        <f>IF(AND($G7="x",K7&gt;0),0,IF(ISERROR(LOOKUP(L7,Punkte!$D$1:$D$22,Punkte!$E$1:$E$22)),"",LOOKUP((L7),Punkte!$D$1:$D$22,Punkte!$E$1:$E$22)))</f>
        <v>16</v>
      </c>
      <c r="N7" s="3">
        <v>5</v>
      </c>
      <c r="O7" s="99">
        <v>4</v>
      </c>
      <c r="P7" s="39">
        <f>IF(AND($G7="x",N7&gt;0),0,IF(ISERROR(LOOKUP(O7,Punkte!$D$1:$D$22,Punkte!$E$1:$E$22)),"",LOOKUP((O7),Punkte!$D$1:$D$22,Punkte!$E$1:$E$22)))</f>
        <v>13</v>
      </c>
      <c r="Q7" s="3">
        <v>3</v>
      </c>
      <c r="R7" s="99">
        <v>2</v>
      </c>
      <c r="S7" s="39">
        <f>IF(AND($G7="x",Q7&gt;0),0,IF(ISERROR(LOOKUP(R7,Punkte!$D$1:$D$22,Punkte!$E$1:$E$22)),"",LOOKUP((R7),Punkte!$D$1:$D$22,Punkte!$E$1:$E$22)))</f>
        <v>20</v>
      </c>
      <c r="T7" s="3">
        <v>2</v>
      </c>
      <c r="U7" s="99">
        <v>2</v>
      </c>
      <c r="V7" s="39">
        <f>IF(AND($G7="x",T7&gt;0),0,IF(ISERROR(LOOKUP(U7,Punkte!$D$1:$D$22,Punkte!$E$1:$E$22)),"",LOOKUP((U7),Punkte!$D$1:$D$22,Punkte!$E$1:$E$22)))</f>
        <v>20</v>
      </c>
      <c r="W7" s="3">
        <v>2</v>
      </c>
      <c r="X7" s="99">
        <v>2</v>
      </c>
      <c r="Y7" s="39">
        <f>IF(AND($G7="x",W7&gt;0),0,IF(ISERROR(LOOKUP(X7,Punkte!$D$1:$D$22,Punkte!$E$1:$E$22)),"",LOOKUP((X7),Punkte!$D$1:$D$22,Punkte!$E$1:$E$22)))</f>
        <v>20</v>
      </c>
      <c r="Z7" s="3">
        <v>5</v>
      </c>
      <c r="AA7" s="99">
        <v>4</v>
      </c>
      <c r="AB7" s="39">
        <f>IF(AND($G7="x",Z7&gt;0),0,IF(ISERROR(LOOKUP(AA7,Punkte!$D$1:$D$22,Punkte!$E$1:$E$22)),"",LOOKUP((AA7),Punkte!$D$1:$D$22,Punkte!$E$1:$E$22)))</f>
        <v>13</v>
      </c>
      <c r="AC7" s="103"/>
      <c r="AD7" s="99">
        <f>IF($G7="x",0,IF(AC7&lt;50,AC7-COUNTIFS($G$5:$G8,"x"),0))</f>
        <v>0</v>
      </c>
      <c r="AE7" s="39" t="str">
        <f>IF(AND($G7="x",AC7&gt;0),0,IF(ISERROR(LOOKUP(AD7,Punkte!$D$1:$D$22,Punkte!$E$1:$E$22)),"",LOOKUP((AD7),Punkte!$D$1:$D$22,Punkte!$E$1:$E$22)))</f>
        <v/>
      </c>
      <c r="AF7" s="3">
        <v>8</v>
      </c>
      <c r="AG7" s="99">
        <v>6</v>
      </c>
      <c r="AH7" s="39">
        <f>IF(AND($G7="x",AF7&gt;0),0,IF(ISERROR(LOOKUP(AG7,Punkte!$D$1:$D$22,Punkte!$E$1:$E$22)),"",LOOKUP((AG7),Punkte!$D$1:$D$22,Punkte!$E$1:$E$22)))</f>
        <v>10</v>
      </c>
      <c r="AI7" s="3">
        <v>6</v>
      </c>
      <c r="AJ7" s="99">
        <v>5</v>
      </c>
      <c r="AK7" s="39">
        <f>IF(AND($G7="x",AI7&gt;0),0,IF(ISERROR(LOOKUP(AJ7,Punkte!$D$1:$D$22,Punkte!$E$1:$E$22)),"",LOOKUP((AJ7),Punkte!$D$1:$D$22,Punkte!$E$1:$E$22)))</f>
        <v>11</v>
      </c>
      <c r="AL7" s="3">
        <v>3</v>
      </c>
      <c r="AM7" s="99">
        <v>3</v>
      </c>
      <c r="AN7" s="39">
        <f>IF(AND($G7="x",AL7&gt;0),0,IF(ISERROR(LOOKUP(AM7,Punkte!$D$1:$D$22,Punkte!$E$1:$E$22)),"",LOOKUP((AM7),Punkte!$D$1:$D$22,Punkte!$E$1:$E$22)))</f>
        <v>16</v>
      </c>
      <c r="AO7" s="3">
        <v>3</v>
      </c>
      <c r="AP7" s="99">
        <v>3</v>
      </c>
      <c r="AQ7" s="39">
        <f>IF(AND($G7="x",AO7&gt;0),0,IF(ISERROR(LOOKUP(AP7,Punkte!$D$1:$D$22,Punkte!$E$1:$E$22)),"",LOOKUP((AP7),Punkte!$D$1:$D$22,Punkte!$E$1:$E$22)))</f>
        <v>16</v>
      </c>
      <c r="AR7" s="115">
        <f t="shared" si="2"/>
        <v>11</v>
      </c>
    </row>
    <row r="8" spans="1:46" x14ac:dyDescent="0.25">
      <c r="A8" s="9">
        <f t="shared" si="0"/>
        <v>4</v>
      </c>
      <c r="B8" s="34">
        <f t="shared" si="1"/>
        <v>145</v>
      </c>
      <c r="C8" s="3">
        <v>11</v>
      </c>
      <c r="E8" s="15" t="s">
        <v>37</v>
      </c>
      <c r="F8" s="15" t="s">
        <v>38</v>
      </c>
      <c r="G8" s="94"/>
      <c r="H8" s="3">
        <v>6</v>
      </c>
      <c r="I8" s="99">
        <v>5</v>
      </c>
      <c r="J8" s="39">
        <f>IF(AND($G8="x",H8&gt;0),0,IF(ISERROR(LOOKUP(I8,Punkte!$D$1:$D$22,Punkte!$E$1:$E$22)),"",LOOKUP((I8),Punkte!$D$1:$D$22,Punkte!$E$1:$E$22)))</f>
        <v>11</v>
      </c>
      <c r="K8" s="3">
        <v>6</v>
      </c>
      <c r="L8" s="99">
        <v>5</v>
      </c>
      <c r="M8" s="39">
        <f>IF(AND($G8="x",K8&gt;0),0,IF(ISERROR(LOOKUP(L8,Punkte!$D$1:$D$22,Punkte!$E$1:$E$22)),"",LOOKUP((L8),Punkte!$D$1:$D$22,Punkte!$E$1:$E$22)))</f>
        <v>11</v>
      </c>
      <c r="N8" s="3">
        <v>2</v>
      </c>
      <c r="O8" s="99">
        <v>2</v>
      </c>
      <c r="P8" s="39">
        <f>IF(AND($G8="x",N8&gt;0),0,IF(ISERROR(LOOKUP(O8,Punkte!$D$1:$D$22,Punkte!$E$1:$E$22)),"",LOOKUP((O8),Punkte!$D$1:$D$22,Punkte!$E$1:$E$22)))</f>
        <v>20</v>
      </c>
      <c r="Q8" s="3">
        <v>5</v>
      </c>
      <c r="R8" s="99">
        <v>4</v>
      </c>
      <c r="S8" s="39">
        <f>IF(AND($G8="x",Q8&gt;0),0,IF(ISERROR(LOOKUP(R8,Punkte!$D$1:$D$22,Punkte!$E$1:$E$22)),"",LOOKUP((R8),Punkte!$D$1:$D$22,Punkte!$E$1:$E$22)))</f>
        <v>13</v>
      </c>
      <c r="T8" s="3">
        <v>5</v>
      </c>
      <c r="U8" s="99">
        <v>5</v>
      </c>
      <c r="V8" s="39">
        <f>IF(AND($G8="x",T8&gt;0),0,IF(ISERROR(LOOKUP(U8,Punkte!$D$1:$D$22,Punkte!$E$1:$E$22)),"",LOOKUP((U8),Punkte!$D$1:$D$22,Punkte!$E$1:$E$22)))</f>
        <v>11</v>
      </c>
      <c r="W8" s="3">
        <v>3</v>
      </c>
      <c r="X8" s="99">
        <v>3</v>
      </c>
      <c r="Y8" s="39">
        <f>IF(AND($G8="x",W8&gt;0),0,IF(ISERROR(LOOKUP(X8,Punkte!$D$1:$D$22,Punkte!$E$1:$E$22)),"",LOOKUP((X8),Punkte!$D$1:$D$22,Punkte!$E$1:$E$22)))</f>
        <v>16</v>
      </c>
      <c r="Z8" s="3">
        <v>6</v>
      </c>
      <c r="AA8" s="99">
        <v>5</v>
      </c>
      <c r="AB8" s="39">
        <f>IF(AND($G8="x",Z8&gt;0),0,IF(ISERROR(LOOKUP(AA8,Punkte!$D$1:$D$22,Punkte!$E$1:$E$22)),"",LOOKUP((AA8),Punkte!$D$1:$D$22,Punkte!$E$1:$E$22)))</f>
        <v>11</v>
      </c>
      <c r="AC8" s="103"/>
      <c r="AD8" s="99">
        <f>IF($G8="x",0,IF(AC8&lt;50,AC8-COUNTIFS($G$5:$G8,"x"),0))</f>
        <v>0</v>
      </c>
      <c r="AE8" s="39" t="str">
        <f>IF(AND($G8="x",AC8&gt;0),0,IF(ISERROR(LOOKUP(AD8,Punkte!$D$1:$D$22,Punkte!$E$1:$E$22)),"",LOOKUP((AD8),Punkte!$D$1:$D$22,Punkte!$E$1:$E$22)))</f>
        <v/>
      </c>
      <c r="AF8" s="3">
        <v>6</v>
      </c>
      <c r="AG8" s="99">
        <v>4</v>
      </c>
      <c r="AH8" s="39">
        <f>IF(AND($G8="x",AF8&gt;0),0,IF(ISERROR(LOOKUP(AG8,Punkte!$D$1:$D$22,Punkte!$E$1:$E$22)),"",LOOKUP((AG8),Punkte!$D$1:$D$22,Punkte!$E$1:$E$22)))</f>
        <v>13</v>
      </c>
      <c r="AI8" s="3">
        <v>5</v>
      </c>
      <c r="AJ8" s="99">
        <v>4</v>
      </c>
      <c r="AK8" s="39">
        <f>IF(AND($G8="x",AI8&gt;0),0,IF(ISERROR(LOOKUP(AJ8,Punkte!$D$1:$D$22,Punkte!$E$1:$E$22)),"",LOOKUP((AJ8),Punkte!$D$1:$D$22,Punkte!$E$1:$E$22)))</f>
        <v>13</v>
      </c>
      <c r="AL8" s="3">
        <v>5</v>
      </c>
      <c r="AM8" s="99">
        <v>4</v>
      </c>
      <c r="AN8" s="39">
        <f>IF(AND($G8="x",AL8&gt;0),0,IF(ISERROR(LOOKUP(AM8,Punkte!$D$1:$D$22,Punkte!$E$1:$E$22)),"",LOOKUP((AM8),Punkte!$D$1:$D$22,Punkte!$E$1:$E$22)))</f>
        <v>13</v>
      </c>
      <c r="AO8" s="3">
        <v>5</v>
      </c>
      <c r="AP8" s="99">
        <v>4</v>
      </c>
      <c r="AQ8" s="39">
        <f>IF(AND($G8="x",AO8&gt;0),0,IF(ISERROR(LOOKUP(AP8,Punkte!$D$1:$D$22,Punkte!$E$1:$E$22)),"",LOOKUP((AP8),Punkte!$D$1:$D$22,Punkte!$E$1:$E$22)))</f>
        <v>13</v>
      </c>
      <c r="AR8" s="115">
        <f t="shared" si="2"/>
        <v>11</v>
      </c>
    </row>
    <row r="9" spans="1:46" x14ac:dyDescent="0.25">
      <c r="A9" s="9">
        <f t="shared" si="0"/>
        <v>5</v>
      </c>
      <c r="B9" s="34">
        <f t="shared" si="1"/>
        <v>120</v>
      </c>
      <c r="C9" s="3">
        <v>37</v>
      </c>
      <c r="E9" s="15" t="s">
        <v>68</v>
      </c>
      <c r="F9" s="15" t="s">
        <v>84</v>
      </c>
      <c r="G9" s="94"/>
      <c r="H9" s="3">
        <v>4</v>
      </c>
      <c r="I9" s="99">
        <v>3</v>
      </c>
      <c r="J9" s="39">
        <f>IF(AND($G9="x",H9&gt;0),0,IF(ISERROR(LOOKUP(I9,Punkte!$D$1:$D$22,Punkte!$E$1:$E$22)),"",LOOKUP((I9),Punkte!$D$1:$D$22,Punkte!$E$1:$E$22)))</f>
        <v>16</v>
      </c>
      <c r="K9" s="3">
        <v>3</v>
      </c>
      <c r="L9" s="99">
        <v>2</v>
      </c>
      <c r="M9" s="39">
        <f>IF(AND($G9="x",K9&gt;0),0,IF(ISERROR(LOOKUP(L9,Punkte!$D$1:$D$22,Punkte!$E$1:$E$22)),"",LOOKUP((L9),Punkte!$D$1:$D$22,Punkte!$E$1:$E$22)))</f>
        <v>20</v>
      </c>
      <c r="N9" s="3">
        <v>12</v>
      </c>
      <c r="O9" s="99">
        <v>9</v>
      </c>
      <c r="P9" s="39">
        <f>IF(AND($G9="x",N9&gt;0),0,IF(ISERROR(LOOKUP(O9,Punkte!$D$1:$D$22,Punkte!$E$1:$E$22)),"",LOOKUP((O9),Punkte!$D$1:$D$22,Punkte!$E$1:$E$22)))</f>
        <v>7</v>
      </c>
      <c r="Q9" s="3">
        <v>4</v>
      </c>
      <c r="R9" s="99">
        <v>3</v>
      </c>
      <c r="S9" s="39">
        <f>IF(AND($G9="x",Q9&gt;0),0,IF(ISERROR(LOOKUP(R9,Punkte!$D$1:$D$22,Punkte!$E$1:$E$22)),"",LOOKUP((R9),Punkte!$D$1:$D$22,Punkte!$E$1:$E$22)))</f>
        <v>16</v>
      </c>
      <c r="T9" s="3">
        <v>3</v>
      </c>
      <c r="U9" s="99">
        <v>3</v>
      </c>
      <c r="V9" s="39">
        <f>IF(AND($G9="x",T9&gt;0),0,IF(ISERROR(LOOKUP(U9,Punkte!$D$1:$D$22,Punkte!$E$1:$E$22)),"",LOOKUP((U9),Punkte!$D$1:$D$22,Punkte!$E$1:$E$22)))</f>
        <v>16</v>
      </c>
      <c r="W9" s="3">
        <v>4</v>
      </c>
      <c r="X9" s="99">
        <v>4</v>
      </c>
      <c r="Y9" s="39">
        <f>IF(AND($G9="x",W9&gt;0),0,IF(ISERROR(LOOKUP(X9,Punkte!$D$1:$D$22,Punkte!$E$1:$E$22)),"",LOOKUP((X9),Punkte!$D$1:$D$22,Punkte!$E$1:$E$22)))</f>
        <v>13</v>
      </c>
      <c r="Z9" s="3" t="s">
        <v>47</v>
      </c>
      <c r="AA9" s="99">
        <v>0</v>
      </c>
      <c r="AB9" s="39" t="str">
        <f>IF(AND($G9="x",Z9&gt;0),0,IF(ISERROR(LOOKUP(AA9,Punkte!$D$1:$D$22,Punkte!$E$1:$E$22)),"",LOOKUP((AA9),Punkte!$D$1:$D$22,Punkte!$E$1:$E$22)))</f>
        <v/>
      </c>
      <c r="AC9" s="103"/>
      <c r="AD9" s="99">
        <f>IF($G9="x",0,IF(AC9&lt;50,AC9-COUNTIFS($G$5:$G9,"x"),0))</f>
        <v>0</v>
      </c>
      <c r="AE9" s="39" t="str">
        <f>IF(AND($G9="x",AC9&gt;0),0,IF(ISERROR(LOOKUP(AD9,Punkte!$D$1:$D$22,Punkte!$E$1:$E$22)),"",LOOKUP((AD9),Punkte!$D$1:$D$22,Punkte!$E$1:$E$22)))</f>
        <v/>
      </c>
      <c r="AF9" s="3">
        <v>5</v>
      </c>
      <c r="AG9" s="99">
        <v>3</v>
      </c>
      <c r="AH9" s="39">
        <f>IF(AND($G9="x",AF9&gt;0),0,IF(ISERROR(LOOKUP(AG9,Punkte!$D$1:$D$22,Punkte!$E$1:$E$22)),"",LOOKUP((AG9),Punkte!$D$1:$D$22,Punkte!$E$1:$E$22)))</f>
        <v>16</v>
      </c>
      <c r="AI9" s="3">
        <v>4</v>
      </c>
      <c r="AJ9" s="99">
        <v>3</v>
      </c>
      <c r="AK9" s="39">
        <f>IF(AND($G9="x",AI9&gt;0),0,IF(ISERROR(LOOKUP(AJ9,Punkte!$D$1:$D$22,Punkte!$E$1:$E$22)),"",LOOKUP((AJ9),Punkte!$D$1:$D$22,Punkte!$E$1:$E$22)))</f>
        <v>16</v>
      </c>
      <c r="AM9" s="99">
        <f>IF($G9="x",0,IF(AL9&lt;50,AL9-COUNTIFS($G$5:$G9,"x"),0))</f>
        <v>0</v>
      </c>
      <c r="AN9" s="39" t="str">
        <f>IF(AND($G9="x",AL9&gt;0),0,IF(ISERROR(LOOKUP(AM9,Punkte!$D$1:$D$22,Punkte!$E$1:$E$22)),"",LOOKUP((AM9),Punkte!$D$1:$D$22,Punkte!$E$1:$E$22)))</f>
        <v/>
      </c>
      <c r="AP9" s="99">
        <f>IF($G9="x",0,IF(AO9&lt;50,AO9-COUNTIFS($G$5:$G9,"x"),0))</f>
        <v>0</v>
      </c>
      <c r="AQ9" s="39" t="str">
        <f>IF(AND($G9="x",AO9&gt;0),0,IF(ISERROR(LOOKUP(AP9,Punkte!$D$1:$D$22,Punkte!$E$1:$E$22)),"",LOOKUP((AP9),Punkte!$D$1:$D$22,Punkte!$E$1:$E$22)))</f>
        <v/>
      </c>
      <c r="AR9" s="115">
        <f t="shared" si="2"/>
        <v>9</v>
      </c>
    </row>
    <row r="10" spans="1:46" x14ac:dyDescent="0.25">
      <c r="A10" s="9">
        <f t="shared" si="0"/>
        <v>6</v>
      </c>
      <c r="B10" s="34">
        <f t="shared" si="1"/>
        <v>108</v>
      </c>
      <c r="C10" s="18">
        <v>46</v>
      </c>
      <c r="D10" s="4"/>
      <c r="E10" s="15" t="s">
        <v>76</v>
      </c>
      <c r="F10" s="15" t="s">
        <v>77</v>
      </c>
      <c r="G10" s="94"/>
      <c r="H10" s="3">
        <v>7</v>
      </c>
      <c r="I10" s="99">
        <v>6</v>
      </c>
      <c r="J10" s="39">
        <f>IF(AND($G10="x",H10&gt;0),0,IF(ISERROR(LOOKUP(I10,Punkte!$D$1:$D$22,Punkte!$E$1:$E$22)),"",LOOKUP((I10),Punkte!$D$1:$D$22,Punkte!$E$1:$E$22)))</f>
        <v>10</v>
      </c>
      <c r="K10" s="3">
        <v>7</v>
      </c>
      <c r="L10" s="99">
        <v>6</v>
      </c>
      <c r="M10" s="39">
        <f>IF(AND($G10="x",K10&gt;0),0,IF(ISERROR(LOOKUP(L10,Punkte!$D$1:$D$22,Punkte!$E$1:$E$22)),"",LOOKUP((L10),Punkte!$D$1:$D$22,Punkte!$E$1:$E$22)))</f>
        <v>10</v>
      </c>
      <c r="N10" s="3">
        <v>6</v>
      </c>
      <c r="O10" s="99">
        <v>5</v>
      </c>
      <c r="P10" s="39">
        <f>IF(AND($G10="x",N10&gt;0),0,IF(ISERROR(LOOKUP(O10,Punkte!$D$1:$D$22,Punkte!$E$1:$E$22)),"",LOOKUP((O10),Punkte!$D$1:$D$22,Punkte!$E$1:$E$22)))</f>
        <v>11</v>
      </c>
      <c r="Q10" s="3">
        <v>8</v>
      </c>
      <c r="R10" s="99">
        <v>6</v>
      </c>
      <c r="S10" s="39">
        <f>IF(AND($G10="x",Q10&gt;0),0,IF(ISERROR(LOOKUP(R10,Punkte!$D$1:$D$22,Punkte!$E$1:$E$22)),"",LOOKUP((R10),Punkte!$D$1:$D$22,Punkte!$E$1:$E$22)))</f>
        <v>10</v>
      </c>
      <c r="T10" s="3" t="s">
        <v>47</v>
      </c>
      <c r="U10" s="99">
        <v>0</v>
      </c>
      <c r="V10" s="39" t="str">
        <f>IF(AND($G10="x",T10&gt;0),0,IF(ISERROR(LOOKUP(U10,Punkte!$D$1:$D$22,Punkte!$E$1:$E$22)),"",LOOKUP((U10),Punkte!$D$1:$D$22,Punkte!$E$1:$E$22)))</f>
        <v/>
      </c>
      <c r="W10" s="3">
        <v>5</v>
      </c>
      <c r="X10" s="99">
        <v>5</v>
      </c>
      <c r="Y10" s="39">
        <f>IF(AND($G10="x",W10&gt;0),0,IF(ISERROR(LOOKUP(X10,Punkte!$D$1:$D$22,Punkte!$E$1:$E$22)),"",LOOKUP((X10),Punkte!$D$1:$D$22,Punkte!$E$1:$E$22)))</f>
        <v>11</v>
      </c>
      <c r="Z10" s="3">
        <v>4</v>
      </c>
      <c r="AA10" s="99">
        <v>3</v>
      </c>
      <c r="AB10" s="39">
        <f>IF(AND($G10="x",Z10&gt;0),0,IF(ISERROR(LOOKUP(AA10,Punkte!$D$1:$D$22,Punkte!$E$1:$E$22)),"",LOOKUP((AA10),Punkte!$D$1:$D$22,Punkte!$E$1:$E$22)))</f>
        <v>16</v>
      </c>
      <c r="AC10" s="103"/>
      <c r="AD10" s="99">
        <f>IF($G10="x",0,IF(AC10&lt;50,AC10-COUNTIFS($G$5:$G10,"x"),0))</f>
        <v>0</v>
      </c>
      <c r="AE10" s="39" t="str">
        <f>IF(AND($G10="x",AC10&gt;0),0,IF(ISERROR(LOOKUP(AD10,Punkte!$D$1:$D$22,Punkte!$E$1:$E$22)),"",LOOKUP((AD10),Punkte!$D$1:$D$22,Punkte!$E$1:$E$22)))</f>
        <v/>
      </c>
      <c r="AF10" s="3">
        <v>7</v>
      </c>
      <c r="AG10" s="99">
        <v>5</v>
      </c>
      <c r="AH10" s="39">
        <f>IF(AND($G10="x",AF10&gt;0),0,IF(ISERROR(LOOKUP(AG10,Punkte!$D$1:$D$22,Punkte!$E$1:$E$22)),"",LOOKUP((AG10),Punkte!$D$1:$D$22,Punkte!$E$1:$E$22)))</f>
        <v>11</v>
      </c>
      <c r="AI10" s="3">
        <v>10</v>
      </c>
      <c r="AJ10" s="99">
        <v>8</v>
      </c>
      <c r="AK10" s="39">
        <f>IF(AND($G10="x",AI10&gt;0),0,IF(ISERROR(LOOKUP(AJ10,Punkte!$D$1:$D$22,Punkte!$E$1:$E$22)),"",LOOKUP((AJ10),Punkte!$D$1:$D$22,Punkte!$E$1:$E$22)))</f>
        <v>8</v>
      </c>
      <c r="AL10" s="3">
        <v>7</v>
      </c>
      <c r="AM10" s="99">
        <v>5</v>
      </c>
      <c r="AN10" s="39">
        <f>IF(AND($G10="x",AL10&gt;0),0,IF(ISERROR(LOOKUP(AM10,Punkte!$D$1:$D$22,Punkte!$E$1:$E$22)),"",LOOKUP((AM10),Punkte!$D$1:$D$22,Punkte!$E$1:$E$22)))</f>
        <v>11</v>
      </c>
      <c r="AO10" s="3">
        <v>7</v>
      </c>
      <c r="AP10" s="99">
        <v>6</v>
      </c>
      <c r="AQ10" s="39">
        <f>IF(AND($G10="x",AO10&gt;0),0,IF(ISERROR(LOOKUP(AP10,Punkte!$D$1:$D$22,Punkte!$E$1:$E$22)),"",LOOKUP((AP10),Punkte!$D$1:$D$22,Punkte!$E$1:$E$22)))</f>
        <v>10</v>
      </c>
      <c r="AR10" s="115">
        <f t="shared" si="2"/>
        <v>11</v>
      </c>
    </row>
    <row r="11" spans="1:46" x14ac:dyDescent="0.25">
      <c r="A11" s="9">
        <f t="shared" si="0"/>
        <v>7</v>
      </c>
      <c r="B11" s="34">
        <f t="shared" si="1"/>
        <v>89</v>
      </c>
      <c r="C11" s="3">
        <v>3</v>
      </c>
      <c r="E11" s="15" t="s">
        <v>35</v>
      </c>
      <c r="F11" s="15" t="s">
        <v>36</v>
      </c>
      <c r="G11" s="94"/>
      <c r="H11" s="3">
        <v>10</v>
      </c>
      <c r="I11" s="99">
        <v>9</v>
      </c>
      <c r="J11" s="39">
        <f>IF(AND($G11="x",H11&gt;0),0,IF(ISERROR(LOOKUP(I11,Punkte!$D$1:$D$22,Punkte!$E$1:$E$22)),"",LOOKUP((I11),Punkte!$D$1:$D$22,Punkte!$E$1:$E$22)))</f>
        <v>7</v>
      </c>
      <c r="K11" s="3">
        <v>10</v>
      </c>
      <c r="L11" s="99">
        <v>9</v>
      </c>
      <c r="M11" s="39">
        <f>IF(AND($G11="x",K11&gt;0),0,IF(ISERROR(LOOKUP(L11,Punkte!$D$1:$D$22,Punkte!$E$1:$E$22)),"",LOOKUP((L11),Punkte!$D$1:$D$22,Punkte!$E$1:$E$22)))</f>
        <v>7</v>
      </c>
      <c r="N11" s="3">
        <v>10</v>
      </c>
      <c r="O11" s="99">
        <v>8</v>
      </c>
      <c r="P11" s="39">
        <f>IF(AND($G11="x",N11&gt;0),0,IF(ISERROR(LOOKUP(O11,Punkte!$D$1:$D$22,Punkte!$E$1:$E$22)),"",LOOKUP((O11),Punkte!$D$1:$D$22,Punkte!$E$1:$E$22)))</f>
        <v>8</v>
      </c>
      <c r="Q11" s="3">
        <v>12</v>
      </c>
      <c r="R11" s="99">
        <v>9</v>
      </c>
      <c r="S11" s="39">
        <f>IF(AND($G11="x",Q11&gt;0),0,IF(ISERROR(LOOKUP(R11,Punkte!$D$1:$D$22,Punkte!$E$1:$E$22)),"",LOOKUP((R11),Punkte!$D$1:$D$22,Punkte!$E$1:$E$22)))</f>
        <v>7</v>
      </c>
      <c r="T11" s="3">
        <v>7</v>
      </c>
      <c r="U11" s="99">
        <v>7</v>
      </c>
      <c r="V11" s="39">
        <f>IF(AND($G11="x",T11&gt;0),0,IF(ISERROR(LOOKUP(U11,Punkte!$D$1:$D$22,Punkte!$E$1:$E$22)),"",LOOKUP((U11),Punkte!$D$1:$D$22,Punkte!$E$1:$E$22)))</f>
        <v>9</v>
      </c>
      <c r="W11" s="3">
        <v>8</v>
      </c>
      <c r="X11" s="99">
        <v>8</v>
      </c>
      <c r="Y11" s="39">
        <f>IF(AND($G11="x",W11&gt;0),0,IF(ISERROR(LOOKUP(X11,Punkte!$D$1:$D$22,Punkte!$E$1:$E$22)),"",LOOKUP((X11),Punkte!$D$1:$D$22,Punkte!$E$1:$E$22)))</f>
        <v>8</v>
      </c>
      <c r="Z11" s="3">
        <v>16</v>
      </c>
      <c r="AA11" s="99">
        <v>11</v>
      </c>
      <c r="AB11" s="39">
        <f>IF(AND($G11="x",Z11&gt;0),0,IF(ISERROR(LOOKUP(AA11,Punkte!$D$1:$D$22,Punkte!$E$1:$E$22)),"",LOOKUP((AA11),Punkte!$D$1:$D$22,Punkte!$E$1:$E$22)))</f>
        <v>5</v>
      </c>
      <c r="AC11" s="103"/>
      <c r="AD11" s="99">
        <f>IF($G11="x",0,IF(AC11&lt;50,AC11-COUNTIFS($G$5:$G11,"x"),0))</f>
        <v>0</v>
      </c>
      <c r="AE11" s="39" t="str">
        <f>IF(AND($G11="x",AC11&gt;0),0,IF(ISERROR(LOOKUP(AD11,Punkte!$D$1:$D$22,Punkte!$E$1:$E$22)),"",LOOKUP((AD11),Punkte!$D$1:$D$22,Punkte!$E$1:$E$22)))</f>
        <v/>
      </c>
      <c r="AF11" s="3">
        <v>9</v>
      </c>
      <c r="AG11" s="99">
        <v>7</v>
      </c>
      <c r="AH11" s="39">
        <f>IF(AND($G11="x",AF11&gt;0),0,IF(ISERROR(LOOKUP(AG11,Punkte!$D$1:$D$22,Punkte!$E$1:$E$22)),"",LOOKUP((AG11),Punkte!$D$1:$D$22,Punkte!$E$1:$E$22)))</f>
        <v>9</v>
      </c>
      <c r="AI11" s="3">
        <v>8</v>
      </c>
      <c r="AJ11" s="99">
        <v>6</v>
      </c>
      <c r="AK11" s="39">
        <f>IF(AND($G11="x",AI11&gt;0),0,IF(ISERROR(LOOKUP(AJ11,Punkte!$D$1:$D$22,Punkte!$E$1:$E$22)),"",LOOKUP((AJ11),Punkte!$D$1:$D$22,Punkte!$E$1:$E$22)))</f>
        <v>10</v>
      </c>
      <c r="AL11" s="3">
        <v>8</v>
      </c>
      <c r="AM11" s="99">
        <v>6</v>
      </c>
      <c r="AN11" s="39">
        <f>IF(AND($G11="x",AL11&gt;0),0,IF(ISERROR(LOOKUP(AM11,Punkte!$D$1:$D$22,Punkte!$E$1:$E$22)),"",LOOKUP((AM11),Punkte!$D$1:$D$22,Punkte!$E$1:$E$22)))</f>
        <v>10</v>
      </c>
      <c r="AO11" s="3">
        <v>8</v>
      </c>
      <c r="AP11" s="99">
        <v>7</v>
      </c>
      <c r="AQ11" s="39">
        <f>IF(AND($G11="x",AO11&gt;0),0,IF(ISERROR(LOOKUP(AP11,Punkte!$D$1:$D$22,Punkte!$E$1:$E$22)),"",LOOKUP((AP11),Punkte!$D$1:$D$22,Punkte!$E$1:$E$22)))</f>
        <v>9</v>
      </c>
      <c r="AR11" s="115">
        <f t="shared" si="2"/>
        <v>11</v>
      </c>
    </row>
    <row r="12" spans="1:46" x14ac:dyDescent="0.25">
      <c r="A12" s="9">
        <f t="shared" si="0"/>
        <v>8</v>
      </c>
      <c r="B12" s="34">
        <f t="shared" si="1"/>
        <v>73</v>
      </c>
      <c r="C12" s="3">
        <v>65</v>
      </c>
      <c r="E12" s="15" t="s">
        <v>42</v>
      </c>
      <c r="F12" s="15" t="s">
        <v>43</v>
      </c>
      <c r="G12" s="94"/>
      <c r="H12" s="3">
        <v>8</v>
      </c>
      <c r="I12" s="99">
        <v>7</v>
      </c>
      <c r="J12" s="39">
        <f>IF(AND($G12="x",H12&gt;0),0,IF(ISERROR(LOOKUP(I12,Punkte!$D$1:$D$22,Punkte!$E$1:$E$22)),"",LOOKUP((I12),Punkte!$D$1:$D$22,Punkte!$E$1:$E$22)))</f>
        <v>9</v>
      </c>
      <c r="K12" s="3">
        <v>9</v>
      </c>
      <c r="L12" s="99">
        <v>8</v>
      </c>
      <c r="M12" s="39">
        <f>IF(AND($G12="x",K12&gt;0),0,IF(ISERROR(LOOKUP(L12,Punkte!$D$1:$D$22,Punkte!$E$1:$E$22)),"",LOOKUP((L12),Punkte!$D$1:$D$22,Punkte!$E$1:$E$22)))</f>
        <v>8</v>
      </c>
      <c r="N12" s="3">
        <v>9</v>
      </c>
      <c r="O12" s="99">
        <v>7</v>
      </c>
      <c r="P12" s="39">
        <f>IF(AND($G12="x",N12&gt;0),0,IF(ISERROR(LOOKUP(O12,Punkte!$D$1:$D$22,Punkte!$E$1:$E$22)),"",LOOKUP((O12),Punkte!$D$1:$D$22,Punkte!$E$1:$E$22)))</f>
        <v>9</v>
      </c>
      <c r="Q12" s="3">
        <v>9</v>
      </c>
      <c r="R12" s="99">
        <v>7</v>
      </c>
      <c r="S12" s="39">
        <f>IF(AND($G12="x",Q12&gt;0),0,IF(ISERROR(LOOKUP(R12,Punkte!$D$1:$D$22,Punkte!$E$1:$E$22)),"",LOOKUP((R12),Punkte!$D$1:$D$22,Punkte!$E$1:$E$22)))</f>
        <v>9</v>
      </c>
      <c r="T12" s="3">
        <v>6</v>
      </c>
      <c r="U12" s="99">
        <v>6</v>
      </c>
      <c r="V12" s="39">
        <f>IF(AND($G12="x",T12&gt;0),0,IF(ISERROR(LOOKUP(U12,Punkte!$D$1:$D$22,Punkte!$E$1:$E$22)),"",LOOKUP((U12),Punkte!$D$1:$D$22,Punkte!$E$1:$E$22)))</f>
        <v>10</v>
      </c>
      <c r="W12" s="3">
        <v>6</v>
      </c>
      <c r="X12" s="99">
        <v>6</v>
      </c>
      <c r="Y12" s="39">
        <f>IF(AND($G12="x",W12&gt;0),0,IF(ISERROR(LOOKUP(X12,Punkte!$D$1:$D$22,Punkte!$E$1:$E$22)),"",LOOKUP((X12),Punkte!$D$1:$D$22,Punkte!$E$1:$E$22)))</f>
        <v>10</v>
      </c>
      <c r="Z12" s="3">
        <v>7</v>
      </c>
      <c r="AA12" s="99">
        <v>6</v>
      </c>
      <c r="AB12" s="39">
        <f>IF(AND($G12="x",Z12&gt;0),0,IF(ISERROR(LOOKUP(AA12,Punkte!$D$1:$D$22,Punkte!$E$1:$E$22)),"",LOOKUP((AA12),Punkte!$D$1:$D$22,Punkte!$E$1:$E$22)))</f>
        <v>10</v>
      </c>
      <c r="AC12" s="103"/>
      <c r="AD12" s="99">
        <f>IF($G12="x",0,IF(AC12&lt;50,AC12-COUNTIFS($G$5:$G12,"x"),0))</f>
        <v>0</v>
      </c>
      <c r="AE12" s="39" t="str">
        <f>IF(AND($G12="x",AC12&gt;0),0,IF(ISERROR(LOOKUP(AD12,Punkte!$D$1:$D$22,Punkte!$E$1:$E$22)),"",LOOKUP((AD12),Punkte!$D$1:$D$22,Punkte!$E$1:$E$22)))</f>
        <v/>
      </c>
      <c r="AF12" s="3">
        <v>15</v>
      </c>
      <c r="AG12" s="99">
        <v>12</v>
      </c>
      <c r="AH12" s="39">
        <f>IF(AND($G12="x",AF12&gt;0),0,IF(ISERROR(LOOKUP(AG12,Punkte!$D$1:$D$22,Punkte!$E$1:$E$22)),"",LOOKUP((AG12),Punkte!$D$1:$D$22,Punkte!$E$1:$E$22)))</f>
        <v>4</v>
      </c>
      <c r="AI12" s="3">
        <v>15</v>
      </c>
      <c r="AJ12" s="99">
        <v>12</v>
      </c>
      <c r="AK12" s="39">
        <f>IF(AND($G12="x",AI12&gt;0),0,IF(ISERROR(LOOKUP(AJ12,Punkte!$D$1:$D$22,Punkte!$E$1:$E$22)),"",LOOKUP((AJ12),Punkte!$D$1:$D$22,Punkte!$E$1:$E$22)))</f>
        <v>4</v>
      </c>
      <c r="AM12" s="99">
        <f>IF($G12="x",0,IF(AL12&lt;50,AL12-COUNTIFS($G$5:$G12,"x"),0))</f>
        <v>0</v>
      </c>
      <c r="AN12" s="39" t="str">
        <f>IF(AND($G12="x",AL12&gt;0),0,IF(ISERROR(LOOKUP(AM12,Punkte!$D$1:$D$22,Punkte!$E$1:$E$22)),"",LOOKUP((AM12),Punkte!$D$1:$D$22,Punkte!$E$1:$E$22)))</f>
        <v/>
      </c>
      <c r="AP12" s="99">
        <f>IF($G12="x",0,IF(AO12&lt;50,AO12-COUNTIFS($G$5:$G12,"x"),0))</f>
        <v>0</v>
      </c>
      <c r="AQ12" s="39" t="str">
        <f>IF(AND($G12="x",AO12&gt;0),0,IF(ISERROR(LOOKUP(AP12,Punkte!$D$1:$D$22,Punkte!$E$1:$E$22)),"",LOOKUP((AP12),Punkte!$D$1:$D$22,Punkte!$E$1:$E$22)))</f>
        <v/>
      </c>
      <c r="AR12" s="115">
        <f t="shared" si="2"/>
        <v>9</v>
      </c>
    </row>
    <row r="13" spans="1:46" x14ac:dyDescent="0.25">
      <c r="A13" s="9">
        <f t="shared" si="0"/>
        <v>9</v>
      </c>
      <c r="B13" s="34">
        <f t="shared" si="1"/>
        <v>72</v>
      </c>
      <c r="C13" s="18">
        <v>80</v>
      </c>
      <c r="D13" s="4"/>
      <c r="E13" s="15" t="s">
        <v>175</v>
      </c>
      <c r="F13" s="15" t="s">
        <v>43</v>
      </c>
      <c r="G13" s="93"/>
      <c r="H13" s="3">
        <v>9</v>
      </c>
      <c r="I13" s="99">
        <v>8</v>
      </c>
      <c r="J13" s="39">
        <f>IF(AND($G13="x",H13&gt;0),0,IF(ISERROR(LOOKUP(I13,Punkte!$D$1:$D$22,Punkte!$E$1:$E$22)),"",LOOKUP((I13),Punkte!$D$1:$D$22,Punkte!$E$1:$E$22)))</f>
        <v>8</v>
      </c>
      <c r="K13" s="3">
        <v>8</v>
      </c>
      <c r="L13" s="99">
        <v>7</v>
      </c>
      <c r="M13" s="39">
        <f>IF(AND($G13="x",K13&gt;0),0,IF(ISERROR(LOOKUP(L13,Punkte!$D$1:$D$22,Punkte!$E$1:$E$22)),"",LOOKUP((L13),Punkte!$D$1:$D$22,Punkte!$E$1:$E$22)))</f>
        <v>9</v>
      </c>
      <c r="N13" s="3">
        <v>8</v>
      </c>
      <c r="O13" s="99">
        <v>6</v>
      </c>
      <c r="P13" s="39">
        <f>IF(AND($G13="x",N13&gt;0),0,IF(ISERROR(LOOKUP(O13,Punkte!$D$1:$D$22,Punkte!$E$1:$E$22)),"",LOOKUP((O13),Punkte!$D$1:$D$22,Punkte!$E$1:$E$22)))</f>
        <v>10</v>
      </c>
      <c r="Q13" s="3">
        <v>11</v>
      </c>
      <c r="R13" s="99">
        <v>8</v>
      </c>
      <c r="S13" s="39">
        <f>IF(AND($G13="x",Q13&gt;0),0,IF(ISERROR(LOOKUP(R13,Punkte!$D$1:$D$22,Punkte!$E$1:$E$22)),"",LOOKUP((R13),Punkte!$D$1:$D$22,Punkte!$E$1:$E$22)))</f>
        <v>8</v>
      </c>
      <c r="T13" s="3" t="s">
        <v>47</v>
      </c>
      <c r="U13" s="99">
        <v>0</v>
      </c>
      <c r="V13" s="39" t="str">
        <f>IF(AND($G13="x",T13&gt;0),0,IF(ISERROR(LOOKUP(U13,Punkte!$D$1:$D$22,Punkte!$E$1:$E$22)),"",LOOKUP((U13),Punkte!$D$1:$D$22,Punkte!$E$1:$E$22)))</f>
        <v/>
      </c>
      <c r="W13" s="3">
        <v>14</v>
      </c>
      <c r="X13" s="99">
        <v>12</v>
      </c>
      <c r="Y13" s="39">
        <f>IF(AND($G13="x",W13&gt;0),0,IF(ISERROR(LOOKUP(X13,Punkte!$D$1:$D$22,Punkte!$E$1:$E$22)),"",LOOKUP((X13),Punkte!$D$1:$D$22,Punkte!$E$1:$E$22)))</f>
        <v>4</v>
      </c>
      <c r="Z13" s="3">
        <v>14</v>
      </c>
      <c r="AA13" s="99">
        <v>9</v>
      </c>
      <c r="AB13" s="39">
        <f>IF(AND($G13="x",Z13&gt;0),0,IF(ISERROR(LOOKUP(AA13,Punkte!$D$1:$D$22,Punkte!$E$1:$E$22)),"",LOOKUP((AA13),Punkte!$D$1:$D$22,Punkte!$E$1:$E$22)))</f>
        <v>7</v>
      </c>
      <c r="AC13" s="103"/>
      <c r="AD13" s="99">
        <f>IF($G13="x",0,IF(AC13&lt;50,AC13-COUNTIFS($G$5:$G13,"x"),0))</f>
        <v>0</v>
      </c>
      <c r="AE13" s="39" t="str">
        <f>IF(AND($G13="x",AC13&gt;0),0,IF(ISERROR(LOOKUP(AD13,Punkte!$D$1:$D$22,Punkte!$E$1:$E$22)),"",LOOKUP((AD13),Punkte!$D$1:$D$22,Punkte!$E$1:$E$22)))</f>
        <v/>
      </c>
      <c r="AF13" s="3">
        <v>14</v>
      </c>
      <c r="AG13" s="99">
        <v>11</v>
      </c>
      <c r="AH13" s="39">
        <f>IF(AND($G13="x",AF13&gt;0),0,IF(ISERROR(LOOKUP(AG13,Punkte!$D$1:$D$22,Punkte!$E$1:$E$22)),"",LOOKUP((AG13),Punkte!$D$1:$D$22,Punkte!$E$1:$E$22)))</f>
        <v>5</v>
      </c>
      <c r="AI13" s="3">
        <v>12</v>
      </c>
      <c r="AJ13" s="99">
        <v>10</v>
      </c>
      <c r="AK13" s="39">
        <f>IF(AND($G13="x",AI13&gt;0),0,IF(ISERROR(LOOKUP(AJ13,Punkte!$D$1:$D$22,Punkte!$E$1:$E$22)),"",LOOKUP((AJ13),Punkte!$D$1:$D$22,Punkte!$E$1:$E$22)))</f>
        <v>6</v>
      </c>
      <c r="AL13" s="3">
        <v>12</v>
      </c>
      <c r="AM13" s="99">
        <v>9</v>
      </c>
      <c r="AN13" s="39">
        <f>IF(AND($G13="x",AL13&gt;0),0,IF(ISERROR(LOOKUP(AM13,Punkte!$D$1:$D$22,Punkte!$E$1:$E$22)),"",LOOKUP((AM13),Punkte!$D$1:$D$22,Punkte!$E$1:$E$22)))</f>
        <v>7</v>
      </c>
      <c r="AO13" s="3">
        <v>9</v>
      </c>
      <c r="AP13" s="99">
        <v>8</v>
      </c>
      <c r="AQ13" s="39">
        <f>IF(AND($G13="x",AO13&gt;0),0,IF(ISERROR(LOOKUP(AP13,Punkte!$D$1:$D$22,Punkte!$E$1:$E$22)),"",LOOKUP((AP13),Punkte!$D$1:$D$22,Punkte!$E$1:$E$22)))</f>
        <v>8</v>
      </c>
      <c r="AR13" s="115">
        <f t="shared" si="2"/>
        <v>11</v>
      </c>
    </row>
    <row r="14" spans="1:46" x14ac:dyDescent="0.25">
      <c r="A14" s="9">
        <f t="shared" si="0"/>
        <v>10</v>
      </c>
      <c r="B14" s="34">
        <f t="shared" si="1"/>
        <v>56</v>
      </c>
      <c r="C14" s="18">
        <v>47</v>
      </c>
      <c r="D14" s="4"/>
      <c r="E14" s="15" t="s">
        <v>167</v>
      </c>
      <c r="F14" s="15" t="s">
        <v>72</v>
      </c>
      <c r="G14" s="94"/>
      <c r="H14" s="3">
        <v>15</v>
      </c>
      <c r="I14" s="99">
        <v>12</v>
      </c>
      <c r="J14" s="39">
        <f>IF(AND($G14="x",H14&gt;0),0,IF(ISERROR(LOOKUP(I14,Punkte!$D$1:$D$22,Punkte!$E$1:$E$22)),"",LOOKUP((I14),Punkte!$D$1:$D$22,Punkte!$E$1:$E$22)))</f>
        <v>4</v>
      </c>
      <c r="K14" s="3">
        <v>13</v>
      </c>
      <c r="L14" s="99">
        <v>12</v>
      </c>
      <c r="M14" s="39">
        <f>IF(AND($G14="x",K14&gt;0),0,IF(ISERROR(LOOKUP(L14,Punkte!$D$1:$D$22,Punkte!$E$1:$E$22)),"",LOOKUP((L14),Punkte!$D$1:$D$22,Punkte!$E$1:$E$22)))</f>
        <v>4</v>
      </c>
      <c r="N14" s="3">
        <v>18</v>
      </c>
      <c r="O14" s="99">
        <v>15</v>
      </c>
      <c r="P14" s="39">
        <f>IF(AND($G14="x",N14&gt;0),0,IF(ISERROR(LOOKUP(O14,Punkte!$D$1:$D$22,Punkte!$E$1:$E$22)),"",LOOKUP((O14),Punkte!$D$1:$D$22,Punkte!$E$1:$E$22)))</f>
        <v>1</v>
      </c>
      <c r="Q14" s="3" t="s">
        <v>47</v>
      </c>
      <c r="R14" s="99">
        <v>0</v>
      </c>
      <c r="S14" s="39" t="str">
        <f>IF(AND($G14="x",Q14&gt;0),0,IF(ISERROR(LOOKUP(R14,Punkte!$D$1:$D$22,Punkte!$E$1:$E$22)),"",LOOKUP((R14),Punkte!$D$1:$D$22,Punkte!$E$1:$E$22)))</f>
        <v/>
      </c>
      <c r="T14" s="3">
        <v>9</v>
      </c>
      <c r="U14" s="99">
        <v>8</v>
      </c>
      <c r="V14" s="39">
        <f>IF(AND($G14="x",T14&gt;0),0,IF(ISERROR(LOOKUP(U14,Punkte!$D$1:$D$22,Punkte!$E$1:$E$22)),"",LOOKUP((U14),Punkte!$D$1:$D$22,Punkte!$E$1:$E$22)))</f>
        <v>8</v>
      </c>
      <c r="W14" s="3">
        <v>10</v>
      </c>
      <c r="X14" s="99">
        <v>10</v>
      </c>
      <c r="Y14" s="39">
        <f>IF(AND($G14="x",W14&gt;0),0,IF(ISERROR(LOOKUP(X14,Punkte!$D$1:$D$22,Punkte!$E$1:$E$22)),"",LOOKUP((X14),Punkte!$D$1:$D$22,Punkte!$E$1:$E$22)))</f>
        <v>6</v>
      </c>
      <c r="Z14" s="3">
        <v>18</v>
      </c>
      <c r="AA14" s="99">
        <v>13</v>
      </c>
      <c r="AB14" s="39">
        <f>IF(AND($G14="x",Z14&gt;0),0,IF(ISERROR(LOOKUP(AA14,Punkte!$D$1:$D$22,Punkte!$E$1:$E$22)),"",LOOKUP((AA14),Punkte!$D$1:$D$22,Punkte!$E$1:$E$22)))</f>
        <v>3</v>
      </c>
      <c r="AC14" s="103"/>
      <c r="AD14" s="99">
        <f>IF($G14="x",0,IF(AC14&lt;50,AC14-COUNTIFS($G$5:$G14,"x"),0))</f>
        <v>0</v>
      </c>
      <c r="AE14" s="39" t="str">
        <f>IF(AND($G14="x",AC14&gt;0),0,IF(ISERROR(LOOKUP(AD14,Punkte!$D$1:$D$22,Punkte!$E$1:$E$22)),"",LOOKUP((AD14),Punkte!$D$1:$D$22,Punkte!$E$1:$E$22)))</f>
        <v/>
      </c>
      <c r="AF14" s="3">
        <v>13</v>
      </c>
      <c r="AG14" s="99">
        <v>10</v>
      </c>
      <c r="AH14" s="39">
        <f>IF(AND($G14="x",AF14&gt;0),0,IF(ISERROR(LOOKUP(AG14,Punkte!$D$1:$D$22,Punkte!$E$1:$E$22)),"",LOOKUP((AG14),Punkte!$D$1:$D$22,Punkte!$E$1:$E$22)))</f>
        <v>6</v>
      </c>
      <c r="AI14" s="3">
        <v>9</v>
      </c>
      <c r="AJ14" s="99">
        <v>7</v>
      </c>
      <c r="AK14" s="39">
        <f>IF(AND($G14="x",AI14&gt;0),0,IF(ISERROR(LOOKUP(AJ14,Punkte!$D$1:$D$22,Punkte!$E$1:$E$22)),"",LOOKUP((AJ14),Punkte!$D$1:$D$22,Punkte!$E$1:$E$22)))</f>
        <v>9</v>
      </c>
      <c r="AL14" s="3">
        <v>10</v>
      </c>
      <c r="AM14" s="99">
        <v>8</v>
      </c>
      <c r="AN14" s="39">
        <f>IF(AND($G14="x",AL14&gt;0),0,IF(ISERROR(LOOKUP(AM14,Punkte!$D$1:$D$22,Punkte!$E$1:$E$22)),"",LOOKUP((AM14),Punkte!$D$1:$D$22,Punkte!$E$1:$E$22)))</f>
        <v>8</v>
      </c>
      <c r="AO14" s="3">
        <v>11</v>
      </c>
      <c r="AP14" s="99">
        <v>9</v>
      </c>
      <c r="AQ14" s="39">
        <f>IF(AND($G14="x",AO14&gt;0),0,IF(ISERROR(LOOKUP(AP14,Punkte!$D$1:$D$22,Punkte!$E$1:$E$22)),"",LOOKUP((AP14),Punkte!$D$1:$D$22,Punkte!$E$1:$E$22)))</f>
        <v>7</v>
      </c>
      <c r="AR14" s="115">
        <f t="shared" si="2"/>
        <v>11</v>
      </c>
    </row>
    <row r="15" spans="1:46" x14ac:dyDescent="0.25">
      <c r="A15" s="9">
        <f t="shared" si="0"/>
        <v>11</v>
      </c>
      <c r="B15" s="34">
        <f t="shared" si="1"/>
        <v>54</v>
      </c>
      <c r="C15" s="18">
        <v>55</v>
      </c>
      <c r="D15" s="20"/>
      <c r="E15" s="15" t="s">
        <v>52</v>
      </c>
      <c r="F15" s="15" t="s">
        <v>53</v>
      </c>
      <c r="G15" s="94"/>
      <c r="H15" s="3">
        <v>11</v>
      </c>
      <c r="I15" s="99">
        <v>10</v>
      </c>
      <c r="J15" s="39">
        <f>IF(AND($G15="x",H15&gt;0),0,IF(ISERROR(LOOKUP(I15,Punkte!$D$1:$D$22,Punkte!$E$1:$E$22)),"",LOOKUP((I15),Punkte!$D$1:$D$22,Punkte!$E$1:$E$22)))</f>
        <v>6</v>
      </c>
      <c r="K15" s="3">
        <v>11</v>
      </c>
      <c r="L15" s="99">
        <v>10</v>
      </c>
      <c r="M15" s="39">
        <f>IF(AND($G15="x",K15&gt;0),0,IF(ISERROR(LOOKUP(L15,Punkte!$D$1:$D$22,Punkte!$E$1:$E$22)),"",LOOKUP((L15),Punkte!$D$1:$D$22,Punkte!$E$1:$E$22)))</f>
        <v>6</v>
      </c>
      <c r="N15" s="3">
        <v>17</v>
      </c>
      <c r="O15" s="99">
        <v>14</v>
      </c>
      <c r="P15" s="39">
        <f>IF(AND($G15="x",N15&gt;0),0,IF(ISERROR(LOOKUP(O15,Punkte!$D$1:$D$22,Punkte!$E$1:$E$22)),"",LOOKUP((O15),Punkte!$D$1:$D$22,Punkte!$E$1:$E$22)))</f>
        <v>2</v>
      </c>
      <c r="Q15" s="3">
        <v>18</v>
      </c>
      <c r="R15" s="99">
        <v>15</v>
      </c>
      <c r="S15" s="39">
        <f>IF(AND($G15="x",Q15&gt;0),0,IF(ISERROR(LOOKUP(R15,Punkte!$D$1:$D$22,Punkte!$E$1:$E$22)),"",LOOKUP((R15),Punkte!$D$1:$D$22,Punkte!$E$1:$E$22)))</f>
        <v>1</v>
      </c>
      <c r="T15" s="3">
        <v>13</v>
      </c>
      <c r="U15" s="99">
        <v>11</v>
      </c>
      <c r="V15" s="39">
        <f>IF(AND($G15="x",T15&gt;0),0,IF(ISERROR(LOOKUP(U15,Punkte!$D$1:$D$22,Punkte!$E$1:$E$22)),"",LOOKUP((U15),Punkte!$D$1:$D$22,Punkte!$E$1:$E$22)))</f>
        <v>5</v>
      </c>
      <c r="W15" s="3">
        <v>9</v>
      </c>
      <c r="X15" s="99">
        <v>9</v>
      </c>
      <c r="Y15" s="39">
        <f>IF(AND($G15="x",W15&gt;0),0,IF(ISERROR(LOOKUP(X15,Punkte!$D$1:$D$22,Punkte!$E$1:$E$22)),"",LOOKUP((X15),Punkte!$D$1:$D$22,Punkte!$E$1:$E$22)))</f>
        <v>7</v>
      </c>
      <c r="Z15" s="3">
        <v>13</v>
      </c>
      <c r="AA15" s="99">
        <v>8</v>
      </c>
      <c r="AB15" s="39">
        <f>IF(AND($G15="x",Z15&gt;0),0,IF(ISERROR(LOOKUP(AA15,Punkte!$D$1:$D$22,Punkte!$E$1:$E$22)),"",LOOKUP((AA15),Punkte!$D$1:$D$22,Punkte!$E$1:$E$22)))</f>
        <v>8</v>
      </c>
      <c r="AC15" s="103"/>
      <c r="AD15" s="99">
        <f>IF($G15="x",0,IF(AC15&lt;50,AC15-COUNTIFS($G$5:$G15,"x"),0))</f>
        <v>0</v>
      </c>
      <c r="AE15" s="39" t="str">
        <f>IF(AND($G15="x",AC15&gt;0),0,IF(ISERROR(LOOKUP(AD15,Punkte!$D$1:$D$22,Punkte!$E$1:$E$22)),"",LOOKUP((AD15),Punkte!$D$1:$D$22,Punkte!$E$1:$E$22)))</f>
        <v/>
      </c>
      <c r="AF15" s="3">
        <v>16</v>
      </c>
      <c r="AG15" s="99">
        <v>13</v>
      </c>
      <c r="AH15" s="39">
        <f>IF(AND($G15="x",AF15&gt;0),0,IF(ISERROR(LOOKUP(AG15,Punkte!$D$1:$D$22,Punkte!$E$1:$E$22)),"",LOOKUP((AG15),Punkte!$D$1:$D$22,Punkte!$E$1:$E$22)))</f>
        <v>3</v>
      </c>
      <c r="AI15" s="3">
        <v>13</v>
      </c>
      <c r="AJ15" s="99">
        <v>11</v>
      </c>
      <c r="AK15" s="39">
        <f>IF(AND($G15="x",AI15&gt;0),0,IF(ISERROR(LOOKUP(AJ15,Punkte!$D$1:$D$22,Punkte!$E$1:$E$22)),"",LOOKUP((AJ15),Punkte!$D$1:$D$22,Punkte!$E$1:$E$22)))</f>
        <v>5</v>
      </c>
      <c r="AL15" s="3">
        <v>16</v>
      </c>
      <c r="AM15" s="99">
        <v>11</v>
      </c>
      <c r="AN15" s="39">
        <f>IF(AND($G15="x",AL15&gt;0),0,IF(ISERROR(LOOKUP(AM15,Punkte!$D$1:$D$22,Punkte!$E$1:$E$22)),"",LOOKUP((AM15),Punkte!$D$1:$D$22,Punkte!$E$1:$E$22)))</f>
        <v>5</v>
      </c>
      <c r="AO15" s="3">
        <v>14</v>
      </c>
      <c r="AP15" s="99">
        <v>10</v>
      </c>
      <c r="AQ15" s="39">
        <f>IF(AND($G15="x",AO15&gt;0),0,IF(ISERROR(LOOKUP(AP15,Punkte!$D$1:$D$22,Punkte!$E$1:$E$22)),"",LOOKUP((AP15),Punkte!$D$1:$D$22,Punkte!$E$1:$E$22)))</f>
        <v>6</v>
      </c>
      <c r="AR15" s="115">
        <f t="shared" si="2"/>
        <v>11</v>
      </c>
    </row>
    <row r="16" spans="1:46" x14ac:dyDescent="0.25">
      <c r="A16" s="9">
        <f t="shared" si="0"/>
        <v>12</v>
      </c>
      <c r="B16" s="34">
        <f t="shared" si="1"/>
        <v>43</v>
      </c>
      <c r="C16" s="3">
        <v>62</v>
      </c>
      <c r="E16" s="15" t="s">
        <v>75</v>
      </c>
      <c r="F16" s="15" t="s">
        <v>46</v>
      </c>
      <c r="G16" s="93"/>
      <c r="I16" s="99">
        <v>-7</v>
      </c>
      <c r="J16" s="39" t="str">
        <f>IF(AND($G16="x",H16&gt;0),0,IF(ISERROR(LOOKUP(I16,Punkte!$D$1:$D$22,Punkte!$E$1:$E$22)),"",LOOKUP((I16),Punkte!$D$1:$D$22,Punkte!$E$1:$E$22)))</f>
        <v/>
      </c>
      <c r="L16" s="99">
        <v>-4</v>
      </c>
      <c r="M16" s="39" t="str">
        <f>IF(AND($G16="x",K16&gt;0),0,IF(ISERROR(LOOKUP(L16,Punkte!$D$1:$D$22,Punkte!$E$1:$E$22)),"",LOOKUP((L16),Punkte!$D$1:$D$22,Punkte!$E$1:$E$22)))</f>
        <v/>
      </c>
      <c r="N16" s="3">
        <v>16</v>
      </c>
      <c r="O16" s="99">
        <v>13</v>
      </c>
      <c r="P16" s="39">
        <f>IF(AND($G16="x",N16&gt;0),0,IF(ISERROR(LOOKUP(O16,Punkte!$D$1:$D$22,Punkte!$E$1:$E$22)),"",LOOKUP((O16),Punkte!$D$1:$D$22,Punkte!$E$1:$E$22)))</f>
        <v>3</v>
      </c>
      <c r="Q16" s="3">
        <v>15</v>
      </c>
      <c r="R16" s="99">
        <v>12</v>
      </c>
      <c r="S16" s="39">
        <f>IF(AND($G16="x",Q16&gt;0),0,IF(ISERROR(LOOKUP(R16,Punkte!$D$1:$D$22,Punkte!$E$1:$E$22)),"",LOOKUP((R16),Punkte!$D$1:$D$22,Punkte!$E$1:$E$22)))</f>
        <v>4</v>
      </c>
      <c r="T16" s="3">
        <v>11</v>
      </c>
      <c r="U16" s="99">
        <v>10</v>
      </c>
      <c r="V16" s="39">
        <f>IF(AND($G16="x",T16&gt;0),0,IF(ISERROR(LOOKUP(U16,Punkte!$D$1:$D$22,Punkte!$E$1:$E$22)),"",LOOKUP((U16),Punkte!$D$1:$D$22,Punkte!$E$1:$E$22)))</f>
        <v>6</v>
      </c>
      <c r="W16" s="3" t="s">
        <v>47</v>
      </c>
      <c r="X16" s="99">
        <v>0</v>
      </c>
      <c r="Y16" s="39" t="str">
        <f>IF(AND($G16="x",W16&gt;0),0,IF(ISERROR(LOOKUP(X16,Punkte!$D$1:$D$22,Punkte!$E$1:$E$22)),"",LOOKUP((X16),Punkte!$D$1:$D$22,Punkte!$E$1:$E$22)))</f>
        <v/>
      </c>
      <c r="Z16" s="3">
        <v>12</v>
      </c>
      <c r="AA16" s="99">
        <v>7</v>
      </c>
      <c r="AB16" s="39">
        <f>IF(AND($G16="x",Z16&gt;0),0,IF(ISERROR(LOOKUP(AA16,Punkte!$D$1:$D$22,Punkte!$E$1:$E$22)),"",LOOKUP((AA16),Punkte!$D$1:$D$22,Punkte!$E$1:$E$22)))</f>
        <v>9</v>
      </c>
      <c r="AC16" s="103"/>
      <c r="AD16" s="99">
        <f>IF($G16="x",0,IF(AC16&lt;50,AC16-COUNTIFS($G$5:$G16,"x"),0))</f>
        <v>0</v>
      </c>
      <c r="AE16" s="39" t="str">
        <f>IF(AND($G16="x",AC16&gt;0),0,IF(ISERROR(LOOKUP(AD16,Punkte!$D$1:$D$22,Punkte!$E$1:$E$22)),"",LOOKUP((AD16),Punkte!$D$1:$D$22,Punkte!$E$1:$E$22)))</f>
        <v/>
      </c>
      <c r="AF16" s="3">
        <v>11</v>
      </c>
      <c r="AG16" s="99">
        <v>8</v>
      </c>
      <c r="AH16" s="39">
        <f>IF(AND($G16="x",AF16&gt;0),0,IF(ISERROR(LOOKUP(AG16,Punkte!$D$1:$D$22,Punkte!$E$1:$E$22)),"",LOOKUP((AG16),Punkte!$D$1:$D$22,Punkte!$E$1:$E$22)))</f>
        <v>8</v>
      </c>
      <c r="AI16" s="3">
        <v>11</v>
      </c>
      <c r="AJ16" s="99">
        <v>9</v>
      </c>
      <c r="AK16" s="39">
        <f>IF(AND($G16="x",AI16&gt;0),0,IF(ISERROR(LOOKUP(AJ16,Punkte!$D$1:$D$22,Punkte!$E$1:$E$22)),"",LOOKUP((AJ16),Punkte!$D$1:$D$22,Punkte!$E$1:$E$22)))</f>
        <v>7</v>
      </c>
      <c r="AL16" s="3">
        <v>14</v>
      </c>
      <c r="AM16" s="99">
        <v>10</v>
      </c>
      <c r="AN16" s="39">
        <f>IF(AND($G16="x",AL16&gt;0),0,IF(ISERROR(LOOKUP(AM16,Punkte!$D$1:$D$22,Punkte!$E$1:$E$22)),"",LOOKUP((AM16),Punkte!$D$1:$D$22,Punkte!$E$1:$E$22)))</f>
        <v>6</v>
      </c>
      <c r="AP16" s="99">
        <f>IF($G16="x",0,IF(AO16&lt;50,AO16-COUNTIFS($G$5:$G16,"x"),0))</f>
        <v>0</v>
      </c>
      <c r="AQ16" s="39" t="str">
        <f>IF(AND($G16="x",AO16&gt;0),0,IF(ISERROR(LOOKUP(AP16,Punkte!$D$1:$D$22,Punkte!$E$1:$E$22)),"",LOOKUP((AP16),Punkte!$D$1:$D$22,Punkte!$E$1:$E$22)))</f>
        <v/>
      </c>
      <c r="AR16" s="115">
        <f t="shared" si="2"/>
        <v>8</v>
      </c>
    </row>
    <row r="17" spans="1:44" x14ac:dyDescent="0.25">
      <c r="A17" s="9">
        <f t="shared" si="0"/>
        <v>13</v>
      </c>
      <c r="B17" s="34">
        <f t="shared" si="1"/>
        <v>40</v>
      </c>
      <c r="C17" s="18">
        <v>5</v>
      </c>
      <c r="D17" s="1" t="s">
        <v>44</v>
      </c>
      <c r="E17" s="15" t="s">
        <v>62</v>
      </c>
      <c r="F17" s="15" t="s">
        <v>63</v>
      </c>
      <c r="G17" s="93"/>
      <c r="H17" s="3">
        <v>12</v>
      </c>
      <c r="I17" s="99">
        <v>11</v>
      </c>
      <c r="J17" s="39">
        <f>IF(AND($G17="x",H17&gt;0),0,IF(ISERROR(LOOKUP(I17,Punkte!$D$1:$D$22,Punkte!$E$1:$E$22)),"",LOOKUP((I17),Punkte!$D$1:$D$22,Punkte!$E$1:$E$22)))</f>
        <v>5</v>
      </c>
      <c r="K17" s="3">
        <v>12</v>
      </c>
      <c r="L17" s="99">
        <v>11</v>
      </c>
      <c r="M17" s="39">
        <f>IF(AND($G17="x",K17&gt;0),0,IF(ISERROR(LOOKUP(L17,Punkte!$D$1:$D$22,Punkte!$E$1:$E$22)),"",LOOKUP((L17),Punkte!$D$1:$D$22,Punkte!$E$1:$E$22)))</f>
        <v>5</v>
      </c>
      <c r="N17" s="3">
        <v>15</v>
      </c>
      <c r="O17" s="99">
        <v>12</v>
      </c>
      <c r="P17" s="39">
        <f>IF(AND($G17="x",N17&gt;0),0,IF(ISERROR(LOOKUP(O17,Punkte!$D$1:$D$22,Punkte!$E$1:$E$22)),"",LOOKUP((O17),Punkte!$D$1:$D$22,Punkte!$E$1:$E$22)))</f>
        <v>4</v>
      </c>
      <c r="Q17" s="3">
        <v>13</v>
      </c>
      <c r="R17" s="99">
        <v>10</v>
      </c>
      <c r="S17" s="39">
        <f>IF(AND($G17="x",Q17&gt;0),0,IF(ISERROR(LOOKUP(R17,Punkte!$D$1:$D$22,Punkte!$E$1:$E$22)),"",LOOKUP((R17),Punkte!$D$1:$D$22,Punkte!$E$1:$E$22)))</f>
        <v>6</v>
      </c>
      <c r="T17" s="3" t="s">
        <v>47</v>
      </c>
      <c r="U17" s="99">
        <v>0</v>
      </c>
      <c r="V17" s="39" t="str">
        <f>IF(AND($G17="x",T17&gt;0),0,IF(ISERROR(LOOKUP(U17,Punkte!$D$1:$D$22,Punkte!$E$1:$E$22)),"",LOOKUP((U17),Punkte!$D$1:$D$22,Punkte!$E$1:$E$22)))</f>
        <v/>
      </c>
      <c r="X17" s="99">
        <v>-3</v>
      </c>
      <c r="Y17" s="39" t="str">
        <f>IF(AND($G17="x",W17&gt;0),0,IF(ISERROR(LOOKUP(X17,Punkte!$D$1:$D$22,Punkte!$E$1:$E$22)),"",LOOKUP((X17),Punkte!$D$1:$D$22,Punkte!$E$1:$E$22)))</f>
        <v/>
      </c>
      <c r="AA17" s="99">
        <v>-17</v>
      </c>
      <c r="AB17" s="39" t="str">
        <f>IF(AND($G17="x",Z17&gt;0),0,IF(ISERROR(LOOKUP(AA17,Punkte!$D$1:$D$22,Punkte!$E$1:$E$22)),"",LOOKUP((AA17),Punkte!$D$1:$D$22,Punkte!$E$1:$E$22)))</f>
        <v/>
      </c>
      <c r="AC17" s="103"/>
      <c r="AD17" s="99">
        <f>IF($G17="x",0,IF(AC17&lt;50,AC17-COUNTIFS($G$5:$G17,"x"),0))</f>
        <v>0</v>
      </c>
      <c r="AE17" s="39" t="str">
        <f>IF(AND($G17="x",AC17&gt;0),0,IF(ISERROR(LOOKUP(AD17,Punkte!$D$1:$D$22,Punkte!$E$1:$E$22)),"",LOOKUP((AD17),Punkte!$D$1:$D$22,Punkte!$E$1:$E$22)))</f>
        <v/>
      </c>
      <c r="AG17" s="99">
        <v>-26</v>
      </c>
      <c r="AH17" s="39" t="str">
        <f>IF(AND($G17="x",AF17&gt;0),0,IF(ISERROR(LOOKUP(AG17,Punkte!$D$1:$D$22,Punkte!$E$1:$E$22)),"",LOOKUP((AG17),Punkte!$D$1:$D$22,Punkte!$E$1:$E$22)))</f>
        <v/>
      </c>
      <c r="AJ17" s="99">
        <v>-26</v>
      </c>
      <c r="AK17" s="39" t="str">
        <f>IF(AND($G17="x",AI17&gt;0),0,IF(ISERROR(LOOKUP(AJ17,Punkte!$D$1:$D$22,Punkte!$E$1:$E$22)),"",LOOKUP((AJ17),Punkte!$D$1:$D$22,Punkte!$E$1:$E$22)))</f>
        <v/>
      </c>
      <c r="AL17" s="3">
        <v>9</v>
      </c>
      <c r="AM17" s="99">
        <v>7</v>
      </c>
      <c r="AN17" s="39">
        <f>IF(AND($G17="x",AL17&gt;0),0,IF(ISERROR(LOOKUP(AM17,Punkte!$D$1:$D$22,Punkte!$E$1:$E$22)),"",LOOKUP((AM17),Punkte!$D$1:$D$22,Punkte!$E$1:$E$22)))</f>
        <v>9</v>
      </c>
      <c r="AO17" s="3">
        <v>6</v>
      </c>
      <c r="AP17" s="99">
        <v>5</v>
      </c>
      <c r="AQ17" s="39">
        <f>IF(AND($G17="x",AO17&gt;0),0,IF(ISERROR(LOOKUP(AP17,Punkte!$D$1:$D$22,Punkte!$E$1:$E$22)),"",LOOKUP((AP17),Punkte!$D$1:$D$22,Punkte!$E$1:$E$22)))</f>
        <v>11</v>
      </c>
      <c r="AR17" s="115">
        <f t="shared" si="2"/>
        <v>7</v>
      </c>
    </row>
    <row r="18" spans="1:44" x14ac:dyDescent="0.25">
      <c r="A18" s="9">
        <f t="shared" si="0"/>
        <v>14</v>
      </c>
      <c r="B18" s="34">
        <f t="shared" si="1"/>
        <v>37</v>
      </c>
      <c r="C18" s="18">
        <v>17</v>
      </c>
      <c r="D18" s="4"/>
      <c r="E18" s="15" t="s">
        <v>160</v>
      </c>
      <c r="F18" s="15" t="s">
        <v>101</v>
      </c>
      <c r="G18" s="94"/>
      <c r="H18" s="3">
        <v>26</v>
      </c>
      <c r="I18" s="99">
        <v>19</v>
      </c>
      <c r="J18" s="39">
        <f>IF(AND($G18="x",H18&gt;0),0,IF(ISERROR(LOOKUP(I18,Punkte!$D$1:$D$22,Punkte!$E$1:$E$22)),"",LOOKUP((I18),Punkte!$D$1:$D$22,Punkte!$E$1:$E$22)))</f>
        <v>0</v>
      </c>
      <c r="K18" s="3">
        <v>15</v>
      </c>
      <c r="L18" s="99">
        <v>13</v>
      </c>
      <c r="M18" s="39">
        <f>IF(AND($G18="x",K18&gt;0),0,IF(ISERROR(LOOKUP(L18,Punkte!$D$1:$D$22,Punkte!$E$1:$E$22)),"",LOOKUP((L18),Punkte!$D$1:$D$22,Punkte!$E$1:$E$22)))</f>
        <v>3</v>
      </c>
      <c r="N18" s="3">
        <v>19</v>
      </c>
      <c r="O18" s="99">
        <v>16</v>
      </c>
      <c r="P18" s="39">
        <f>IF(AND($G18="x",N18&gt;0),0,IF(ISERROR(LOOKUP(O18,Punkte!$D$1:$D$22,Punkte!$E$1:$E$22)),"",LOOKUP((O18),Punkte!$D$1:$D$22,Punkte!$E$1:$E$22)))</f>
        <v>0</v>
      </c>
      <c r="Q18" s="3">
        <v>17</v>
      </c>
      <c r="R18" s="99">
        <v>14</v>
      </c>
      <c r="S18" s="39">
        <f>IF(AND($G18="x",Q18&gt;0),0,IF(ISERROR(LOOKUP(R18,Punkte!$D$1:$D$22,Punkte!$E$1:$E$22)),"",LOOKUP((R18),Punkte!$D$1:$D$22,Punkte!$E$1:$E$22)))</f>
        <v>2</v>
      </c>
      <c r="T18" s="3">
        <v>10</v>
      </c>
      <c r="U18" s="99">
        <v>9</v>
      </c>
      <c r="V18" s="39">
        <f>IF(AND($G18="x",T18&gt;0),0,IF(ISERROR(LOOKUP(U18,Punkte!$D$1:$D$22,Punkte!$E$1:$E$22)),"",LOOKUP((U18),Punkte!$D$1:$D$22,Punkte!$E$1:$E$22)))</f>
        <v>7</v>
      </c>
      <c r="W18" s="3">
        <v>13</v>
      </c>
      <c r="X18" s="99">
        <v>11</v>
      </c>
      <c r="Y18" s="39">
        <f>IF(AND($G18="x",W18&gt;0),0,IF(ISERROR(LOOKUP(X18,Punkte!$D$1:$D$22,Punkte!$E$1:$E$22)),"",LOOKUP((X18),Punkte!$D$1:$D$22,Punkte!$E$1:$E$22)))</f>
        <v>5</v>
      </c>
      <c r="Z18" s="3">
        <v>15</v>
      </c>
      <c r="AA18" s="99">
        <v>10</v>
      </c>
      <c r="AB18" s="39">
        <f>IF(AND($G18="x",Z18&gt;0),0,IF(ISERROR(LOOKUP(AA18,Punkte!$D$1:$D$22,Punkte!$E$1:$E$22)),"",LOOKUP((AA18),Punkte!$D$1:$D$22,Punkte!$E$1:$E$22)))</f>
        <v>6</v>
      </c>
      <c r="AC18" s="103"/>
      <c r="AD18" s="99">
        <f>IF($G18="x",0,IF(AC18&lt;50,AC18-COUNTIFS($G$5:$G18,"x"),0))</f>
        <v>0</v>
      </c>
      <c r="AE18" s="39" t="str">
        <f>IF(AND($G18="x",AC18&gt;0),0,IF(ISERROR(LOOKUP(AD18,Punkte!$D$1:$D$22,Punkte!$E$1:$E$22)),"",LOOKUP((AD18),Punkte!$D$1:$D$22,Punkte!$E$1:$E$22)))</f>
        <v/>
      </c>
      <c r="AF18" s="3">
        <v>20</v>
      </c>
      <c r="AG18" s="99">
        <v>14</v>
      </c>
      <c r="AH18" s="39">
        <f>IF(AND($G18="x",AF18&gt;0),0,IF(ISERROR(LOOKUP(AG18,Punkte!$D$1:$D$22,Punkte!$E$1:$E$22)),"",LOOKUP((AG18),Punkte!$D$1:$D$22,Punkte!$E$1:$E$22)))</f>
        <v>2</v>
      </c>
      <c r="AI18" s="3">
        <v>16</v>
      </c>
      <c r="AJ18" s="99">
        <v>13</v>
      </c>
      <c r="AK18" s="39">
        <f>IF(AND($G18="x",AI18&gt;0),0,IF(ISERROR(LOOKUP(AJ18,Punkte!$D$1:$D$22,Punkte!$E$1:$E$22)),"",LOOKUP((AJ18),Punkte!$D$1:$D$22,Punkte!$E$1:$E$22)))</f>
        <v>3</v>
      </c>
      <c r="AL18" s="3">
        <v>17</v>
      </c>
      <c r="AM18" s="99">
        <v>12</v>
      </c>
      <c r="AN18" s="39">
        <f>IF(AND($G18="x",AL18&gt;0),0,IF(ISERROR(LOOKUP(AM18,Punkte!$D$1:$D$22,Punkte!$E$1:$E$22)),"",LOOKUP((AM18),Punkte!$D$1:$D$22,Punkte!$E$1:$E$22)))</f>
        <v>4</v>
      </c>
      <c r="AO18" s="3">
        <v>15</v>
      </c>
      <c r="AP18" s="99">
        <v>11</v>
      </c>
      <c r="AQ18" s="39">
        <f>IF(AND($G18="x",AO18&gt;0),0,IF(ISERROR(LOOKUP(AP18,Punkte!$D$1:$D$22,Punkte!$E$1:$E$22)),"",LOOKUP((AP18),Punkte!$D$1:$D$22,Punkte!$E$1:$E$22)))</f>
        <v>5</v>
      </c>
      <c r="AR18" s="115">
        <f t="shared" si="2"/>
        <v>11</v>
      </c>
    </row>
    <row r="19" spans="1:44" x14ac:dyDescent="0.25">
      <c r="A19" s="9">
        <f t="shared" si="0"/>
        <v>15</v>
      </c>
      <c r="B19" s="34">
        <f t="shared" si="1"/>
        <v>26</v>
      </c>
      <c r="C19" s="3">
        <v>36</v>
      </c>
      <c r="E19" s="15" t="s">
        <v>56</v>
      </c>
      <c r="F19" s="15" t="s">
        <v>57</v>
      </c>
      <c r="G19" s="83"/>
      <c r="H19" s="3">
        <v>3</v>
      </c>
      <c r="I19" s="99">
        <v>2</v>
      </c>
      <c r="J19" s="39">
        <f>IF(AND($G19="x",H19&gt;0),0,IF(ISERROR(LOOKUP(I19,Punkte!$D$1:$D$22,Punkte!$E$1:$E$22)),"",LOOKUP((I19),Punkte!$D$1:$D$22,Punkte!$E$1:$E$22)))</f>
        <v>20</v>
      </c>
      <c r="K19" s="3" t="s">
        <v>47</v>
      </c>
      <c r="L19" s="99">
        <v>0</v>
      </c>
      <c r="M19" s="39" t="str">
        <f>IF(AND($G19="x",K19&gt;0),0,IF(ISERROR(LOOKUP(L19,Punkte!$D$1:$D$22,Punkte!$E$1:$E$22)),"",LOOKUP((L19),Punkte!$D$1:$D$22,Punkte!$E$1:$E$22)))</f>
        <v/>
      </c>
      <c r="N19" s="3">
        <v>13</v>
      </c>
      <c r="O19" s="99">
        <v>10</v>
      </c>
      <c r="P19" s="39">
        <f>IF(AND($G19="x",N19&gt;0),0,IF(ISERROR(LOOKUP(O19,Punkte!$D$1:$D$22,Punkte!$E$1:$E$22)),"",LOOKUP((O19),Punkte!$D$1:$D$22,Punkte!$E$1:$E$22)))</f>
        <v>6</v>
      </c>
      <c r="Q19" s="3" t="s">
        <v>47</v>
      </c>
      <c r="R19" s="99">
        <v>0</v>
      </c>
      <c r="S19" s="39" t="str">
        <f>IF(AND($G19="x",Q19&gt;0),0,IF(ISERROR(LOOKUP(R19,Punkte!$D$1:$D$22,Punkte!$E$1:$E$22)),"",LOOKUP((R19),Punkte!$D$1:$D$22,Punkte!$E$1:$E$22)))</f>
        <v/>
      </c>
      <c r="U19" s="99">
        <v>-7</v>
      </c>
      <c r="V19" s="39" t="str">
        <f>IF(AND($G19="x",T19&gt;0),0,IF(ISERROR(LOOKUP(U19,Punkte!$D$1:$D$22,Punkte!$E$1:$E$22)),"",LOOKUP((U19),Punkte!$D$1:$D$22,Punkte!$E$1:$E$22)))</f>
        <v/>
      </c>
      <c r="X19" s="99">
        <v>-7</v>
      </c>
      <c r="Y19" s="39" t="str">
        <f>IF(AND($G19="x",W19&gt;0),0,IF(ISERROR(LOOKUP(X19,Punkte!$D$1:$D$22,Punkte!$E$1:$E$22)),"",LOOKUP((X19),Punkte!$D$1:$D$22,Punkte!$E$1:$E$22)))</f>
        <v/>
      </c>
      <c r="AA19" s="99">
        <v>-19</v>
      </c>
      <c r="AB19" s="39" t="str">
        <f>IF(AND($G19="x",Z19&gt;0),0,IF(ISERROR(LOOKUP(AA19,Punkte!$D$1:$D$22,Punkte!$E$1:$E$22)),"",LOOKUP((AA19),Punkte!$D$1:$D$22,Punkte!$E$1:$E$22)))</f>
        <v/>
      </c>
      <c r="AC19" s="103"/>
      <c r="AD19" s="99">
        <f>IF($G19="x",0,IF(AC19&lt;50,AC19-COUNTIFS($G$5:$G19,"x"),0))</f>
        <v>0</v>
      </c>
      <c r="AE19" s="39" t="str">
        <f>IF(AND($G19="x",AC19&gt;0),0,IF(ISERROR(LOOKUP(AD19,Punkte!$D$1:$D$22,Punkte!$E$1:$E$22)),"",LOOKUP((AD19),Punkte!$D$1:$D$22,Punkte!$E$1:$E$22)))</f>
        <v/>
      </c>
      <c r="AG19" s="99">
        <v>-26</v>
      </c>
      <c r="AH19" s="39" t="str">
        <f>IF(AND($G19="x",AF19&gt;0),0,IF(ISERROR(LOOKUP(AG19,Punkte!$D$1:$D$22,Punkte!$E$1:$E$22)),"",LOOKUP((AG19),Punkte!$D$1:$D$22,Punkte!$E$1:$E$22)))</f>
        <v/>
      </c>
      <c r="AJ19" s="99">
        <v>-26</v>
      </c>
      <c r="AK19" s="39" t="str">
        <f>IF(AND($G19="x",AI19&gt;0),0,IF(ISERROR(LOOKUP(AJ19,Punkte!$D$1:$D$22,Punkte!$E$1:$E$22)),"",LOOKUP((AJ19),Punkte!$D$1:$D$22,Punkte!$E$1:$E$22)))</f>
        <v/>
      </c>
      <c r="AM19" s="99">
        <f>IF($G19="x",0,IF(AL19&lt;50,AL19-COUNTIFS($G$5:$G19,"x"),0))</f>
        <v>0</v>
      </c>
      <c r="AN19" s="39" t="str">
        <f>IF(AND($G19="x",AL19&gt;0),0,IF(ISERROR(LOOKUP(AM19,Punkte!$D$1:$D$22,Punkte!$E$1:$E$22)),"",LOOKUP((AM19),Punkte!$D$1:$D$22,Punkte!$E$1:$E$22)))</f>
        <v/>
      </c>
      <c r="AP19" s="99">
        <f>IF($G19="x",0,IF(AO19&lt;50,AO19-COUNTIFS($G$5:$G19,"x"),0))</f>
        <v>0</v>
      </c>
      <c r="AQ19" s="39" t="str">
        <f>IF(AND($G19="x",AO19&gt;0),0,IF(ISERROR(LOOKUP(AP19,Punkte!$D$1:$D$22,Punkte!$E$1:$E$22)),"",LOOKUP((AP19),Punkte!$D$1:$D$22,Punkte!$E$1:$E$22)))</f>
        <v/>
      </c>
      <c r="AR19" s="115">
        <f t="shared" si="2"/>
        <v>4</v>
      </c>
    </row>
    <row r="20" spans="1:44" x14ac:dyDescent="0.25">
      <c r="A20" s="9">
        <f t="shared" si="0"/>
        <v>16</v>
      </c>
      <c r="B20" s="34">
        <f t="shared" si="1"/>
        <v>19</v>
      </c>
      <c r="C20" s="3">
        <v>66</v>
      </c>
      <c r="E20" s="15" t="s">
        <v>78</v>
      </c>
      <c r="F20" s="15" t="s">
        <v>79</v>
      </c>
      <c r="G20" s="93"/>
      <c r="H20" s="3">
        <v>16</v>
      </c>
      <c r="I20" s="99">
        <v>13</v>
      </c>
      <c r="J20" s="39">
        <f>IF(AND($G20="x",H20&gt;0),0,IF(ISERROR(LOOKUP(I20,Punkte!$D$1:$D$22,Punkte!$E$1:$E$22)),"",LOOKUP((I20),Punkte!$D$1:$D$22,Punkte!$E$1:$E$22)))</f>
        <v>3</v>
      </c>
      <c r="L20" s="99">
        <v>-4</v>
      </c>
      <c r="M20" s="39" t="str">
        <f>IF(AND($G20="x",K20&gt;0),0,IF(ISERROR(LOOKUP(L20,Punkte!$D$1:$D$22,Punkte!$E$1:$E$22)),"",LOOKUP((L20),Punkte!$D$1:$D$22,Punkte!$E$1:$E$22)))</f>
        <v/>
      </c>
      <c r="N20" s="3" t="s">
        <v>47</v>
      </c>
      <c r="O20" s="99">
        <v>0</v>
      </c>
      <c r="P20" s="39" t="str">
        <f>IF(AND($G20="x",N20&gt;0),0,IF(ISERROR(LOOKUP(O20,Punkte!$D$1:$D$22,Punkte!$E$1:$E$22)),"",LOOKUP((O20),Punkte!$D$1:$D$22,Punkte!$E$1:$E$22)))</f>
        <v/>
      </c>
      <c r="Q20" s="3">
        <v>16</v>
      </c>
      <c r="R20" s="99">
        <v>13</v>
      </c>
      <c r="S20" s="39">
        <f>IF(AND($G20="x",Q20&gt;0),0,IF(ISERROR(LOOKUP(R20,Punkte!$D$1:$D$22,Punkte!$E$1:$E$22)),"",LOOKUP((R20),Punkte!$D$1:$D$22,Punkte!$E$1:$E$22)))</f>
        <v>3</v>
      </c>
      <c r="U20" s="99">
        <v>-5</v>
      </c>
      <c r="V20" s="39" t="str">
        <f>IF(AND($G20="x",T20&gt;0),0,IF(ISERROR(LOOKUP(U20,Punkte!$D$1:$D$22,Punkte!$E$1:$E$22)),"",LOOKUP((U20),Punkte!$D$1:$D$22,Punkte!$E$1:$E$22)))</f>
        <v/>
      </c>
      <c r="X20" s="99">
        <v>-5</v>
      </c>
      <c r="Y20" s="39" t="str">
        <f>IF(AND($G20="x",W20&gt;0),0,IF(ISERROR(LOOKUP(X20,Punkte!$D$1:$D$22,Punkte!$E$1:$E$22)),"",LOOKUP((X20),Punkte!$D$1:$D$22,Punkte!$E$1:$E$22)))</f>
        <v/>
      </c>
      <c r="AA20" s="99">
        <v>-18</v>
      </c>
      <c r="AB20" s="39" t="str">
        <f>IF(AND($G20="x",Z20&gt;0),0,IF(ISERROR(LOOKUP(AA20,Punkte!$D$1:$D$22,Punkte!$E$1:$E$22)),"",LOOKUP((AA20),Punkte!$D$1:$D$22,Punkte!$E$1:$E$22)))</f>
        <v/>
      </c>
      <c r="AC20" s="103"/>
      <c r="AD20" s="99">
        <f>IF($G20="x",0,IF(AC20&lt;50,AC20-COUNTIFS($G$5:$G20,"x"),0))</f>
        <v>0</v>
      </c>
      <c r="AE20" s="39" t="str">
        <f>IF(AND($G20="x",AC20&gt;0),0,IF(ISERROR(LOOKUP(AD20,Punkte!$D$1:$D$22,Punkte!$E$1:$E$22)),"",LOOKUP((AD20),Punkte!$D$1:$D$22,Punkte!$E$1:$E$22)))</f>
        <v/>
      </c>
      <c r="AF20" s="3">
        <v>12</v>
      </c>
      <c r="AG20" s="99">
        <v>9</v>
      </c>
      <c r="AH20" s="39">
        <f>IF(AND($G20="x",AF20&gt;0),0,IF(ISERROR(LOOKUP(AG20,Punkte!$D$1:$D$22,Punkte!$E$1:$E$22)),"",LOOKUP((AG20),Punkte!$D$1:$D$22,Punkte!$E$1:$E$22)))</f>
        <v>7</v>
      </c>
      <c r="AI20" s="3" t="s">
        <v>39</v>
      </c>
      <c r="AJ20" s="99">
        <v>0</v>
      </c>
      <c r="AK20" s="39" t="str">
        <f>IF(AND($G20="x",AI20&gt;0),0,IF(ISERROR(LOOKUP(AJ20,Punkte!$D$1:$D$22,Punkte!$E$1:$E$22)),"",LOOKUP((AJ20),Punkte!$D$1:$D$22,Punkte!$E$1:$E$22)))</f>
        <v/>
      </c>
      <c r="AL20" s="3">
        <v>19</v>
      </c>
      <c r="AM20" s="99">
        <v>14</v>
      </c>
      <c r="AN20" s="39">
        <f>IF(AND($G20="x",AL20&gt;0),0,IF(ISERROR(LOOKUP(AM20,Punkte!$D$1:$D$22,Punkte!$E$1:$E$22)),"",LOOKUP((AM20),Punkte!$D$1:$D$22,Punkte!$E$1:$E$22)))</f>
        <v>2</v>
      </c>
      <c r="AO20" s="3">
        <v>17</v>
      </c>
      <c r="AP20" s="99">
        <v>12</v>
      </c>
      <c r="AQ20" s="39">
        <f>IF(AND($G20="x",AO20&gt;0),0,IF(ISERROR(LOOKUP(AP20,Punkte!$D$1:$D$22,Punkte!$E$1:$E$22)),"",LOOKUP((AP20),Punkte!$D$1:$D$22,Punkte!$E$1:$E$22)))</f>
        <v>4</v>
      </c>
      <c r="AR20" s="115">
        <f t="shared" si="2"/>
        <v>7</v>
      </c>
    </row>
    <row r="21" spans="1:44" x14ac:dyDescent="0.25">
      <c r="A21" s="9">
        <f t="shared" si="0"/>
        <v>17</v>
      </c>
      <c r="B21" s="34">
        <f t="shared" si="1"/>
        <v>18</v>
      </c>
      <c r="C21" s="3">
        <v>9</v>
      </c>
      <c r="E21" s="15" t="s">
        <v>54</v>
      </c>
      <c r="F21" s="15" t="s">
        <v>55</v>
      </c>
      <c r="G21" s="94"/>
      <c r="H21" s="3" t="s">
        <v>47</v>
      </c>
      <c r="I21" s="99">
        <v>0</v>
      </c>
      <c r="J21" s="39" t="str">
        <f>IF(AND($G21="x",H21&gt;0),0,IF(ISERROR(LOOKUP(I21,Punkte!$D$1:$D$22,Punkte!$E$1:$E$22)),"",LOOKUP((I21),Punkte!$D$1:$D$22,Punkte!$E$1:$E$22)))</f>
        <v/>
      </c>
      <c r="L21" s="99">
        <v>-4</v>
      </c>
      <c r="M21" s="39" t="str">
        <f>IF(AND($G21="x",K21&gt;0),0,IF(ISERROR(LOOKUP(L21,Punkte!$D$1:$D$22,Punkte!$E$1:$E$22)),"",LOOKUP((L21),Punkte!$D$1:$D$22,Punkte!$E$1:$E$22)))</f>
        <v/>
      </c>
      <c r="N21" s="3">
        <v>14</v>
      </c>
      <c r="O21" s="99">
        <v>11</v>
      </c>
      <c r="P21" s="39">
        <f>IF(AND($G21="x",N21&gt;0),0,IF(ISERROR(LOOKUP(O21,Punkte!$D$1:$D$22,Punkte!$E$1:$E$22)),"",LOOKUP((O21),Punkte!$D$1:$D$22,Punkte!$E$1:$E$22)))</f>
        <v>5</v>
      </c>
      <c r="Q21" s="3">
        <v>14</v>
      </c>
      <c r="R21" s="99">
        <v>11</v>
      </c>
      <c r="S21" s="39">
        <f>IF(AND($G21="x",Q21&gt;0),0,IF(ISERROR(LOOKUP(R21,Punkte!$D$1:$D$22,Punkte!$E$1:$E$22)),"",LOOKUP((R21),Punkte!$D$1:$D$22,Punkte!$E$1:$E$22)))</f>
        <v>5</v>
      </c>
      <c r="U21" s="99">
        <v>-5</v>
      </c>
      <c r="V21" s="39" t="str">
        <f>IF(AND($G21="x",T21&gt;0),0,IF(ISERROR(LOOKUP(U21,Punkte!$D$1:$D$22,Punkte!$E$1:$E$22)),"",LOOKUP((U21),Punkte!$D$1:$D$22,Punkte!$E$1:$E$22)))</f>
        <v/>
      </c>
      <c r="X21" s="99">
        <v>-5</v>
      </c>
      <c r="Y21" s="39" t="str">
        <f>IF(AND($G21="x",W21&gt;0),0,IF(ISERROR(LOOKUP(X21,Punkte!$D$1:$D$22,Punkte!$E$1:$E$22)),"",LOOKUP((X21),Punkte!$D$1:$D$22,Punkte!$E$1:$E$22)))</f>
        <v/>
      </c>
      <c r="Z21" s="3">
        <v>17</v>
      </c>
      <c r="AA21" s="99">
        <v>12</v>
      </c>
      <c r="AB21" s="39">
        <f>IF(AND($G21="x",Z21&gt;0),0,IF(ISERROR(LOOKUP(AA21,Punkte!$D$1:$D$22,Punkte!$E$1:$E$22)),"",LOOKUP((AA21),Punkte!$D$1:$D$22,Punkte!$E$1:$E$22)))</f>
        <v>4</v>
      </c>
      <c r="AC21" s="103"/>
      <c r="AD21" s="99">
        <f>IF($G21="x",0,IF(AC21&lt;50,AC21-COUNTIFS($G$5:$G21,"x"),0))</f>
        <v>0</v>
      </c>
      <c r="AE21" s="39" t="str">
        <f>IF(AND($G21="x",AC21&gt;0),0,IF(ISERROR(LOOKUP(AD21,Punkte!$D$1:$D$22,Punkte!$E$1:$E$22)),"",LOOKUP((AD21),Punkte!$D$1:$D$22,Punkte!$E$1:$E$22)))</f>
        <v/>
      </c>
      <c r="AF21" s="3">
        <v>22</v>
      </c>
      <c r="AG21" s="99">
        <v>15</v>
      </c>
      <c r="AH21" s="39">
        <f>IF(AND($G21="x",AF21&gt;0),0,IF(ISERROR(LOOKUP(AG21,Punkte!$D$1:$D$22,Punkte!$E$1:$E$22)),"",LOOKUP((AG21),Punkte!$D$1:$D$22,Punkte!$E$1:$E$22)))</f>
        <v>1</v>
      </c>
      <c r="AI21" s="3">
        <v>31</v>
      </c>
      <c r="AJ21" s="99">
        <v>21</v>
      </c>
      <c r="AK21" s="39">
        <f>IF(AND($G21="x",AI21&gt;0),0,IF(ISERROR(LOOKUP(AJ21,Punkte!$D$1:$D$22,Punkte!$E$1:$E$22)),"",LOOKUP((AJ21),Punkte!$D$1:$D$22,Punkte!$E$1:$E$22)))</f>
        <v>0</v>
      </c>
      <c r="AL21" s="3">
        <v>18</v>
      </c>
      <c r="AM21" s="99">
        <v>13</v>
      </c>
      <c r="AN21" s="39">
        <f>IF(AND($G21="x",AL21&gt;0),0,IF(ISERROR(LOOKUP(AM21,Punkte!$D$1:$D$22,Punkte!$E$1:$E$22)),"",LOOKUP((AM21),Punkte!$D$1:$D$22,Punkte!$E$1:$E$22)))</f>
        <v>3</v>
      </c>
      <c r="AO21" s="3">
        <v>22</v>
      </c>
      <c r="AP21" s="99">
        <v>16</v>
      </c>
      <c r="AQ21" s="39">
        <f>IF(AND($G21="x",AO21&gt;0),0,IF(ISERROR(LOOKUP(AP21,Punkte!$D$1:$D$22,Punkte!$E$1:$E$22)),"",LOOKUP((AP21),Punkte!$D$1:$D$22,Punkte!$E$1:$E$22)))</f>
        <v>0</v>
      </c>
      <c r="AR21" s="115">
        <f t="shared" si="2"/>
        <v>8</v>
      </c>
    </row>
    <row r="22" spans="1:44" collapsed="1" x14ac:dyDescent="0.25">
      <c r="A22" s="9">
        <f t="shared" si="0"/>
        <v>18</v>
      </c>
      <c r="B22" s="34">
        <f t="shared" si="1"/>
        <v>11</v>
      </c>
      <c r="C22" s="18">
        <v>96</v>
      </c>
      <c r="D22" s="4"/>
      <c r="E22" s="15" t="s">
        <v>104</v>
      </c>
      <c r="F22" s="15" t="s">
        <v>74</v>
      </c>
      <c r="G22" s="94"/>
      <c r="H22" s="3">
        <v>21</v>
      </c>
      <c r="I22" s="99">
        <v>16</v>
      </c>
      <c r="J22" s="39">
        <f>IF(AND($G22="x",H22&gt;0),0,IF(ISERROR(LOOKUP(I22,Punkte!$D$1:$D$22,Punkte!$E$1:$E$22)),"",LOOKUP((I22),Punkte!$D$1:$D$22,Punkte!$E$1:$E$22)))</f>
        <v>0</v>
      </c>
      <c r="K22" s="3">
        <v>17</v>
      </c>
      <c r="L22" s="99">
        <v>15</v>
      </c>
      <c r="M22" s="39">
        <f>IF(AND($G22="x",K22&gt;0),0,IF(ISERROR(LOOKUP(L22,Punkte!$D$1:$D$22,Punkte!$E$1:$E$22)),"",LOOKUP((L22),Punkte!$D$1:$D$22,Punkte!$E$1:$E$22)))</f>
        <v>1</v>
      </c>
      <c r="N22" s="3">
        <v>26</v>
      </c>
      <c r="O22" s="99">
        <v>21</v>
      </c>
      <c r="P22" s="39">
        <f>IF(AND($G22="x",N22&gt;0),0,IF(ISERROR(LOOKUP(O22,Punkte!$D$1:$D$22,Punkte!$E$1:$E$22)),"",LOOKUP((O22),Punkte!$D$1:$D$22,Punkte!$E$1:$E$22)))</f>
        <v>0</v>
      </c>
      <c r="Q22" s="3">
        <v>23</v>
      </c>
      <c r="R22" s="99">
        <v>19</v>
      </c>
      <c r="S22" s="39">
        <f>IF(AND($G22="x",Q22&gt;0),0,IF(ISERROR(LOOKUP(R22,Punkte!$D$1:$D$22,Punkte!$E$1:$E$22)),"",LOOKUP((R22),Punkte!$D$1:$D$22,Punkte!$E$1:$E$22)))</f>
        <v>0</v>
      </c>
      <c r="T22" s="3">
        <v>14</v>
      </c>
      <c r="U22" s="99">
        <v>12</v>
      </c>
      <c r="V22" s="39">
        <f>IF(AND($G22="x",T22&gt;0),0,IF(ISERROR(LOOKUP(U22,Punkte!$D$1:$D$22,Punkte!$E$1:$E$22)),"",LOOKUP((U22),Punkte!$D$1:$D$22,Punkte!$E$1:$E$22)))</f>
        <v>4</v>
      </c>
      <c r="W22" s="3">
        <v>15</v>
      </c>
      <c r="X22" s="99">
        <v>13</v>
      </c>
      <c r="Y22" s="39">
        <f>IF(AND($G22="x",W22&gt;0),0,IF(ISERROR(LOOKUP(X22,Punkte!$D$1:$D$22,Punkte!$E$1:$E$22)),"",LOOKUP((X22),Punkte!$D$1:$D$22,Punkte!$E$1:$E$22)))</f>
        <v>3</v>
      </c>
      <c r="AA22" s="99">
        <v>-16</v>
      </c>
      <c r="AB22" s="39" t="str">
        <f>IF(AND($G22="x",Z22&gt;0),0,IF(ISERROR(LOOKUP(AA22,Punkte!$D$1:$D$22,Punkte!$E$1:$E$22)),"",LOOKUP((AA22),Punkte!$D$1:$D$22,Punkte!$E$1:$E$22)))</f>
        <v/>
      </c>
      <c r="AC22" s="103"/>
      <c r="AD22" s="99">
        <f>IF($G22="x",0,IF(AC22&lt;50,AC22-COUNTIFS($G$5:$G22,"x"),0))</f>
        <v>0</v>
      </c>
      <c r="AE22" s="39" t="str">
        <f>IF(AND($G22="x",AC22&gt;0),0,IF(ISERROR(LOOKUP(AD22,Punkte!$D$1:$D$22,Punkte!$E$1:$E$22)),"",LOOKUP((AD22),Punkte!$D$1:$D$22,Punkte!$E$1:$E$22)))</f>
        <v/>
      </c>
      <c r="AF22" s="3">
        <v>27</v>
      </c>
      <c r="AG22" s="99">
        <v>20</v>
      </c>
      <c r="AH22" s="39">
        <f>IF(AND($G22="x",AF22&gt;0),0,IF(ISERROR(LOOKUP(AG22,Punkte!$D$1:$D$22,Punkte!$E$1:$E$22)),"",LOOKUP((AG22),Punkte!$D$1:$D$22,Punkte!$E$1:$E$22)))</f>
        <v>0</v>
      </c>
      <c r="AI22" s="3">
        <v>23</v>
      </c>
      <c r="AJ22" s="99">
        <v>16</v>
      </c>
      <c r="AK22" s="39">
        <f>IF(AND($G22="x",AI22&gt;0),0,IF(ISERROR(LOOKUP(AJ22,Punkte!$D$1:$D$22,Punkte!$E$1:$E$22)),"",LOOKUP((AJ22),Punkte!$D$1:$D$22,Punkte!$E$1:$E$22)))</f>
        <v>0</v>
      </c>
      <c r="AL22" s="3">
        <v>22</v>
      </c>
      <c r="AM22" s="99">
        <v>16</v>
      </c>
      <c r="AN22" s="39">
        <f>IF(AND($G22="x",AL22&gt;0),0,IF(ISERROR(LOOKUP(AM22,Punkte!$D$1:$D$22,Punkte!$E$1:$E$22)),"",LOOKUP((AM22),Punkte!$D$1:$D$22,Punkte!$E$1:$E$22)))</f>
        <v>0</v>
      </c>
      <c r="AO22" s="3">
        <v>19</v>
      </c>
      <c r="AP22" s="99">
        <v>13</v>
      </c>
      <c r="AQ22" s="39">
        <f>IF(AND($G22="x",AO22&gt;0),0,IF(ISERROR(LOOKUP(AP22,Punkte!$D$1:$D$22,Punkte!$E$1:$E$22)),"",LOOKUP((AP22),Punkte!$D$1:$D$22,Punkte!$E$1:$E$22)))</f>
        <v>3</v>
      </c>
      <c r="AR22" s="115">
        <f t="shared" si="2"/>
        <v>10</v>
      </c>
    </row>
    <row r="23" spans="1:44" collapsed="1" x14ac:dyDescent="0.25">
      <c r="A23" s="9">
        <f t="shared" si="0"/>
        <v>19</v>
      </c>
      <c r="B23" s="34">
        <f t="shared" si="1"/>
        <v>9</v>
      </c>
      <c r="C23" s="3">
        <v>51</v>
      </c>
      <c r="E23" s="15" t="s">
        <v>105</v>
      </c>
      <c r="F23" s="15" t="s">
        <v>106</v>
      </c>
      <c r="G23" s="93"/>
      <c r="H23" s="3">
        <v>20</v>
      </c>
      <c r="I23" s="99">
        <v>15</v>
      </c>
      <c r="J23" s="39">
        <f>IF(AND($G23="x",H23&gt;0),0,IF(ISERROR(LOOKUP(I23,Punkte!$D$1:$D$22,Punkte!$E$1:$E$22)),"",LOOKUP((I23),Punkte!$D$1:$D$22,Punkte!$E$1:$E$22)))</f>
        <v>1</v>
      </c>
      <c r="K23" s="3">
        <v>19</v>
      </c>
      <c r="L23" s="99">
        <v>17</v>
      </c>
      <c r="M23" s="39">
        <f>IF(AND($G23="x",K23&gt;0),0,IF(ISERROR(LOOKUP(L23,Punkte!$D$1:$D$22,Punkte!$E$1:$E$22)),"",LOOKUP((L23),Punkte!$D$1:$D$22,Punkte!$E$1:$E$22)))</f>
        <v>0</v>
      </c>
      <c r="N23" s="3">
        <v>24</v>
      </c>
      <c r="O23" s="99">
        <v>19</v>
      </c>
      <c r="P23" s="39">
        <f>IF(AND($G23="x",N23&gt;0),0,IF(ISERROR(LOOKUP(O23,Punkte!$D$1:$D$22,Punkte!$E$1:$E$22)),"",LOOKUP((O23),Punkte!$D$1:$D$22,Punkte!$E$1:$E$22)))</f>
        <v>0</v>
      </c>
      <c r="Q23" s="3">
        <v>22</v>
      </c>
      <c r="R23" s="99">
        <v>18</v>
      </c>
      <c r="S23" s="39">
        <f>IF(AND($G23="x",Q23&gt;0),0,IF(ISERROR(LOOKUP(R23,Punkte!$D$1:$D$22,Punkte!$E$1:$E$22)),"",LOOKUP((R23),Punkte!$D$1:$D$22,Punkte!$E$1:$E$22)))</f>
        <v>0</v>
      </c>
      <c r="U23" s="99">
        <v>-6</v>
      </c>
      <c r="V23" s="39" t="str">
        <f>IF(AND($G23="x",T23&gt;0),0,IF(ISERROR(LOOKUP(U23,Punkte!$D$1:$D$22,Punkte!$E$1:$E$22)),"",LOOKUP((U23),Punkte!$D$1:$D$22,Punkte!$E$1:$E$22)))</f>
        <v/>
      </c>
      <c r="W23" s="3">
        <v>16</v>
      </c>
      <c r="X23" s="99">
        <v>14</v>
      </c>
      <c r="Y23" s="39">
        <f>IF(AND($G23="x",W23&gt;0),0,IF(ISERROR(LOOKUP(X23,Punkte!$D$1:$D$22,Punkte!$E$1:$E$22)),"",LOOKUP((X23),Punkte!$D$1:$D$22,Punkte!$E$1:$E$22)))</f>
        <v>2</v>
      </c>
      <c r="Z23" s="3">
        <v>22</v>
      </c>
      <c r="AA23" s="99">
        <v>14</v>
      </c>
      <c r="AB23" s="39">
        <f>IF(AND($G23="x",Z23&gt;0),0,IF(ISERROR(LOOKUP(AA23,Punkte!$D$1:$D$22,Punkte!$E$1:$E$22)),"",LOOKUP((AA23),Punkte!$D$1:$D$22,Punkte!$E$1:$E$22)))</f>
        <v>2</v>
      </c>
      <c r="AC23" s="103"/>
      <c r="AD23" s="99">
        <f>IF($G23="x",0,IF(AC23&lt;50,AC23-COUNTIFS($G$5:$G23,"x"),0))</f>
        <v>0</v>
      </c>
      <c r="AE23" s="39" t="str">
        <f>IF(AND($G23="x",AC23&gt;0),0,IF(ISERROR(LOOKUP(AD23,Punkte!$D$1:$D$22,Punkte!$E$1:$E$22)),"",LOOKUP((AD23),Punkte!$D$1:$D$22,Punkte!$E$1:$E$22)))</f>
        <v/>
      </c>
      <c r="AF23" s="3">
        <v>24</v>
      </c>
      <c r="AG23" s="99">
        <v>17</v>
      </c>
      <c r="AH23" s="39">
        <f>IF(AND($G23="x",AF23&gt;0),0,IF(ISERROR(LOOKUP(AG23,Punkte!$D$1:$D$22,Punkte!$E$1:$E$22)),"",LOOKUP((AG23),Punkte!$D$1:$D$22,Punkte!$E$1:$E$22)))</f>
        <v>0</v>
      </c>
      <c r="AI23" s="3">
        <v>21</v>
      </c>
      <c r="AJ23" s="99">
        <v>14</v>
      </c>
      <c r="AK23" s="39">
        <f>IF(AND($G23="x",AI23&gt;0),0,IF(ISERROR(LOOKUP(AJ23,Punkte!$D$1:$D$22,Punkte!$E$1:$E$22)),"",LOOKUP((AJ23),Punkte!$D$1:$D$22,Punkte!$E$1:$E$22)))</f>
        <v>2</v>
      </c>
      <c r="AL23" s="3">
        <v>21</v>
      </c>
      <c r="AM23" s="99">
        <v>15</v>
      </c>
      <c r="AN23" s="39">
        <f>IF(AND($G23="x",AL23&gt;0),0,IF(ISERROR(LOOKUP(AM23,Punkte!$D$1:$D$22,Punkte!$E$1:$E$22)),"",LOOKUP((AM23),Punkte!$D$1:$D$22,Punkte!$E$1:$E$22)))</f>
        <v>1</v>
      </c>
      <c r="AO23" s="3">
        <v>21</v>
      </c>
      <c r="AP23" s="99">
        <v>15</v>
      </c>
      <c r="AQ23" s="39">
        <f>IF(AND($G23="x",AO23&gt;0),0,IF(ISERROR(LOOKUP(AP23,Punkte!$D$1:$D$22,Punkte!$E$1:$E$22)),"",LOOKUP((AP23),Punkte!$D$1:$D$22,Punkte!$E$1:$E$22)))</f>
        <v>1</v>
      </c>
      <c r="AR23" s="115">
        <f t="shared" si="2"/>
        <v>10</v>
      </c>
    </row>
    <row r="24" spans="1:44" collapsed="1" x14ac:dyDescent="0.25">
      <c r="A24" s="9">
        <f t="shared" si="0"/>
        <v>20</v>
      </c>
      <c r="B24" s="34">
        <f t="shared" si="1"/>
        <v>6</v>
      </c>
      <c r="C24" s="3">
        <v>45</v>
      </c>
      <c r="E24" s="15" t="s">
        <v>35</v>
      </c>
      <c r="F24" s="15" t="s">
        <v>115</v>
      </c>
      <c r="G24" s="87"/>
      <c r="H24" s="3">
        <v>18</v>
      </c>
      <c r="I24" s="99">
        <v>14</v>
      </c>
      <c r="J24" s="39">
        <f>IF(AND($G24="x",H24&gt;0),0,IF(ISERROR(LOOKUP(I24,Punkte!$D$1:$D$22,Punkte!$E$1:$E$22)),"",LOOKUP((I24),Punkte!$D$1:$D$22,Punkte!$E$1:$E$22)))</f>
        <v>2</v>
      </c>
      <c r="K24" s="3">
        <v>16</v>
      </c>
      <c r="L24" s="99">
        <v>14</v>
      </c>
      <c r="M24" s="39">
        <f>IF(AND($G24="x",K24&gt;0),0,IF(ISERROR(LOOKUP(L24,Punkte!$D$1:$D$22,Punkte!$E$1:$E$22)),"",LOOKUP((L24),Punkte!$D$1:$D$22,Punkte!$E$1:$E$22)))</f>
        <v>2</v>
      </c>
      <c r="N24" s="3">
        <v>22</v>
      </c>
      <c r="O24" s="99">
        <v>17</v>
      </c>
      <c r="P24" s="39">
        <f>IF(AND($G24="x",N24&gt;0),0,IF(ISERROR(LOOKUP(O24,Punkte!$D$1:$D$22,Punkte!$E$1:$E$22)),"",LOOKUP((O24),Punkte!$D$1:$D$22,Punkte!$E$1:$E$22)))</f>
        <v>0</v>
      </c>
      <c r="Q24" s="3">
        <v>19</v>
      </c>
      <c r="R24" s="99">
        <v>16</v>
      </c>
      <c r="S24" s="39">
        <f>IF(AND($G24="x",Q24&gt;0),0,IF(ISERROR(LOOKUP(R24,Punkte!$D$1:$D$22,Punkte!$E$1:$E$22)),"",LOOKUP((R24),Punkte!$D$1:$D$22,Punkte!$E$1:$E$22)))</f>
        <v>0</v>
      </c>
      <c r="T24" s="3" t="s">
        <v>47</v>
      </c>
      <c r="U24" s="99">
        <v>0</v>
      </c>
      <c r="V24" s="39" t="str">
        <f>IF(AND($G24="x",T24&gt;0),0,IF(ISERROR(LOOKUP(U24,Punkte!$D$1:$D$22,Punkte!$E$1:$E$22)),"",LOOKUP((U24),Punkte!$D$1:$D$22,Punkte!$E$1:$E$22)))</f>
        <v/>
      </c>
      <c r="X24" s="99">
        <v>-3</v>
      </c>
      <c r="Y24" s="39" t="str">
        <f>IF(AND($G24="x",W24&gt;0),0,IF(ISERROR(LOOKUP(X24,Punkte!$D$1:$D$22,Punkte!$E$1:$E$22)),"",LOOKUP((X24),Punkte!$D$1:$D$22,Punkte!$E$1:$E$22)))</f>
        <v/>
      </c>
      <c r="Z24" s="3">
        <v>25</v>
      </c>
      <c r="AA24" s="99">
        <v>16</v>
      </c>
      <c r="AB24" s="39">
        <f>IF(AND($G24="x",Z24&gt;0),0,IF(ISERROR(LOOKUP(AA24,Punkte!$D$1:$D$22,Punkte!$E$1:$E$22)),"",LOOKUP((AA24),Punkte!$D$1:$D$22,Punkte!$E$1:$E$22)))</f>
        <v>0</v>
      </c>
      <c r="AC24" s="103"/>
      <c r="AD24" s="99">
        <f>IF($G24="x",0,IF(AC24&lt;50,AC24-COUNTIFS($G$5:$G24,"x"),0))</f>
        <v>0</v>
      </c>
      <c r="AE24" s="39" t="str">
        <f>IF(AND($G24="x",AC24&gt;0),0,IF(ISERROR(LOOKUP(AD24,Punkte!$D$1:$D$22,Punkte!$E$1:$E$22)),"",LOOKUP((AD24),Punkte!$D$1:$D$22,Punkte!$E$1:$E$22)))</f>
        <v/>
      </c>
      <c r="AG24" s="99">
        <v>-18</v>
      </c>
      <c r="AH24" s="39" t="str">
        <f>IF(AND($G24="x",AF24&gt;0),0,IF(ISERROR(LOOKUP(AG24,Punkte!$D$1:$D$22,Punkte!$E$1:$E$22)),"",LOOKUP((AG24),Punkte!$D$1:$D$22,Punkte!$E$1:$E$22)))</f>
        <v/>
      </c>
      <c r="AJ24" s="99">
        <v>-18</v>
      </c>
      <c r="AK24" s="39" t="str">
        <f>IF(AND($G24="x",AI24&gt;0),0,IF(ISERROR(LOOKUP(AJ24,Punkte!$D$1:$D$22,Punkte!$E$1:$E$22)),"",LOOKUP((AJ24),Punkte!$D$1:$D$22,Punkte!$E$1:$E$22)))</f>
        <v/>
      </c>
      <c r="AL24" s="3">
        <v>24</v>
      </c>
      <c r="AM24" s="99">
        <v>17</v>
      </c>
      <c r="AN24" s="39">
        <f>IF(AND($G24="x",AL24&gt;0),0,IF(ISERROR(LOOKUP(AM24,Punkte!$D$1:$D$22,Punkte!$E$1:$E$22)),"",LOOKUP((AM24),Punkte!$D$1:$D$22,Punkte!$E$1:$E$22)))</f>
        <v>0</v>
      </c>
      <c r="AO24" s="3">
        <v>20</v>
      </c>
      <c r="AP24" s="99">
        <v>14</v>
      </c>
      <c r="AQ24" s="39">
        <f>IF(AND($G24="x",AO24&gt;0),0,IF(ISERROR(LOOKUP(AP24,Punkte!$D$1:$D$22,Punkte!$E$1:$E$22)),"",LOOKUP((AP24),Punkte!$D$1:$D$22,Punkte!$E$1:$E$22)))</f>
        <v>2</v>
      </c>
      <c r="AR24" s="115">
        <f t="shared" si="2"/>
        <v>8</v>
      </c>
    </row>
    <row r="25" spans="1:44" x14ac:dyDescent="0.25">
      <c r="A25" s="9">
        <f t="shared" si="0"/>
        <v>21</v>
      </c>
      <c r="B25" s="34">
        <f t="shared" si="1"/>
        <v>3</v>
      </c>
      <c r="C25" s="3">
        <v>58</v>
      </c>
      <c r="E25" s="15" t="s">
        <v>113</v>
      </c>
      <c r="F25" s="15" t="s">
        <v>114</v>
      </c>
      <c r="G25" s="85"/>
      <c r="H25" s="3">
        <v>27</v>
      </c>
      <c r="I25" s="99">
        <v>20</v>
      </c>
      <c r="J25" s="39">
        <f>IF(AND($G25="x",H25&gt;0),0,IF(ISERROR(LOOKUP(I25,Punkte!$D$1:$D$22,Punkte!$E$1:$E$22)),"",LOOKUP((I25),Punkte!$D$1:$D$22,Punkte!$E$1:$E$22)))</f>
        <v>0</v>
      </c>
      <c r="K25" s="3">
        <v>22</v>
      </c>
      <c r="L25" s="99">
        <v>19</v>
      </c>
      <c r="M25" s="39">
        <f>IF(AND($G25="x",K25&gt;0),0,IF(ISERROR(LOOKUP(L25,Punkte!$D$1:$D$22,Punkte!$E$1:$E$22)),"",LOOKUP((L25),Punkte!$D$1:$D$22,Punkte!$E$1:$E$22)))</f>
        <v>0</v>
      </c>
      <c r="N25" s="3">
        <v>30</v>
      </c>
      <c r="O25" s="99">
        <v>24</v>
      </c>
      <c r="P25" s="39">
        <f>IF(AND($G25="x",N25&gt;0),0,IF(ISERROR(LOOKUP(O25,Punkte!$D$1:$D$22,Punkte!$E$1:$E$22)),"",LOOKUP((O25),Punkte!$D$1:$D$22,Punkte!$E$1:$E$22)))</f>
        <v>0</v>
      </c>
      <c r="Q25" s="3">
        <v>26</v>
      </c>
      <c r="R25" s="99">
        <v>22</v>
      </c>
      <c r="S25" s="39">
        <f>IF(AND($G25="x",Q25&gt;0),0,IF(ISERROR(LOOKUP(R25,Punkte!$D$1:$D$22,Punkte!$E$1:$E$22)),"",LOOKUP((R25),Punkte!$D$1:$D$22,Punkte!$E$1:$E$22)))</f>
        <v>0</v>
      </c>
      <c r="T25" s="3">
        <v>15</v>
      </c>
      <c r="U25" s="99">
        <v>13</v>
      </c>
      <c r="V25" s="39">
        <f>IF(AND($G25="x",T25&gt;0),0,IF(ISERROR(LOOKUP(U25,Punkte!$D$1:$D$22,Punkte!$E$1:$E$22)),"",LOOKUP((U25),Punkte!$D$1:$D$22,Punkte!$E$1:$E$22)))</f>
        <v>3</v>
      </c>
      <c r="W25" s="3">
        <v>18</v>
      </c>
      <c r="X25" s="99">
        <v>16</v>
      </c>
      <c r="Y25" s="39">
        <f>IF(AND($G25="x",W25&gt;0),0,IF(ISERROR(LOOKUP(X25,Punkte!$D$1:$D$22,Punkte!$E$1:$E$22)),"",LOOKUP((X25),Punkte!$D$1:$D$22,Punkte!$E$1:$E$22)))</f>
        <v>0</v>
      </c>
      <c r="AA25" s="99">
        <v>-16</v>
      </c>
      <c r="AB25" s="39" t="str">
        <f>IF(AND($G25="x",Z25&gt;0),0,IF(ISERROR(LOOKUP(AA25,Punkte!$D$1:$D$22,Punkte!$E$1:$E$22)),"",LOOKUP((AA25),Punkte!$D$1:$D$22,Punkte!$E$1:$E$22)))</f>
        <v/>
      </c>
      <c r="AC25" s="103"/>
      <c r="AD25" s="99">
        <f>IF($G25="x",0,IF(AC25&lt;50,AC25-COUNTIFS($G$5:$G25,"x"),0))</f>
        <v>0</v>
      </c>
      <c r="AE25" s="39" t="str">
        <f>IF(AND($G25="x",AC25&gt;0),0,IF(ISERROR(LOOKUP(AD25,Punkte!$D$1:$D$22,Punkte!$E$1:$E$22)),"",LOOKUP((AD25),Punkte!$D$1:$D$22,Punkte!$E$1:$E$22)))</f>
        <v/>
      </c>
      <c r="AF25" s="3">
        <v>31</v>
      </c>
      <c r="AG25" s="99">
        <v>22</v>
      </c>
      <c r="AH25" s="39">
        <f>IF(AND($G25="x",AF25&gt;0),0,IF(ISERROR(LOOKUP(AG25,Punkte!$D$1:$D$22,Punkte!$E$1:$E$22)),"",LOOKUP((AG25),Punkte!$D$1:$D$22,Punkte!$E$1:$E$22)))</f>
        <v>0</v>
      </c>
      <c r="AI25" s="3">
        <v>30</v>
      </c>
      <c r="AJ25" s="99">
        <v>20</v>
      </c>
      <c r="AK25" s="39">
        <f>IF(AND($G25="x",AI25&gt;0),0,IF(ISERROR(LOOKUP(AJ25,Punkte!$D$1:$D$22,Punkte!$E$1:$E$22)),"",LOOKUP((AJ25),Punkte!$D$1:$D$22,Punkte!$E$1:$E$22)))</f>
        <v>0</v>
      </c>
      <c r="AL25" s="3">
        <v>34</v>
      </c>
      <c r="AM25" s="99">
        <v>23</v>
      </c>
      <c r="AN25" s="39">
        <f>IF(AND($G25="x",AL25&gt;0),0,IF(ISERROR(LOOKUP(AM25,Punkte!$D$1:$D$22,Punkte!$E$1:$E$22)),"",LOOKUP((AM25),Punkte!$D$1:$D$22,Punkte!$E$1:$E$22)))</f>
        <v>0</v>
      </c>
      <c r="AO25" s="3">
        <v>30</v>
      </c>
      <c r="AP25" s="99">
        <v>21</v>
      </c>
      <c r="AQ25" s="39">
        <f>IF(AND($G25="x",AO25&gt;0),0,IF(ISERROR(LOOKUP(AP25,Punkte!$D$1:$D$22,Punkte!$E$1:$E$22)),"",LOOKUP((AP25),Punkte!$D$1:$D$22,Punkte!$E$1:$E$22)))</f>
        <v>0</v>
      </c>
      <c r="AR25" s="115">
        <f t="shared" si="2"/>
        <v>10</v>
      </c>
    </row>
    <row r="26" spans="1:44" x14ac:dyDescent="0.25">
      <c r="A26" s="9">
        <f t="shared" si="0"/>
        <v>22</v>
      </c>
      <c r="B26" s="34">
        <f t="shared" si="1"/>
        <v>2</v>
      </c>
      <c r="C26" s="3">
        <v>25</v>
      </c>
      <c r="E26" s="15" t="s">
        <v>82</v>
      </c>
      <c r="F26" s="15" t="s">
        <v>83</v>
      </c>
      <c r="G26" s="83"/>
      <c r="I26" s="99">
        <v>-7</v>
      </c>
      <c r="J26" s="39" t="str">
        <f>IF(AND($G26="x",H26&gt;0),0,IF(ISERROR(LOOKUP(I26,Punkte!$D$1:$D$22,Punkte!$E$1:$E$22)),"",LOOKUP((I26),Punkte!$D$1:$D$22,Punkte!$E$1:$E$22)))</f>
        <v/>
      </c>
      <c r="L26" s="99">
        <v>-4</v>
      </c>
      <c r="M26" s="39" t="str">
        <f>IF(AND($G26="x",K26&gt;0),0,IF(ISERROR(LOOKUP(L26,Punkte!$D$1:$D$22,Punkte!$E$1:$E$22)),"",LOOKUP((L26),Punkte!$D$1:$D$22,Punkte!$E$1:$E$22)))</f>
        <v/>
      </c>
      <c r="N26" s="3">
        <v>23</v>
      </c>
      <c r="O26" s="99">
        <v>18</v>
      </c>
      <c r="P26" s="39">
        <f>IF(AND($G26="x",N26&gt;0),0,IF(ISERROR(LOOKUP(O26,Punkte!$D$1:$D$22,Punkte!$E$1:$E$22)),"",LOOKUP((O26),Punkte!$D$1:$D$22,Punkte!$E$1:$E$22)))</f>
        <v>0</v>
      </c>
      <c r="Q26" s="3">
        <v>21</v>
      </c>
      <c r="R26" s="99">
        <v>17</v>
      </c>
      <c r="S26" s="39">
        <f>IF(AND($G26="x",Q26&gt;0),0,IF(ISERROR(LOOKUP(R26,Punkte!$D$1:$D$22,Punkte!$E$1:$E$22)),"",LOOKUP((R26),Punkte!$D$1:$D$22,Punkte!$E$1:$E$22)))</f>
        <v>0</v>
      </c>
      <c r="T26" s="3" t="s">
        <v>47</v>
      </c>
      <c r="U26" s="99">
        <v>0</v>
      </c>
      <c r="V26" s="39" t="str">
        <f>IF(AND($G26="x",T26&gt;0),0,IF(ISERROR(LOOKUP(U26,Punkte!$D$1:$D$22,Punkte!$E$1:$E$22)),"",LOOKUP((U26),Punkte!$D$1:$D$22,Punkte!$E$1:$E$22)))</f>
        <v/>
      </c>
      <c r="W26" s="3">
        <v>17</v>
      </c>
      <c r="X26" s="99">
        <v>15</v>
      </c>
      <c r="Y26" s="39">
        <f>IF(AND($G26="x",W26&gt;0),0,IF(ISERROR(LOOKUP(X26,Punkte!$D$1:$D$22,Punkte!$E$1:$E$22)),"",LOOKUP((X26),Punkte!$D$1:$D$22,Punkte!$E$1:$E$22)))</f>
        <v>1</v>
      </c>
      <c r="Z26" s="3" t="s">
        <v>47</v>
      </c>
      <c r="AA26" s="99">
        <v>0</v>
      </c>
      <c r="AB26" s="39" t="str">
        <f>IF(AND($G26="x",Z26&gt;0),0,IF(ISERROR(LOOKUP(AA26,Punkte!$D$1:$D$22,Punkte!$E$1:$E$22)),"",LOOKUP((AA26),Punkte!$D$1:$D$22,Punkte!$E$1:$E$22)))</f>
        <v/>
      </c>
      <c r="AC26" s="103"/>
      <c r="AD26" s="99">
        <f>IF($G26="x",0,IF(AC26&lt;50,AC26-COUNTIFS($G$5:$G26,"x"),0))</f>
        <v>0</v>
      </c>
      <c r="AE26" s="39" t="str">
        <f>IF(AND($G26="x",AC26&gt;0),0,IF(ISERROR(LOOKUP(AD26,Punkte!$D$1:$D$22,Punkte!$E$1:$E$22)),"",LOOKUP((AD26),Punkte!$D$1:$D$22,Punkte!$E$1:$E$22)))</f>
        <v/>
      </c>
      <c r="AF26" s="3">
        <v>23</v>
      </c>
      <c r="AG26" s="99">
        <v>16</v>
      </c>
      <c r="AH26" s="39">
        <f>IF(AND($G26="x",AF26&gt;0),0,IF(ISERROR(LOOKUP(AG26,Punkte!$D$1:$D$22,Punkte!$E$1:$E$22)),"",LOOKUP((AG26),Punkte!$D$1:$D$22,Punkte!$E$1:$E$22)))</f>
        <v>0</v>
      </c>
      <c r="AI26" s="3">
        <v>22</v>
      </c>
      <c r="AJ26" s="99">
        <v>15</v>
      </c>
      <c r="AK26" s="39">
        <f>IF(AND($G26="x",AI26&gt;0),0,IF(ISERROR(LOOKUP(AJ26,Punkte!$D$1:$D$22,Punkte!$E$1:$E$22)),"",LOOKUP((AJ26),Punkte!$D$1:$D$22,Punkte!$E$1:$E$22)))</f>
        <v>1</v>
      </c>
      <c r="AM26" s="99">
        <f>IF($G26="x",0,IF(AL26&lt;50,AL26-COUNTIFS($G$5:$G26,"x"),0))</f>
        <v>0</v>
      </c>
      <c r="AN26" s="39" t="str">
        <f>IF(AND($G26="x",AL26&gt;0),0,IF(ISERROR(LOOKUP(AM26,Punkte!$D$1:$D$22,Punkte!$E$1:$E$22)),"",LOOKUP((AM26),Punkte!$D$1:$D$22,Punkte!$E$1:$E$22)))</f>
        <v/>
      </c>
      <c r="AP26" s="99">
        <f>IF($G26="x",0,IF(AO26&lt;50,AO26-COUNTIFS($G$5:$G26,"x"),0))</f>
        <v>0</v>
      </c>
      <c r="AQ26" s="39" t="str">
        <f>IF(AND($G26="x",AO26&gt;0),0,IF(ISERROR(LOOKUP(AP26,Punkte!$D$1:$D$22,Punkte!$E$1:$E$22)),"",LOOKUP((AP26),Punkte!$D$1:$D$22,Punkte!$E$1:$E$22)))</f>
        <v/>
      </c>
      <c r="AR26" s="115">
        <f t="shared" si="2"/>
        <v>7</v>
      </c>
    </row>
    <row r="27" spans="1:44" x14ac:dyDescent="0.25">
      <c r="A27" s="9">
        <f t="shared" si="0"/>
        <v>23</v>
      </c>
      <c r="B27" s="34">
        <f t="shared" si="1"/>
        <v>1</v>
      </c>
      <c r="C27" s="3">
        <v>15</v>
      </c>
      <c r="D27" s="1" t="s">
        <v>23</v>
      </c>
      <c r="E27" s="15" t="s">
        <v>110</v>
      </c>
      <c r="F27" s="15" t="s">
        <v>111</v>
      </c>
      <c r="G27" s="94"/>
      <c r="I27" s="99">
        <v>-13</v>
      </c>
      <c r="J27" s="39" t="str">
        <f>IF(AND($G27="x",H27&gt;0),0,IF(ISERROR(LOOKUP(I27,Punkte!$D$1:$D$22,Punkte!$E$1:$E$22)),"",LOOKUP((I27),Punkte!$D$1:$D$22,Punkte!$E$1:$E$22)))</f>
        <v/>
      </c>
      <c r="L27" s="99">
        <v>-13</v>
      </c>
      <c r="M27" s="39" t="str">
        <f>IF(AND($G27="x",K27&gt;0),0,IF(ISERROR(LOOKUP(L27,Punkte!$D$1:$D$22,Punkte!$E$1:$E$22)),"",LOOKUP((L27),Punkte!$D$1:$D$22,Punkte!$E$1:$E$22)))</f>
        <v/>
      </c>
      <c r="O27" s="99">
        <v>-17</v>
      </c>
      <c r="P27" s="39" t="str">
        <f>IF(AND($G27="x",N27&gt;0),0,IF(ISERROR(LOOKUP(O27,Punkte!$D$1:$D$22,Punkte!$E$1:$E$22)),"",LOOKUP((O27),Punkte!$D$1:$D$22,Punkte!$E$1:$E$22)))</f>
        <v/>
      </c>
      <c r="R27" s="99">
        <v>-17</v>
      </c>
      <c r="S27" s="39" t="str">
        <f>IF(AND($G27="x",Q27&gt;0),0,IF(ISERROR(LOOKUP(R27,Punkte!$D$1:$D$22,Punkte!$E$1:$E$22)),"",LOOKUP((R27),Punkte!$D$1:$D$22,Punkte!$E$1:$E$22)))</f>
        <v/>
      </c>
      <c r="U27" s="99">
        <v>-18</v>
      </c>
      <c r="V27" s="39" t="str">
        <f>IF(AND($G27="x",T27&gt;0),0,IF(ISERROR(LOOKUP(U27,Punkte!$D$1:$D$22,Punkte!$E$1:$E$22)),"",LOOKUP((U27),Punkte!$D$1:$D$22,Punkte!$E$1:$E$22)))</f>
        <v/>
      </c>
      <c r="X27" s="99">
        <v>-18</v>
      </c>
      <c r="Y27" s="39" t="str">
        <f>IF(AND($G27="x",W27&gt;0),0,IF(ISERROR(LOOKUP(X27,Punkte!$D$1:$D$22,Punkte!$E$1:$E$22)),"",LOOKUP((X27),Punkte!$D$1:$D$22,Punkte!$E$1:$E$22)))</f>
        <v/>
      </c>
      <c r="Z27" s="3">
        <v>24</v>
      </c>
      <c r="AA27" s="99">
        <v>15</v>
      </c>
      <c r="AB27" s="39">
        <f>IF(AND($G27="x",Z27&gt;0),0,IF(ISERROR(LOOKUP(AA27,Punkte!$D$1:$D$22,Punkte!$E$1:$E$22)),"",LOOKUP((AA27),Punkte!$D$1:$D$22,Punkte!$E$1:$E$22)))</f>
        <v>1</v>
      </c>
      <c r="AC27" s="103"/>
      <c r="AD27" s="99">
        <f>IF($G27="x",0,IF(AC27&lt;50,AC27-COUNTIFS($G$5:$G27,"x"),0))</f>
        <v>0</v>
      </c>
      <c r="AE27" s="39" t="str">
        <f>IF(AND($G27="x",AC27&gt;0),0,IF(ISERROR(LOOKUP(AD27,Punkte!$D$1:$D$22,Punkte!$E$1:$E$22)),"",LOOKUP((AD27),Punkte!$D$1:$D$22,Punkte!$E$1:$E$22)))</f>
        <v/>
      </c>
      <c r="AF27" s="3">
        <v>25</v>
      </c>
      <c r="AG27" s="99">
        <v>18</v>
      </c>
      <c r="AH27" s="39">
        <f>IF(AND($G27="x",AF27&gt;0),0,IF(ISERROR(LOOKUP(AG27,Punkte!$D$1:$D$22,Punkte!$E$1:$E$22)),"",LOOKUP((AG27),Punkte!$D$1:$D$22,Punkte!$E$1:$E$22)))</f>
        <v>0</v>
      </c>
      <c r="AI27" s="3">
        <v>25</v>
      </c>
      <c r="AJ27" s="99">
        <v>18</v>
      </c>
      <c r="AK27" s="39">
        <f>IF(AND($G27="x",AI27&gt;0),0,IF(ISERROR(LOOKUP(AJ27,Punkte!$D$1:$D$22,Punkte!$E$1:$E$22)),"",LOOKUP((AJ27),Punkte!$D$1:$D$22,Punkte!$E$1:$E$22)))</f>
        <v>0</v>
      </c>
      <c r="AL27" s="3">
        <v>30</v>
      </c>
      <c r="AM27" s="99">
        <v>20</v>
      </c>
      <c r="AN27" s="39">
        <f>IF(AND($G27="x",AL27&gt;0),0,IF(ISERROR(LOOKUP(AM27,Punkte!$D$1:$D$22,Punkte!$E$1:$E$22)),"",LOOKUP((AM27),Punkte!$D$1:$D$22,Punkte!$E$1:$E$22)))</f>
        <v>0</v>
      </c>
      <c r="AO27" s="3">
        <v>28</v>
      </c>
      <c r="AP27" s="99">
        <v>19</v>
      </c>
      <c r="AQ27" s="39">
        <f>IF(AND($G27="x",AO27&gt;0),0,IF(ISERROR(LOOKUP(AP27,Punkte!$D$1:$D$22,Punkte!$E$1:$E$22)),"",LOOKUP((AP27),Punkte!$D$1:$D$22,Punkte!$E$1:$E$22)))</f>
        <v>0</v>
      </c>
      <c r="AR27" s="115">
        <f t="shared" si="2"/>
        <v>5</v>
      </c>
    </row>
    <row r="28" spans="1:44" collapsed="1" x14ac:dyDescent="0.25">
      <c r="A28" s="9">
        <f t="shared" si="0"/>
        <v>24</v>
      </c>
      <c r="B28" s="34">
        <f t="shared" si="1"/>
        <v>0</v>
      </c>
      <c r="C28" s="3">
        <v>23</v>
      </c>
      <c r="E28" s="15" t="s">
        <v>92</v>
      </c>
      <c r="F28" s="15" t="s">
        <v>55</v>
      </c>
      <c r="G28" s="94"/>
      <c r="H28" s="3">
        <v>23</v>
      </c>
      <c r="I28" s="99">
        <v>18</v>
      </c>
      <c r="J28" s="39">
        <f>IF(AND($G28="x",H28&gt;0),0,IF(ISERROR(LOOKUP(I28,Punkte!$D$1:$D$22,Punkte!$E$1:$E$22)),"",LOOKUP((I28),Punkte!$D$1:$D$22,Punkte!$E$1:$E$22)))</f>
        <v>0</v>
      </c>
      <c r="K28" s="3">
        <v>18</v>
      </c>
      <c r="L28" s="99">
        <v>16</v>
      </c>
      <c r="M28" s="39">
        <f>IF(AND($G28="x",K28&gt;0),0,IF(ISERROR(LOOKUP(L28,Punkte!$D$1:$D$22,Punkte!$E$1:$E$22)),"",LOOKUP((L28),Punkte!$D$1:$D$22,Punkte!$E$1:$E$22)))</f>
        <v>0</v>
      </c>
      <c r="N28" s="3">
        <v>25</v>
      </c>
      <c r="O28" s="99">
        <v>20</v>
      </c>
      <c r="P28" s="39">
        <f>IF(AND($G28="x",N28&gt;0),0,IF(ISERROR(LOOKUP(O28,Punkte!$D$1:$D$22,Punkte!$E$1:$E$22)),"",LOOKUP((O28),Punkte!$D$1:$D$22,Punkte!$E$1:$E$22)))</f>
        <v>0</v>
      </c>
      <c r="Q28" s="3">
        <v>25</v>
      </c>
      <c r="R28" s="99">
        <v>21</v>
      </c>
      <c r="S28" s="39">
        <f>IF(AND($G28="x",Q28&gt;0),0,IF(ISERROR(LOOKUP(R28,Punkte!$D$1:$D$22,Punkte!$E$1:$E$22)),"",LOOKUP((R28),Punkte!$D$1:$D$22,Punkte!$E$1:$E$22)))</f>
        <v>0</v>
      </c>
      <c r="U28" s="99">
        <v>-6</v>
      </c>
      <c r="V28" s="39" t="str">
        <f>IF(AND($G28="x",T28&gt;0),0,IF(ISERROR(LOOKUP(U28,Punkte!$D$1:$D$22,Punkte!$E$1:$E$22)),"",LOOKUP((U28),Punkte!$D$1:$D$22,Punkte!$E$1:$E$22)))</f>
        <v/>
      </c>
      <c r="X28" s="99">
        <v>-6</v>
      </c>
      <c r="Y28" s="39" t="str">
        <f>IF(AND($G28="x",W28&gt;0),0,IF(ISERROR(LOOKUP(X28,Punkte!$D$1:$D$22,Punkte!$E$1:$E$22)),"",LOOKUP((X28),Punkte!$D$1:$D$22,Punkte!$E$1:$E$22)))</f>
        <v/>
      </c>
      <c r="Z28" s="3" t="s">
        <v>47</v>
      </c>
      <c r="AA28" s="99">
        <v>0</v>
      </c>
      <c r="AB28" s="39" t="str">
        <f>IF(AND($G28="x",Z28&gt;0),0,IF(ISERROR(LOOKUP(AA28,Punkte!$D$1:$D$22,Punkte!$E$1:$E$22)),"",LOOKUP((AA28),Punkte!$D$1:$D$22,Punkte!$E$1:$E$22)))</f>
        <v/>
      </c>
      <c r="AC28" s="103"/>
      <c r="AD28" s="99">
        <f>IF($G28="x",0,IF(AC28&lt;50,AC28-COUNTIFS($G$5:$G28,"x"),0))</f>
        <v>0</v>
      </c>
      <c r="AE28" s="39" t="str">
        <f>IF(AND($G28="x",AC28&gt;0),0,IF(ISERROR(LOOKUP(AD28,Punkte!$D$1:$D$22,Punkte!$E$1:$E$22)),"",LOOKUP((AD28),Punkte!$D$1:$D$22,Punkte!$E$1:$E$22)))</f>
        <v/>
      </c>
      <c r="AF28" s="3">
        <v>26</v>
      </c>
      <c r="AG28" s="99">
        <v>19</v>
      </c>
      <c r="AH28" s="39">
        <f>IF(AND($G28="x",AF28&gt;0),0,IF(ISERROR(LOOKUP(AG28,Punkte!$D$1:$D$22,Punkte!$E$1:$E$22)),"",LOOKUP((AG28),Punkte!$D$1:$D$22,Punkte!$E$1:$E$22)))</f>
        <v>0</v>
      </c>
      <c r="AI28" s="3">
        <v>28</v>
      </c>
      <c r="AJ28" s="99">
        <v>19</v>
      </c>
      <c r="AK28" s="39">
        <f>IF(AND($G28="x",AI28&gt;0),0,IF(ISERROR(LOOKUP(AJ28,Punkte!$D$1:$D$22,Punkte!$E$1:$E$22)),"",LOOKUP((AJ28),Punkte!$D$1:$D$22,Punkte!$E$1:$E$22)))</f>
        <v>0</v>
      </c>
      <c r="AL28" s="3">
        <v>29</v>
      </c>
      <c r="AM28" s="99">
        <v>19</v>
      </c>
      <c r="AN28" s="39">
        <f>IF(AND($G28="x",AL28&gt;0),0,IF(ISERROR(LOOKUP(AM28,Punkte!$D$1:$D$22,Punkte!$E$1:$E$22)),"",LOOKUP((AM28),Punkte!$D$1:$D$22,Punkte!$E$1:$E$22)))</f>
        <v>0</v>
      </c>
      <c r="AO28" s="3">
        <v>26</v>
      </c>
      <c r="AP28" s="99">
        <v>18</v>
      </c>
      <c r="AQ28" s="39">
        <f>IF(AND($G28="x",AO28&gt;0),0,IF(ISERROR(LOOKUP(AP28,Punkte!$D$1:$D$22,Punkte!$E$1:$E$22)),"",LOOKUP((AP28),Punkte!$D$1:$D$22,Punkte!$E$1:$E$22)))</f>
        <v>0</v>
      </c>
      <c r="AR28" s="115">
        <f t="shared" si="2"/>
        <v>9</v>
      </c>
    </row>
    <row r="29" spans="1:44" x14ac:dyDescent="0.25">
      <c r="A29" s="9">
        <f t="shared" si="0"/>
        <v>24</v>
      </c>
      <c r="B29" s="34">
        <f t="shared" si="1"/>
        <v>0</v>
      </c>
      <c r="C29" s="3">
        <v>44</v>
      </c>
      <c r="E29" s="21" t="s">
        <v>112</v>
      </c>
      <c r="F29" s="21" t="s">
        <v>43</v>
      </c>
      <c r="G29" s="94"/>
      <c r="H29" s="3">
        <v>22</v>
      </c>
      <c r="I29" s="99">
        <v>17</v>
      </c>
      <c r="J29" s="39">
        <f>IF(AND($G29="x",H29&gt;0),0,IF(ISERROR(LOOKUP(I29,Punkte!$D$1:$D$22,Punkte!$E$1:$E$22)),"",LOOKUP((I29),Punkte!$D$1:$D$22,Punkte!$E$1:$E$22)))</f>
        <v>0</v>
      </c>
      <c r="K29" s="3">
        <v>21</v>
      </c>
      <c r="L29" s="99">
        <v>18</v>
      </c>
      <c r="M29" s="39">
        <f>IF(AND($G29="x",K29&gt;0),0,IF(ISERROR(LOOKUP(L29,Punkte!$D$1:$D$22,Punkte!$E$1:$E$22)),"",LOOKUP((L29),Punkte!$D$1:$D$22,Punkte!$E$1:$E$22)))</f>
        <v>0</v>
      </c>
      <c r="N29" s="3">
        <v>27</v>
      </c>
      <c r="O29" s="99">
        <v>22</v>
      </c>
      <c r="P29" s="39">
        <f>IF(AND($G29="x",N29&gt;0),0,IF(ISERROR(LOOKUP(O29,Punkte!$D$1:$D$22,Punkte!$E$1:$E$22)),"",LOOKUP((O29),Punkte!$D$1:$D$22,Punkte!$E$1:$E$22)))</f>
        <v>0</v>
      </c>
      <c r="Q29" s="3">
        <v>24</v>
      </c>
      <c r="R29" s="99">
        <v>20</v>
      </c>
      <c r="S29" s="39">
        <f>IF(AND($G29="x",Q29&gt;0),0,IF(ISERROR(LOOKUP(R29,Punkte!$D$1:$D$22,Punkte!$E$1:$E$22)),"",LOOKUP((R29),Punkte!$D$1:$D$22,Punkte!$E$1:$E$22)))</f>
        <v>0</v>
      </c>
      <c r="U29" s="99">
        <v>-6</v>
      </c>
      <c r="V29" s="39" t="str">
        <f>IF(AND($G29="x",T29&gt;0),0,IF(ISERROR(LOOKUP(U29,Punkte!$D$1:$D$22,Punkte!$E$1:$E$22)),"",LOOKUP((U29),Punkte!$D$1:$D$22,Punkte!$E$1:$E$22)))</f>
        <v/>
      </c>
      <c r="W29" s="3">
        <v>19</v>
      </c>
      <c r="X29" s="99">
        <v>17</v>
      </c>
      <c r="Y29" s="39">
        <f>IF(AND($G29="x",W29&gt;0),0,IF(ISERROR(LOOKUP(X29,Punkte!$D$1:$D$22,Punkte!$E$1:$E$22)),"",LOOKUP((X29),Punkte!$D$1:$D$22,Punkte!$E$1:$E$22)))</f>
        <v>0</v>
      </c>
      <c r="Z29" s="3">
        <v>28</v>
      </c>
      <c r="AA29" s="99">
        <v>18</v>
      </c>
      <c r="AB29" s="39">
        <f>IF(AND($G29="x",Z29&gt;0),0,IF(ISERROR(LOOKUP(AA29,Punkte!$D$1:$D$22,Punkte!$E$1:$E$22)),"",LOOKUP((AA29),Punkte!$D$1:$D$22,Punkte!$E$1:$E$22)))</f>
        <v>0</v>
      </c>
      <c r="AC29" s="103"/>
      <c r="AD29" s="99">
        <f>IF($G29="x",0,IF(AC29&lt;50,AC29-COUNTIFS($G$5:$G29,"x"),0))</f>
        <v>0</v>
      </c>
      <c r="AE29" s="39" t="str">
        <f>IF(AND($G29="x",AC29&gt;0),0,IF(ISERROR(LOOKUP(AD29,Punkte!$D$1:$D$22,Punkte!$E$1:$E$22)),"",LOOKUP((AD29),Punkte!$D$1:$D$22,Punkte!$E$1:$E$22)))</f>
        <v/>
      </c>
      <c r="AF29" s="3">
        <v>29</v>
      </c>
      <c r="AG29" s="99">
        <v>21</v>
      </c>
      <c r="AH29" s="39">
        <f>IF(AND($G29="x",AF29&gt;0),0,IF(ISERROR(LOOKUP(AG29,Punkte!$D$1:$D$22,Punkte!$E$1:$E$22)),"",LOOKUP((AG29),Punkte!$D$1:$D$22,Punkte!$E$1:$E$22)))</f>
        <v>0</v>
      </c>
      <c r="AI29" s="3">
        <v>24</v>
      </c>
      <c r="AJ29" s="99">
        <v>17</v>
      </c>
      <c r="AK29" s="39">
        <f>IF(AND($G29="x",AI29&gt;0),0,IF(ISERROR(LOOKUP(AJ29,Punkte!$D$1:$D$22,Punkte!$E$1:$E$22)),"",LOOKUP((AJ29),Punkte!$D$1:$D$22,Punkte!$E$1:$E$22)))</f>
        <v>0</v>
      </c>
      <c r="AL29" s="3">
        <v>31</v>
      </c>
      <c r="AM29" s="99">
        <v>21</v>
      </c>
      <c r="AN29" s="39">
        <f>IF(AND($G29="x",AL29&gt;0),0,IF(ISERROR(LOOKUP(AM29,Punkte!$D$1:$D$22,Punkte!$E$1:$E$22)),"",LOOKUP((AM29),Punkte!$D$1:$D$22,Punkte!$E$1:$E$22)))</f>
        <v>0</v>
      </c>
      <c r="AP29" s="99">
        <f>IF($G29="x",0,IF(AO29&lt;50,AO29-COUNTIFS($G$5:$G29,"x"),0))</f>
        <v>0</v>
      </c>
      <c r="AQ29" s="39" t="str">
        <f>IF(AND($G29="x",AO29&gt;0),0,IF(ISERROR(LOOKUP(AP29,Punkte!$D$1:$D$22,Punkte!$E$1:$E$22)),"",LOOKUP((AP29),Punkte!$D$1:$D$22,Punkte!$E$1:$E$22)))</f>
        <v/>
      </c>
      <c r="AR29" s="115">
        <f t="shared" si="2"/>
        <v>9</v>
      </c>
    </row>
    <row r="30" spans="1:44" x14ac:dyDescent="0.25">
      <c r="A30" s="9">
        <f t="shared" si="0"/>
        <v>24</v>
      </c>
      <c r="B30" s="34">
        <f t="shared" si="1"/>
        <v>0</v>
      </c>
      <c r="C30" s="3">
        <v>95</v>
      </c>
      <c r="D30" s="1" t="s">
        <v>44</v>
      </c>
      <c r="E30" s="15" t="s">
        <v>45</v>
      </c>
      <c r="F30" s="15" t="s">
        <v>46</v>
      </c>
      <c r="G30" s="93" t="s">
        <v>156</v>
      </c>
      <c r="I30" s="99">
        <v>0</v>
      </c>
      <c r="J30" s="39" t="str">
        <f>IF(AND($G30="x",H30&gt;0),0,IF(ISERROR(LOOKUP(I30,Punkte!$D$1:$D$22,Punkte!$E$1:$E$22)),"",LOOKUP((I30),Punkte!$D$1:$D$22,Punkte!$E$1:$E$22)))</f>
        <v/>
      </c>
      <c r="L30" s="99">
        <f>IF($G30="x",0,IF(K30&lt;50,K30-COUNTIFS($G$5:$G30,"x"),0))</f>
        <v>0</v>
      </c>
      <c r="M30" s="39" t="str">
        <f>IF(AND($G30="x",K30&gt;0),0,IF(ISERROR(LOOKUP(L30,Punkte!$D$1:$D$22,Punkte!$E$1:$E$22)),"",LOOKUP((L30),Punkte!$D$1:$D$22,Punkte!$E$1:$E$22)))</f>
        <v/>
      </c>
      <c r="N30" s="3">
        <v>11</v>
      </c>
      <c r="O30" s="99">
        <v>0</v>
      </c>
      <c r="P30" s="39">
        <f>IF(AND($G30="x",N30&gt;0),0,IF(ISERROR(LOOKUP(O30,Punkte!$D$1:$D$22,Punkte!$E$1:$E$22)),"",LOOKUP((O30),Punkte!$D$1:$D$22,Punkte!$E$1:$E$22)))</f>
        <v>0</v>
      </c>
      <c r="Q30" s="3">
        <v>10</v>
      </c>
      <c r="R30" s="99">
        <v>0</v>
      </c>
      <c r="S30" s="39">
        <f>IF(AND($G30="x",Q30&gt;0),0,IF(ISERROR(LOOKUP(R30,Punkte!$D$1:$D$22,Punkte!$E$1:$E$22)),"",LOOKUP((R30),Punkte!$D$1:$D$22,Punkte!$E$1:$E$22)))</f>
        <v>0</v>
      </c>
      <c r="T30" s="3">
        <v>8</v>
      </c>
      <c r="U30" s="99">
        <v>0</v>
      </c>
      <c r="V30" s="39">
        <f>IF(AND($G30="x",T30&gt;0),0,IF(ISERROR(LOOKUP(U30,Punkte!$D$1:$D$22,Punkte!$E$1:$E$22)),"",LOOKUP((U30),Punkte!$D$1:$D$22,Punkte!$E$1:$E$22)))</f>
        <v>0</v>
      </c>
      <c r="W30" s="3">
        <v>11</v>
      </c>
      <c r="X30" s="99">
        <v>0</v>
      </c>
      <c r="Y30" s="39">
        <f>IF(AND($G30="x",W30&gt;0),0,IF(ISERROR(LOOKUP(X30,Punkte!$D$1:$D$22,Punkte!$E$1:$E$22)),"",LOOKUP((X30),Punkte!$D$1:$D$22,Punkte!$E$1:$E$22)))</f>
        <v>0</v>
      </c>
      <c r="Z30" s="3">
        <v>11</v>
      </c>
      <c r="AA30" s="99">
        <v>0</v>
      </c>
      <c r="AB30" s="39">
        <f>IF(AND($G30="x",Z30&gt;0),0,IF(ISERROR(LOOKUP(AA30,Punkte!$D$1:$D$22,Punkte!$E$1:$E$22)),"",LOOKUP((AA30),Punkte!$D$1:$D$22,Punkte!$E$1:$E$22)))</f>
        <v>0</v>
      </c>
      <c r="AC30" s="103"/>
      <c r="AD30" s="99">
        <f>IF($G30="x",0,IF(AC30&lt;50,AC30-COUNTIFS($G$5:$G30,"x"),0))</f>
        <v>0</v>
      </c>
      <c r="AE30" s="39" t="str">
        <f>IF(AND($G30="x",AC30&gt;0),0,IF(ISERROR(LOOKUP(AD30,Punkte!$D$1:$D$22,Punkte!$E$1:$E$22)),"",LOOKUP((AD30),Punkte!$D$1:$D$22,Punkte!$E$1:$E$22)))</f>
        <v/>
      </c>
      <c r="AG30" s="99">
        <v>0</v>
      </c>
      <c r="AH30" s="39" t="str">
        <f>IF(AND($G30="x",AF30&gt;0),0,IF(ISERROR(LOOKUP(AG30,Punkte!$D$1:$D$22,Punkte!$E$1:$E$22)),"",LOOKUP((AG30),Punkte!$D$1:$D$22,Punkte!$E$1:$E$22)))</f>
        <v/>
      </c>
      <c r="AJ30" s="99">
        <v>0</v>
      </c>
      <c r="AK30" s="39" t="str">
        <f>IF(AND($G30="x",AI30&gt;0),0,IF(ISERROR(LOOKUP(AJ30,Punkte!$D$1:$D$22,Punkte!$E$1:$E$22)),"",LOOKUP((AJ30),Punkte!$D$1:$D$22,Punkte!$E$1:$E$22)))</f>
        <v/>
      </c>
      <c r="AL30" s="3">
        <v>11</v>
      </c>
      <c r="AM30" s="99">
        <v>0</v>
      </c>
      <c r="AN30" s="39">
        <f>IF(AND($G30="x",AL30&gt;0),0,IF(ISERROR(LOOKUP(AM30,Punkte!$D$1:$D$22,Punkte!$E$1:$E$22)),"",LOOKUP((AM30),Punkte!$D$1:$D$22,Punkte!$E$1:$E$22)))</f>
        <v>0</v>
      </c>
      <c r="AO30" s="3">
        <v>10</v>
      </c>
      <c r="AP30" s="99">
        <v>0</v>
      </c>
      <c r="AQ30" s="39">
        <f>IF(AND($G30="x",AO30&gt;0),0,IF(ISERROR(LOOKUP(AP30,Punkte!$D$1:$D$22,Punkte!$E$1:$E$22)),"",LOOKUP((AP30),Punkte!$D$1:$D$22,Punkte!$E$1:$E$22)))</f>
        <v>0</v>
      </c>
      <c r="AR30" s="115">
        <f t="shared" si="2"/>
        <v>7</v>
      </c>
    </row>
    <row r="31" spans="1:44" x14ac:dyDescent="0.25">
      <c r="A31" s="9">
        <f t="shared" si="0"/>
        <v>24</v>
      </c>
      <c r="B31" s="34">
        <f t="shared" si="1"/>
        <v>0</v>
      </c>
      <c r="C31" s="18">
        <v>7</v>
      </c>
      <c r="D31" s="4"/>
      <c r="E31" s="15" t="s">
        <v>168</v>
      </c>
      <c r="F31" s="15" t="s">
        <v>169</v>
      </c>
      <c r="G31" s="94" t="s">
        <v>156</v>
      </c>
      <c r="I31" s="99">
        <v>0</v>
      </c>
      <c r="J31" s="39" t="str">
        <f>IF(AND($G31="x",H31&gt;0),0,IF(ISERROR(LOOKUP(I31,Punkte!$D$1:$D$22,Punkte!$E$1:$E$22)),"",LOOKUP((I31),Punkte!$D$1:$D$22,Punkte!$E$1:$E$22)))</f>
        <v/>
      </c>
      <c r="L31" s="99">
        <f>IF($G31="x",0,IF(K31&lt;50,K31-COUNTIFS($G$5:$G31,"x"),0))</f>
        <v>0</v>
      </c>
      <c r="M31" s="39" t="str">
        <f>IF(AND($G31="x",K31&gt;0),0,IF(ISERROR(LOOKUP(L31,Punkte!$D$1:$D$22,Punkte!$E$1:$E$22)),"",LOOKUP((L31),Punkte!$D$1:$D$22,Punkte!$E$1:$E$22)))</f>
        <v/>
      </c>
      <c r="N31" s="3">
        <v>21</v>
      </c>
      <c r="O31" s="99">
        <v>0</v>
      </c>
      <c r="P31" s="39">
        <f>IF(AND($G31="x",N31&gt;0),0,IF(ISERROR(LOOKUP(O31,Punkte!$D$1:$D$22,Punkte!$E$1:$E$22)),"",LOOKUP((O31),Punkte!$D$1:$D$22,Punkte!$E$1:$E$22)))</f>
        <v>0</v>
      </c>
      <c r="Q31" s="3">
        <v>20</v>
      </c>
      <c r="R31" s="99">
        <v>0</v>
      </c>
      <c r="S31" s="39">
        <f>IF(AND($G31="x",Q31&gt;0),0,IF(ISERROR(LOOKUP(R31,Punkte!$D$1:$D$22,Punkte!$E$1:$E$22)),"",LOOKUP((R31),Punkte!$D$1:$D$22,Punkte!$E$1:$E$22)))</f>
        <v>0</v>
      </c>
      <c r="U31" s="99">
        <v>0</v>
      </c>
      <c r="V31" s="39" t="str">
        <f>IF(AND($G31="x",T31&gt;0),0,IF(ISERROR(LOOKUP(U31,Punkte!$D$1:$D$22,Punkte!$E$1:$E$22)),"",LOOKUP((U31),Punkte!$D$1:$D$22,Punkte!$E$1:$E$22)))</f>
        <v/>
      </c>
      <c r="X31" s="99">
        <v>0</v>
      </c>
      <c r="Y31" s="39" t="str">
        <f>IF(AND($G31="x",W31&gt;0),0,IF(ISERROR(LOOKUP(X31,Punkte!$D$1:$D$22,Punkte!$E$1:$E$22)),"",LOOKUP((X31),Punkte!$D$1:$D$22,Punkte!$E$1:$E$22)))</f>
        <v/>
      </c>
      <c r="AA31" s="99">
        <v>0</v>
      </c>
      <c r="AB31" s="39" t="str">
        <f>IF(AND($G31="x",Z31&gt;0),0,IF(ISERROR(LOOKUP(AA31,Punkte!$D$1:$D$22,Punkte!$E$1:$E$22)),"",LOOKUP((AA31),Punkte!$D$1:$D$22,Punkte!$E$1:$E$22)))</f>
        <v/>
      </c>
      <c r="AC31" s="103"/>
      <c r="AD31" s="99">
        <f>IF($G31="x",0,IF(AC31&lt;50,AC31-COUNTIFS($G$5:$G31,"x"),0))</f>
        <v>0</v>
      </c>
      <c r="AE31" s="39" t="str">
        <f>IF(AND($G31="x",AC31&gt;0),0,IF(ISERROR(LOOKUP(AD31,Punkte!$D$1:$D$22,Punkte!$E$1:$E$22)),"",LOOKUP((AD31),Punkte!$D$1:$D$22,Punkte!$E$1:$E$22)))</f>
        <v/>
      </c>
      <c r="AF31" s="3">
        <v>21</v>
      </c>
      <c r="AG31" s="99">
        <v>0</v>
      </c>
      <c r="AH31" s="39">
        <f>IF(AND($G31="x",AF31&gt;0),0,IF(ISERROR(LOOKUP(AG31,Punkte!$D$1:$D$22,Punkte!$E$1:$E$22)),"",LOOKUP((AG31),Punkte!$D$1:$D$22,Punkte!$E$1:$E$22)))</f>
        <v>0</v>
      </c>
      <c r="AI31" s="3" t="s">
        <v>47</v>
      </c>
      <c r="AJ31" s="99">
        <v>0</v>
      </c>
      <c r="AK31" s="39">
        <f>IF(AND($G31="x",AI31&gt;0),0,IF(ISERROR(LOOKUP(AJ31,Punkte!$D$1:$D$22,Punkte!$E$1:$E$22)),"",LOOKUP((AJ31),Punkte!$D$1:$D$22,Punkte!$E$1:$E$22)))</f>
        <v>0</v>
      </c>
      <c r="AL31" s="3">
        <v>28</v>
      </c>
      <c r="AM31" s="99">
        <v>0</v>
      </c>
      <c r="AN31" s="39">
        <f>IF(AND($G31="x",AL31&gt;0),0,IF(ISERROR(LOOKUP(AM31,Punkte!$D$1:$D$22,Punkte!$E$1:$E$22)),"",LOOKUP((AM31),Punkte!$D$1:$D$22,Punkte!$E$1:$E$22)))</f>
        <v>0</v>
      </c>
      <c r="AO31" s="3">
        <v>27</v>
      </c>
      <c r="AP31" s="99">
        <v>0</v>
      </c>
      <c r="AQ31" s="39">
        <f>IF(AND($G31="x",AO31&gt;0),0,IF(ISERROR(LOOKUP(AP31,Punkte!$D$1:$D$22,Punkte!$E$1:$E$22)),"",LOOKUP((AP31),Punkte!$D$1:$D$22,Punkte!$E$1:$E$22)))</f>
        <v>0</v>
      </c>
      <c r="AR31" s="115">
        <f t="shared" si="2"/>
        <v>6</v>
      </c>
    </row>
    <row r="32" spans="1:44" x14ac:dyDescent="0.25">
      <c r="A32" s="9">
        <f t="shared" si="0"/>
        <v>24</v>
      </c>
      <c r="B32" s="34">
        <f t="shared" si="1"/>
        <v>0</v>
      </c>
      <c r="C32" s="18">
        <v>48</v>
      </c>
      <c r="D32" s="4"/>
      <c r="E32" s="15" t="s">
        <v>158</v>
      </c>
      <c r="F32" s="15" t="s">
        <v>172</v>
      </c>
      <c r="G32" s="88" t="s">
        <v>156</v>
      </c>
      <c r="H32" s="3">
        <v>24</v>
      </c>
      <c r="I32" s="99">
        <v>0</v>
      </c>
      <c r="J32" s="39">
        <f>IF(AND($G32="x",H32&gt;0),0,IF(ISERROR(LOOKUP(I32,Punkte!$D$1:$D$22,Punkte!$E$1:$E$22)),"",LOOKUP((I32),Punkte!$D$1:$D$22,Punkte!$E$1:$E$22)))</f>
        <v>0</v>
      </c>
      <c r="K32" s="3">
        <v>20</v>
      </c>
      <c r="L32" s="99">
        <v>0</v>
      </c>
      <c r="M32" s="39">
        <f>IF(AND($G32="x",K32&gt;0),0,IF(ISERROR(LOOKUP(L32,Punkte!$D$1:$D$22,Punkte!$E$1:$E$22)),"",LOOKUP((L32),Punkte!$D$1:$D$22,Punkte!$E$1:$E$22)))</f>
        <v>0</v>
      </c>
      <c r="N32" s="3">
        <v>28</v>
      </c>
      <c r="O32" s="99">
        <v>0</v>
      </c>
      <c r="P32" s="39">
        <f>IF(AND($G32="x",N32&gt;0),0,IF(ISERROR(LOOKUP(O32,Punkte!$D$1:$D$22,Punkte!$E$1:$E$22)),"",LOOKUP((O32),Punkte!$D$1:$D$22,Punkte!$E$1:$E$22)))</f>
        <v>0</v>
      </c>
      <c r="Q32" s="3" t="s">
        <v>47</v>
      </c>
      <c r="R32" s="99">
        <v>0</v>
      </c>
      <c r="S32" s="39">
        <f>IF(AND($G32="x",Q32&gt;0),0,IF(ISERROR(LOOKUP(R32,Punkte!$D$1:$D$22,Punkte!$E$1:$E$22)),"",LOOKUP((R32),Punkte!$D$1:$D$22,Punkte!$E$1:$E$22)))</f>
        <v>0</v>
      </c>
      <c r="U32" s="99">
        <v>0</v>
      </c>
      <c r="V32" s="39" t="str">
        <f>IF(AND($G32="x",T32&gt;0),0,IF(ISERROR(LOOKUP(U32,Punkte!$D$1:$D$22,Punkte!$E$1:$E$22)),"",LOOKUP((U32),Punkte!$D$1:$D$22,Punkte!$E$1:$E$22)))</f>
        <v/>
      </c>
      <c r="X32" s="99">
        <v>0</v>
      </c>
      <c r="Y32" s="39" t="str">
        <f>IF(AND($G32="x",W32&gt;0),0,IF(ISERROR(LOOKUP(X32,Punkte!$D$1:$D$22,Punkte!$E$1:$E$22)),"",LOOKUP((X32),Punkte!$D$1:$D$22,Punkte!$E$1:$E$22)))</f>
        <v/>
      </c>
      <c r="AA32" s="99">
        <v>0</v>
      </c>
      <c r="AB32" s="39" t="str">
        <f>IF(AND($G32="x",Z32&gt;0),0,IF(ISERROR(LOOKUP(AA32,Punkte!$D$1:$D$22,Punkte!$E$1:$E$22)),"",LOOKUP((AA32),Punkte!$D$1:$D$22,Punkte!$E$1:$E$22)))</f>
        <v/>
      </c>
      <c r="AC32" s="103"/>
      <c r="AD32" s="99">
        <f>IF($G32="x",0,IF(AC32&lt;50,AC32-COUNTIFS($G$5:$G32,"x"),0))</f>
        <v>0</v>
      </c>
      <c r="AE32" s="39" t="str">
        <f>IF(AND($G32="x",AC32&gt;0),0,IF(ISERROR(LOOKUP(AD32,Punkte!$D$1:$D$22,Punkte!$E$1:$E$22)),"",LOOKUP((AD32),Punkte!$D$1:$D$22,Punkte!$E$1:$E$22)))</f>
        <v/>
      </c>
      <c r="AF32" s="3">
        <v>30</v>
      </c>
      <c r="AG32" s="99">
        <v>0</v>
      </c>
      <c r="AH32" s="39">
        <f>IF(AND($G32="x",AF32&gt;0),0,IF(ISERROR(LOOKUP(AG32,Punkte!$D$1:$D$22,Punkte!$E$1:$E$22)),"",LOOKUP((AG32),Punkte!$D$1:$D$22,Punkte!$E$1:$E$22)))</f>
        <v>0</v>
      </c>
      <c r="AI32" s="3">
        <v>27</v>
      </c>
      <c r="AJ32" s="99">
        <v>0</v>
      </c>
      <c r="AK32" s="39">
        <f>IF(AND($G32="x",AI32&gt;0),0,IF(ISERROR(LOOKUP(AJ32,Punkte!$D$1:$D$22,Punkte!$E$1:$E$22)),"",LOOKUP((AJ32),Punkte!$D$1:$D$22,Punkte!$E$1:$E$22)))</f>
        <v>0</v>
      </c>
      <c r="AM32" s="99">
        <f>IF($G32="x",0,IF(AL32&lt;50,AL32-COUNTIFS($G$5:$G32,"x"),0))</f>
        <v>0</v>
      </c>
      <c r="AN32" s="39" t="str">
        <f>IF(AND($G32="x",AL32&gt;0),0,IF(ISERROR(LOOKUP(AM32,Punkte!$D$1:$D$22,Punkte!$E$1:$E$22)),"",LOOKUP((AM32),Punkte!$D$1:$D$22,Punkte!$E$1:$E$22)))</f>
        <v/>
      </c>
      <c r="AP32" s="99">
        <f>IF($G32="x",0,IF(AO32&lt;50,AO32-COUNTIFS($G$5:$G32,"x"),0))</f>
        <v>0</v>
      </c>
      <c r="AQ32" s="39" t="str">
        <f>IF(AND($G32="x",AO32&gt;0),0,IF(ISERROR(LOOKUP(AP32,Punkte!$D$1:$D$22,Punkte!$E$1:$E$22)),"",LOOKUP((AP32),Punkte!$D$1:$D$22,Punkte!$E$1:$E$22)))</f>
        <v/>
      </c>
      <c r="AR32" s="115">
        <f t="shared" si="2"/>
        <v>6</v>
      </c>
    </row>
    <row r="33" spans="1:44" x14ac:dyDescent="0.25">
      <c r="A33" s="9">
        <f t="shared" si="0"/>
        <v>24</v>
      </c>
      <c r="B33" s="34">
        <f t="shared" si="1"/>
        <v>0</v>
      </c>
      <c r="C33" s="3">
        <v>28</v>
      </c>
      <c r="E33" s="15" t="s">
        <v>48</v>
      </c>
      <c r="F33" s="15" t="s">
        <v>49</v>
      </c>
      <c r="G33" s="93" t="s">
        <v>156</v>
      </c>
      <c r="I33" s="99">
        <v>0</v>
      </c>
      <c r="J33" s="39" t="str">
        <f>IF(AND($G33="x",H33&gt;0),0,IF(ISERROR(LOOKUP(I33,Punkte!$D$1:$D$22,Punkte!$E$1:$E$22)),"",LOOKUP((I33),Punkte!$D$1:$D$22,Punkte!$E$1:$E$22)))</f>
        <v/>
      </c>
      <c r="L33" s="99">
        <f>IF($G33="x",0,IF(K33&lt;50,K33-COUNTIFS($G$5:$G33,"x"),0))</f>
        <v>0</v>
      </c>
      <c r="M33" s="39" t="str">
        <f>IF(AND($G33="x",K33&gt;0),0,IF(ISERROR(LOOKUP(L33,Punkte!$D$1:$D$22,Punkte!$E$1:$E$22)),"",LOOKUP((L33),Punkte!$D$1:$D$22,Punkte!$E$1:$E$22)))</f>
        <v/>
      </c>
      <c r="N33" s="3">
        <v>4</v>
      </c>
      <c r="O33" s="99">
        <v>0</v>
      </c>
      <c r="P33" s="39">
        <f>IF(AND($G33="x",N33&gt;0),0,IF(ISERROR(LOOKUP(O33,Punkte!$D$1:$D$22,Punkte!$E$1:$E$22)),"",LOOKUP((O33),Punkte!$D$1:$D$22,Punkte!$E$1:$E$22)))</f>
        <v>0</v>
      </c>
      <c r="Q33" s="3">
        <v>7</v>
      </c>
      <c r="R33" s="99">
        <v>0</v>
      </c>
      <c r="S33" s="39">
        <f>IF(AND($G33="x",Q33&gt;0),0,IF(ISERROR(LOOKUP(R33,Punkte!$D$1:$D$22,Punkte!$E$1:$E$22)),"",LOOKUP((R33),Punkte!$D$1:$D$22,Punkte!$E$1:$E$22)))</f>
        <v>0</v>
      </c>
      <c r="U33" s="99">
        <v>0</v>
      </c>
      <c r="V33" s="39" t="str">
        <f>IF(AND($G33="x",T33&gt;0),0,IF(ISERROR(LOOKUP(U33,Punkte!$D$1:$D$22,Punkte!$E$1:$E$22)),"",LOOKUP((U33),Punkte!$D$1:$D$22,Punkte!$E$1:$E$22)))</f>
        <v/>
      </c>
      <c r="X33" s="99">
        <v>0</v>
      </c>
      <c r="Y33" s="39" t="str">
        <f>IF(AND($G33="x",W33&gt;0),0,IF(ISERROR(LOOKUP(X33,Punkte!$D$1:$D$22,Punkte!$E$1:$E$22)),"",LOOKUP((X33),Punkte!$D$1:$D$22,Punkte!$E$1:$E$22)))</f>
        <v/>
      </c>
      <c r="Z33" s="3">
        <v>9</v>
      </c>
      <c r="AA33" s="99">
        <v>0</v>
      </c>
      <c r="AB33" s="39">
        <f>IF(AND($G33="x",Z33&gt;0),0,IF(ISERROR(LOOKUP(AA33,Punkte!$D$1:$D$22,Punkte!$E$1:$E$22)),"",LOOKUP((AA33),Punkte!$D$1:$D$22,Punkte!$E$1:$E$22)))</f>
        <v>0</v>
      </c>
      <c r="AC33" s="103"/>
      <c r="AD33" s="99">
        <f>IF($G33="x",0,IF(AC33&lt;50,AC33-COUNTIFS($G$5:$G33,"x"),0))</f>
        <v>0</v>
      </c>
      <c r="AE33" s="39" t="str">
        <f>IF(AND($G33="x",AC33&gt;0),0,IF(ISERROR(LOOKUP(AD33,Punkte!$D$1:$D$22,Punkte!$E$1:$E$22)),"",LOOKUP((AD33),Punkte!$D$1:$D$22,Punkte!$E$1:$E$22)))</f>
        <v/>
      </c>
      <c r="AG33" s="99">
        <v>0</v>
      </c>
      <c r="AH33" s="39" t="str">
        <f>IF(AND($G33="x",AF33&gt;0),0,IF(ISERROR(LOOKUP(AG33,Punkte!$D$1:$D$22,Punkte!$E$1:$E$22)),"",LOOKUP((AG33),Punkte!$D$1:$D$22,Punkte!$E$1:$E$22)))</f>
        <v/>
      </c>
      <c r="AJ33" s="99">
        <v>0</v>
      </c>
      <c r="AK33" s="39" t="str">
        <f>IF(AND($G33="x",AI33&gt;0),0,IF(ISERROR(LOOKUP(AJ33,Punkte!$D$1:$D$22,Punkte!$E$1:$E$22)),"",LOOKUP((AJ33),Punkte!$D$1:$D$22,Punkte!$E$1:$E$22)))</f>
        <v/>
      </c>
      <c r="AL33" s="3">
        <v>4</v>
      </c>
      <c r="AM33" s="99">
        <v>0</v>
      </c>
      <c r="AN33" s="39">
        <f>IF(AND($G33="x",AL33&gt;0),0,IF(ISERROR(LOOKUP(AM33,Punkte!$D$1:$D$22,Punkte!$E$1:$E$22)),"",LOOKUP((AM33),Punkte!$D$1:$D$22,Punkte!$E$1:$E$22)))</f>
        <v>0</v>
      </c>
      <c r="AO33" s="3">
        <v>4</v>
      </c>
      <c r="AP33" s="99">
        <v>0</v>
      </c>
      <c r="AQ33" s="39">
        <f>IF(AND($G33="x",AO33&gt;0),0,IF(ISERROR(LOOKUP(AP33,Punkte!$D$1:$D$22,Punkte!$E$1:$E$22)),"",LOOKUP((AP33),Punkte!$D$1:$D$22,Punkte!$E$1:$E$22)))</f>
        <v>0</v>
      </c>
      <c r="AR33" s="115">
        <f t="shared" si="2"/>
        <v>5</v>
      </c>
    </row>
    <row r="34" spans="1:44" x14ac:dyDescent="0.25">
      <c r="A34" s="9">
        <f t="shared" si="0"/>
        <v>24</v>
      </c>
      <c r="B34" s="34">
        <f t="shared" si="1"/>
        <v>0</v>
      </c>
      <c r="C34" s="18">
        <v>33</v>
      </c>
      <c r="E34" s="15" t="s">
        <v>85</v>
      </c>
      <c r="F34" s="15" t="s">
        <v>86</v>
      </c>
      <c r="G34" s="85" t="s">
        <v>156</v>
      </c>
      <c r="I34" s="99">
        <v>0</v>
      </c>
      <c r="J34" s="39" t="str">
        <f>IF(AND($G34="x",H34&gt;0),0,IF(ISERROR(LOOKUP(I34,Punkte!$D$1:$D$22,Punkte!$E$1:$E$22)),"",LOOKUP((I34),Punkte!$D$1:$D$22,Punkte!$E$1:$E$22)))</f>
        <v/>
      </c>
      <c r="L34" s="99">
        <v>0</v>
      </c>
      <c r="M34" s="39" t="str">
        <f>IF(AND($G34="x",K34&gt;0),0,IF(ISERROR(LOOKUP(L34,Punkte!$D$1:$D$22,Punkte!$E$1:$E$22)),"",LOOKUP((L34),Punkte!$D$1:$D$22,Punkte!$E$1:$E$22)))</f>
        <v/>
      </c>
      <c r="N34" s="3">
        <v>20</v>
      </c>
      <c r="O34" s="99">
        <v>0</v>
      </c>
      <c r="P34" s="39">
        <f>IF(AND($G34="x",N34&gt;0),0,IF(ISERROR(LOOKUP(O34,Punkte!$D$1:$D$22,Punkte!$E$1:$E$22)),"",LOOKUP((O34),Punkte!$D$1:$D$22,Punkte!$E$1:$E$22)))</f>
        <v>0</v>
      </c>
      <c r="R34" s="99">
        <v>0</v>
      </c>
      <c r="S34" s="39" t="str">
        <f>IF(AND($G34="x",Q34&gt;0),0,IF(ISERROR(LOOKUP(R34,Punkte!$D$1:$D$22,Punkte!$E$1:$E$22)),"",LOOKUP((R34),Punkte!$D$1:$D$22,Punkte!$E$1:$E$22)))</f>
        <v/>
      </c>
      <c r="U34" s="99">
        <v>0</v>
      </c>
      <c r="V34" s="39" t="str">
        <f>IF(AND($G34="x",T34&gt;0),0,IF(ISERROR(LOOKUP(U34,Punkte!$D$1:$D$22,Punkte!$E$1:$E$22)),"",LOOKUP((U34),Punkte!$D$1:$D$22,Punkte!$E$1:$E$22)))</f>
        <v/>
      </c>
      <c r="X34" s="99">
        <v>0</v>
      </c>
      <c r="Y34" s="39" t="str">
        <f>IF(AND($G34="x",W34&gt;0),0,IF(ISERROR(LOOKUP(X34,Punkte!$D$1:$D$22,Punkte!$E$1:$E$22)),"",LOOKUP((X34),Punkte!$D$1:$D$22,Punkte!$E$1:$E$22)))</f>
        <v/>
      </c>
      <c r="AA34" s="99">
        <v>0</v>
      </c>
      <c r="AB34" s="39" t="str">
        <f>IF(AND($G34="x",Z34&gt;0),0,IF(ISERROR(LOOKUP(AA34,Punkte!$D$1:$D$22,Punkte!$E$1:$E$22)),"",LOOKUP((AA34),Punkte!$D$1:$D$22,Punkte!$E$1:$E$22)))</f>
        <v/>
      </c>
      <c r="AC34" s="103"/>
      <c r="AD34" s="99">
        <f>IF($G34="x",0,IF(AC34&lt;50,AC34-COUNTIFS($G$5:$G34,"x"),0))</f>
        <v>0</v>
      </c>
      <c r="AE34" s="39" t="str">
        <f>IF(AND($G34="x",AC34&gt;0),0,IF(ISERROR(LOOKUP(AD34,Punkte!$D$1:$D$22,Punkte!$E$1:$E$22)),"",LOOKUP((AD34),Punkte!$D$1:$D$22,Punkte!$E$1:$E$22)))</f>
        <v/>
      </c>
      <c r="AF34" s="3">
        <v>18</v>
      </c>
      <c r="AG34" s="99">
        <v>0</v>
      </c>
      <c r="AH34" s="39">
        <f>IF(AND($G34="x",AF34&gt;0),0,IF(ISERROR(LOOKUP(AG34,Punkte!$D$1:$D$22,Punkte!$E$1:$E$22)),"",LOOKUP((AG34),Punkte!$D$1:$D$22,Punkte!$E$1:$E$22)))</f>
        <v>0</v>
      </c>
      <c r="AI34" s="3">
        <v>18</v>
      </c>
      <c r="AJ34" s="99">
        <v>0</v>
      </c>
      <c r="AK34" s="39">
        <f>IF(AND($G34="x",AI34&gt;0),0,IF(ISERROR(LOOKUP(AJ34,Punkte!$D$1:$D$22,Punkte!$E$1:$E$22)),"",LOOKUP((AJ34),Punkte!$D$1:$D$22,Punkte!$E$1:$E$22)))</f>
        <v>0</v>
      </c>
      <c r="AL34" s="3">
        <v>15</v>
      </c>
      <c r="AM34" s="99">
        <v>0</v>
      </c>
      <c r="AN34" s="39">
        <f>IF(AND($G34="x",AL34&gt;0),0,IF(ISERROR(LOOKUP(AM34,Punkte!$D$1:$D$22,Punkte!$E$1:$E$22)),"",LOOKUP((AM34),Punkte!$D$1:$D$22,Punkte!$E$1:$E$22)))</f>
        <v>0</v>
      </c>
      <c r="AO34" s="3">
        <v>13</v>
      </c>
      <c r="AP34" s="99">
        <v>0</v>
      </c>
      <c r="AQ34" s="39">
        <f>IF(AND($G34="x",AO34&gt;0),0,IF(ISERROR(LOOKUP(AP34,Punkte!$D$1:$D$22,Punkte!$E$1:$E$22)),"",LOOKUP((AP34),Punkte!$D$1:$D$22,Punkte!$E$1:$E$22)))</f>
        <v>0</v>
      </c>
      <c r="AR34" s="115">
        <f t="shared" si="2"/>
        <v>5</v>
      </c>
    </row>
    <row r="35" spans="1:44" x14ac:dyDescent="0.25">
      <c r="A35" s="9">
        <f t="shared" si="0"/>
        <v>24</v>
      </c>
      <c r="B35" s="34">
        <f t="shared" si="1"/>
        <v>0</v>
      </c>
      <c r="C35" s="3">
        <v>8</v>
      </c>
      <c r="D35" s="19"/>
      <c r="E35" s="15" t="s">
        <v>65</v>
      </c>
      <c r="F35" s="15" t="s">
        <v>66</v>
      </c>
      <c r="G35" s="83" t="s">
        <v>156</v>
      </c>
      <c r="I35" s="99">
        <v>0</v>
      </c>
      <c r="J35" s="39" t="str">
        <f>IF(AND($G35="x",H35&gt;0),0,IF(ISERROR(LOOKUP(I35,Punkte!$D$1:$D$22,Punkte!$E$1:$E$22)),"",LOOKUP((I35),Punkte!$D$1:$D$22,Punkte!$E$1:$E$22)))</f>
        <v/>
      </c>
      <c r="L35" s="99">
        <v>0</v>
      </c>
      <c r="M35" s="39" t="str">
        <f>IF(AND($G35="x",K35&gt;0),0,IF(ISERROR(LOOKUP(L35,Punkte!$D$1:$D$22,Punkte!$E$1:$E$22)),"",LOOKUP((L35),Punkte!$D$1:$D$22,Punkte!$E$1:$E$22)))</f>
        <v/>
      </c>
      <c r="O35" s="99">
        <v>0</v>
      </c>
      <c r="P35" s="39" t="str">
        <f>IF(AND($G35="x",N35&gt;0),0,IF(ISERROR(LOOKUP(O35,Punkte!$D$1:$D$22,Punkte!$E$1:$E$22)),"",LOOKUP((O35),Punkte!$D$1:$D$22,Punkte!$E$1:$E$22)))</f>
        <v/>
      </c>
      <c r="R35" s="99">
        <v>0</v>
      </c>
      <c r="S35" s="39" t="str">
        <f>IF(AND($G35="x",Q35&gt;0),0,IF(ISERROR(LOOKUP(R35,Punkte!$D$1:$D$22,Punkte!$E$1:$E$22)),"",LOOKUP((R35),Punkte!$D$1:$D$22,Punkte!$E$1:$E$22)))</f>
        <v/>
      </c>
      <c r="U35" s="99">
        <v>0</v>
      </c>
      <c r="V35" s="39" t="str">
        <f>IF(AND($G35="x",T35&gt;0),0,IF(ISERROR(LOOKUP(U35,Punkte!$D$1:$D$22,Punkte!$E$1:$E$22)),"",LOOKUP((U35),Punkte!$D$1:$D$22,Punkte!$E$1:$E$22)))</f>
        <v/>
      </c>
      <c r="X35" s="99">
        <v>0</v>
      </c>
      <c r="Y35" s="39" t="str">
        <f>IF(AND($G35="x",W35&gt;0),0,IF(ISERROR(LOOKUP(X35,Punkte!$D$1:$D$22,Punkte!$E$1:$E$22)),"",LOOKUP((X35),Punkte!$D$1:$D$22,Punkte!$E$1:$E$22)))</f>
        <v/>
      </c>
      <c r="Z35" s="3">
        <v>19</v>
      </c>
      <c r="AA35" s="99">
        <v>0</v>
      </c>
      <c r="AB35" s="39">
        <f>IF(AND($G35="x",Z35&gt;0),0,IF(ISERROR(LOOKUP(AA35,Punkte!$D$1:$D$22,Punkte!$E$1:$E$22)),"",LOOKUP((AA35),Punkte!$D$1:$D$22,Punkte!$E$1:$E$22)))</f>
        <v>0</v>
      </c>
      <c r="AC35" s="103"/>
      <c r="AD35" s="99">
        <f>IF($G35="x",0,IF(AC35&lt;50,AC35-COUNTIFS($G$5:$G35,"x"),0))</f>
        <v>0</v>
      </c>
      <c r="AE35" s="39" t="str">
        <f>IF(AND($G35="x",AC35&gt;0),0,IF(ISERROR(LOOKUP(AD35,Punkte!$D$1:$D$22,Punkte!$E$1:$E$22)),"",LOOKUP((AD35),Punkte!$D$1:$D$22,Punkte!$E$1:$E$22)))</f>
        <v/>
      </c>
      <c r="AF35" s="3">
        <v>17</v>
      </c>
      <c r="AG35" s="99">
        <v>0</v>
      </c>
      <c r="AH35" s="39">
        <f>IF(AND($G35="x",AF35&gt;0),0,IF(ISERROR(LOOKUP(AG35,Punkte!$D$1:$D$22,Punkte!$E$1:$E$22)),"",LOOKUP((AG35),Punkte!$D$1:$D$22,Punkte!$E$1:$E$22)))</f>
        <v>0</v>
      </c>
      <c r="AI35" s="3">
        <v>14</v>
      </c>
      <c r="AJ35" s="99">
        <v>0</v>
      </c>
      <c r="AK35" s="39">
        <f>IF(AND($G35="x",AI35&gt;0),0,IF(ISERROR(LOOKUP(AJ35,Punkte!$D$1:$D$22,Punkte!$E$1:$E$22)),"",LOOKUP((AJ35),Punkte!$D$1:$D$22,Punkte!$E$1:$E$22)))</f>
        <v>0</v>
      </c>
      <c r="AL35" s="3">
        <v>20</v>
      </c>
      <c r="AM35" s="99">
        <v>0</v>
      </c>
      <c r="AN35" s="39">
        <f>IF(AND($G35="x",AL35&gt;0),0,IF(ISERROR(LOOKUP(AM35,Punkte!$D$1:$D$22,Punkte!$E$1:$E$22)),"",LOOKUP((AM35),Punkte!$D$1:$D$22,Punkte!$E$1:$E$22)))</f>
        <v>0</v>
      </c>
      <c r="AO35" s="3">
        <v>18</v>
      </c>
      <c r="AP35" s="99">
        <v>0</v>
      </c>
      <c r="AQ35" s="39">
        <f>IF(AND($G35="x",AO35&gt;0),0,IF(ISERROR(LOOKUP(AP35,Punkte!$D$1:$D$22,Punkte!$E$1:$E$22)),"",LOOKUP((AP35),Punkte!$D$1:$D$22,Punkte!$E$1:$E$22)))</f>
        <v>0</v>
      </c>
      <c r="AR35" s="115">
        <f t="shared" si="2"/>
        <v>5</v>
      </c>
    </row>
    <row r="36" spans="1:44" x14ac:dyDescent="0.25">
      <c r="A36" s="9">
        <f t="shared" si="0"/>
        <v>24</v>
      </c>
      <c r="B36" s="34">
        <f t="shared" si="1"/>
        <v>0</v>
      </c>
      <c r="C36" s="3">
        <v>63</v>
      </c>
      <c r="E36" s="15" t="s">
        <v>80</v>
      </c>
      <c r="F36" s="15" t="s">
        <v>55</v>
      </c>
      <c r="G36" s="90"/>
      <c r="I36" s="99">
        <v>-22</v>
      </c>
      <c r="J36" s="39" t="str">
        <f>IF(AND($G36="x",H36&gt;0),0,IF(ISERROR(LOOKUP(I36,Punkte!$D$1:$D$22,Punkte!$E$1:$E$22)),"",LOOKUP((I36),Punkte!$D$1:$D$22,Punkte!$E$1:$E$22)))</f>
        <v/>
      </c>
      <c r="L36" s="99">
        <f>IF($G36="x",0,IF(K36&lt;50,K36-COUNTIFS($G$5:$G36,"x"),0))</f>
        <v>-6</v>
      </c>
      <c r="M36" s="39" t="str">
        <f>IF(AND($G36="x",K36&gt;0),0,IF(ISERROR(LOOKUP(L36,Punkte!$D$1:$D$22,Punkte!$E$1:$E$22)),"",LOOKUP((L36),Punkte!$D$1:$D$22,Punkte!$E$1:$E$22)))</f>
        <v/>
      </c>
      <c r="N36" s="3">
        <v>29</v>
      </c>
      <c r="O36" s="99">
        <v>23</v>
      </c>
      <c r="P36" s="39">
        <f>IF(AND($G36="x",N36&gt;0),0,IF(ISERROR(LOOKUP(O36,Punkte!$D$1:$D$22,Punkte!$E$1:$E$22)),"",LOOKUP((O36),Punkte!$D$1:$D$22,Punkte!$E$1:$E$22)))</f>
        <v>0</v>
      </c>
      <c r="Q36" s="3" t="s">
        <v>47</v>
      </c>
      <c r="R36" s="99">
        <v>0</v>
      </c>
      <c r="S36" s="39" t="str">
        <f>IF(AND($G36="x",Q36&gt;0),0,IF(ISERROR(LOOKUP(R36,Punkte!$D$1:$D$22,Punkte!$E$1:$E$22)),"",LOOKUP((R36),Punkte!$D$1:$D$22,Punkte!$E$1:$E$22)))</f>
        <v/>
      </c>
      <c r="U36" s="99">
        <v>-8</v>
      </c>
      <c r="V36" s="39" t="str">
        <f>IF(AND($G36="x",T36&gt;0),0,IF(ISERROR(LOOKUP(U36,Punkte!$D$1:$D$22,Punkte!$E$1:$E$22)),"",LOOKUP((U36),Punkte!$D$1:$D$22,Punkte!$E$1:$E$22)))</f>
        <v/>
      </c>
      <c r="X36" s="99">
        <v>-8</v>
      </c>
      <c r="Y36" s="39" t="str">
        <f>IF(AND($G36="x",W36&gt;0),0,IF(ISERROR(LOOKUP(X36,Punkte!$D$1:$D$22,Punkte!$E$1:$E$22)),"",LOOKUP((X36),Punkte!$D$1:$D$22,Punkte!$E$1:$E$22)))</f>
        <v/>
      </c>
      <c r="Z36" s="3">
        <v>27</v>
      </c>
      <c r="AA36" s="99">
        <v>17</v>
      </c>
      <c r="AB36" s="39">
        <f>IF(AND($G36="x",Z36&gt;0),0,IF(ISERROR(LOOKUP(AA36,Punkte!$D$1:$D$22,Punkte!$E$1:$E$22)),"",LOOKUP((AA36),Punkte!$D$1:$D$22,Punkte!$E$1:$E$22)))</f>
        <v>0</v>
      </c>
      <c r="AC36" s="103"/>
      <c r="AD36" s="99">
        <f>IF($G36="x",0,IF(AC36&lt;50,AC36-COUNTIFS($G$5:$G36,"x"),0))</f>
        <v>-6</v>
      </c>
      <c r="AE36" s="39" t="str">
        <f>IF(AND($G36="x",AC36&gt;0),0,IF(ISERROR(LOOKUP(AD36,Punkte!$D$1:$D$22,Punkte!$E$1:$E$22)),"",LOOKUP((AD36),Punkte!$D$1:$D$22,Punkte!$E$1:$E$22)))</f>
        <v/>
      </c>
      <c r="AG36" s="99">
        <v>-19</v>
      </c>
      <c r="AH36" s="39" t="str">
        <f>IF(AND($G36="x",AF36&gt;0),0,IF(ISERROR(LOOKUP(AG36,Punkte!$D$1:$D$22,Punkte!$E$1:$E$22)),"",LOOKUP((AG36),Punkte!$D$1:$D$22,Punkte!$E$1:$E$22)))</f>
        <v/>
      </c>
      <c r="AJ36" s="99">
        <v>-19</v>
      </c>
      <c r="AK36" s="39" t="str">
        <f>IF(AND($G36="x",AI36&gt;0),0,IF(ISERROR(LOOKUP(AJ36,Punkte!$D$1:$D$22,Punkte!$E$1:$E$22)),"",LOOKUP((AJ36),Punkte!$D$1:$D$22,Punkte!$E$1:$E$22)))</f>
        <v/>
      </c>
      <c r="AL36" s="3">
        <v>25</v>
      </c>
      <c r="AM36" s="99">
        <v>18</v>
      </c>
      <c r="AN36" s="39">
        <f>IF(AND($G36="x",AL36&gt;0),0,IF(ISERROR(LOOKUP(AM36,Punkte!$D$1:$D$22,Punkte!$E$1:$E$22)),"",LOOKUP((AM36),Punkte!$D$1:$D$22,Punkte!$E$1:$E$22)))</f>
        <v>0</v>
      </c>
      <c r="AO36" s="3">
        <v>25</v>
      </c>
      <c r="AP36" s="99">
        <v>17</v>
      </c>
      <c r="AQ36" s="39">
        <f>IF(AND($G36="x",AO36&gt;0),0,IF(ISERROR(LOOKUP(AP36,Punkte!$D$1:$D$22,Punkte!$E$1:$E$22)),"",LOOKUP((AP36),Punkte!$D$1:$D$22,Punkte!$E$1:$E$22)))</f>
        <v>0</v>
      </c>
      <c r="AR36" s="115">
        <f t="shared" si="2"/>
        <v>5</v>
      </c>
    </row>
    <row r="37" spans="1:44" x14ac:dyDescent="0.25">
      <c r="A37" s="9">
        <f t="shared" ref="A37:A65" si="3">_xlfn.RANK.EQ(B37,$B$5:$B$66)</f>
        <v>24</v>
      </c>
      <c r="B37" s="34">
        <f t="shared" ref="B37:B65" si="4">SUM(IF(ISNUMBER(J37),J37)+IF(ISNUMBER(M37),M37)+IF(ISNUMBER(P37),P37)+IF(ISNUMBER(S37),S37)+IF(ISNUMBER(V37),V37)+IF(ISNUMBER(Y37),Y37)+IF(ISNUMBER(AB37),AB37)+IF(ISNUMBER(AE37),AE37)+IF(ISNUMBER(AH37),AH37)+IF(ISNUMBER(AK37),AK37)+IF(ISNUMBER(AN37),AN37)+IF(ISNUMBER(AQ37),AQ37))</f>
        <v>0</v>
      </c>
      <c r="C37" s="3">
        <v>60</v>
      </c>
      <c r="D37" s="19"/>
      <c r="E37" s="15" t="s">
        <v>80</v>
      </c>
      <c r="F37" s="15" t="s">
        <v>109</v>
      </c>
      <c r="G37" s="94"/>
      <c r="I37" s="99">
        <v>-22</v>
      </c>
      <c r="J37" s="39" t="str">
        <f>IF(AND($G37="x",H37&gt;0),0,IF(ISERROR(LOOKUP(I37,Punkte!$D$1:$D$22,Punkte!$E$1:$E$22)),"",LOOKUP((I37),Punkte!$D$1:$D$22,Punkte!$E$1:$E$22)))</f>
        <v/>
      </c>
      <c r="L37" s="99">
        <f>IF($G37="x",0,IF(K37&lt;50,K37-COUNTIFS($G$5:$G37,"x"),0))</f>
        <v>-6</v>
      </c>
      <c r="M37" s="39" t="str">
        <f>IF(AND($G37="x",K37&gt;0),0,IF(ISERROR(LOOKUP(L37,Punkte!$D$1:$D$22,Punkte!$E$1:$E$22)),"",LOOKUP((L37),Punkte!$D$1:$D$22,Punkte!$E$1:$E$22)))</f>
        <v/>
      </c>
      <c r="N37" s="3">
        <v>31</v>
      </c>
      <c r="O37" s="99">
        <v>25</v>
      </c>
      <c r="P37" s="39">
        <f>IF(AND($G37="x",N37&gt;0),0,IF(ISERROR(LOOKUP(O37,Punkte!$D$1:$D$22,Punkte!$E$1:$E$22)),"",LOOKUP((O37),Punkte!$D$1:$D$22,Punkte!$E$1:$E$22)))</f>
        <v>0</v>
      </c>
      <c r="Q37" s="3">
        <v>27</v>
      </c>
      <c r="R37" s="99">
        <v>23</v>
      </c>
      <c r="S37" s="39">
        <f>IF(AND($G37="x",Q37&gt;0),0,IF(ISERROR(LOOKUP(R37,Punkte!$D$1:$D$22,Punkte!$E$1:$E$22)),"",LOOKUP((R37),Punkte!$D$1:$D$22,Punkte!$E$1:$E$22)))</f>
        <v>0</v>
      </c>
      <c r="U37" s="99">
        <v>-6</v>
      </c>
      <c r="V37" s="39" t="str">
        <f>IF(AND($G37="x",T37&gt;0),0,IF(ISERROR(LOOKUP(U37,Punkte!$D$1:$D$22,Punkte!$E$1:$E$22)),"",LOOKUP((U37),Punkte!$D$1:$D$22,Punkte!$E$1:$E$22)))</f>
        <v/>
      </c>
      <c r="X37" s="99">
        <v>-6</v>
      </c>
      <c r="Y37" s="39" t="str">
        <f>IF(AND($G37="x",W37&gt;0),0,IF(ISERROR(LOOKUP(X37,Punkte!$D$1:$D$22,Punkte!$E$1:$E$22)),"",LOOKUP((X37),Punkte!$D$1:$D$22,Punkte!$E$1:$E$22)))</f>
        <v/>
      </c>
      <c r="Z37" s="3">
        <v>29</v>
      </c>
      <c r="AA37" s="99">
        <v>19</v>
      </c>
      <c r="AB37" s="39">
        <f>IF(AND($G37="x",Z37&gt;0),0,IF(ISERROR(LOOKUP(AA37,Punkte!$D$1:$D$22,Punkte!$E$1:$E$22)),"",LOOKUP((AA37),Punkte!$D$1:$D$22,Punkte!$E$1:$E$22)))</f>
        <v>0</v>
      </c>
      <c r="AC37" s="103"/>
      <c r="AD37" s="99">
        <f>IF($G37="x",0,IF(AC37&lt;50,AC37-COUNTIFS($G$5:$G37,"x"),0))</f>
        <v>-6</v>
      </c>
      <c r="AE37" s="39" t="str">
        <f>IF(AND($G37="x",AC37&gt;0),0,IF(ISERROR(LOOKUP(AD37,Punkte!$D$1:$D$22,Punkte!$E$1:$E$22)),"",LOOKUP((AD37),Punkte!$D$1:$D$22,Punkte!$E$1:$E$22)))</f>
        <v/>
      </c>
      <c r="AG37" s="99">
        <v>-19</v>
      </c>
      <c r="AH37" s="39" t="str">
        <f>IF(AND($G37="x",AF37&gt;0),0,IF(ISERROR(LOOKUP(AG37,Punkte!$D$1:$D$22,Punkte!$E$1:$E$22)),"",LOOKUP((AG37),Punkte!$D$1:$D$22,Punkte!$E$1:$E$22)))</f>
        <v/>
      </c>
      <c r="AJ37" s="99">
        <v>-19</v>
      </c>
      <c r="AK37" s="39" t="str">
        <f>IF(AND($G37="x",AI37&gt;0),0,IF(ISERROR(LOOKUP(AJ37,Punkte!$D$1:$D$22,Punkte!$E$1:$E$22)),"",LOOKUP((AJ37),Punkte!$D$1:$D$22,Punkte!$E$1:$E$22)))</f>
        <v/>
      </c>
      <c r="AL37" s="3">
        <v>32</v>
      </c>
      <c r="AM37" s="99">
        <v>22</v>
      </c>
      <c r="AN37" s="39">
        <f>IF(AND($G37="x",AL37&gt;0),0,IF(ISERROR(LOOKUP(AM37,Punkte!$D$1:$D$22,Punkte!$E$1:$E$22)),"",LOOKUP((AM37),Punkte!$D$1:$D$22,Punkte!$E$1:$E$22)))</f>
        <v>0</v>
      </c>
      <c r="AO37" s="3">
        <v>29</v>
      </c>
      <c r="AP37" s="99">
        <v>20</v>
      </c>
      <c r="AQ37" s="39">
        <f>IF(AND($G37="x",AO37&gt;0),0,IF(ISERROR(LOOKUP(AP37,Punkte!$D$1:$D$22,Punkte!$E$1:$E$22)),"",LOOKUP((AP37),Punkte!$D$1:$D$22,Punkte!$E$1:$E$22)))</f>
        <v>0</v>
      </c>
      <c r="AR37" s="115">
        <f t="shared" ref="AR37:AR65" si="5">COUNTA(H37,K37,N37,Q37,T37,W37,Z37,AC37,AF37,AI37,AL37,AO37)</f>
        <v>5</v>
      </c>
    </row>
    <row r="38" spans="1:44" x14ac:dyDescent="0.25">
      <c r="A38" s="9">
        <f t="shared" si="3"/>
        <v>24</v>
      </c>
      <c r="B38" s="34">
        <f t="shared" si="4"/>
        <v>0</v>
      </c>
      <c r="C38" s="18">
        <v>74</v>
      </c>
      <c r="D38" s="4"/>
      <c r="E38" s="15" t="s">
        <v>94</v>
      </c>
      <c r="F38" s="15" t="s">
        <v>174</v>
      </c>
      <c r="G38" s="90" t="s">
        <v>156</v>
      </c>
      <c r="I38" s="99">
        <v>0</v>
      </c>
      <c r="J38" s="39" t="str">
        <f>IF(AND($G38="x",H38&gt;0),0,IF(ISERROR(LOOKUP(I38,Punkte!$D$1:$D$22,Punkte!$E$1:$E$22)),"",LOOKUP((I38),Punkte!$D$1:$D$22,Punkte!$E$1:$E$22)))</f>
        <v/>
      </c>
      <c r="L38" s="99">
        <v>0</v>
      </c>
      <c r="M38" s="39" t="str">
        <f>IF(AND($G38="x",K38&gt;0),0,IF(ISERROR(LOOKUP(L38,Punkte!$D$1:$D$22,Punkte!$E$1:$E$22)),"",LOOKUP((L38),Punkte!$D$1:$D$22,Punkte!$E$1:$E$22)))</f>
        <v/>
      </c>
      <c r="O38" s="99">
        <v>0</v>
      </c>
      <c r="P38" s="39" t="str">
        <f>IF(AND($G38="x",N38&gt;0),0,IF(ISERROR(LOOKUP(O38,Punkte!$D$1:$D$22,Punkte!$E$1:$E$22)),"",LOOKUP((O38),Punkte!$D$1:$D$22,Punkte!$E$1:$E$22)))</f>
        <v/>
      </c>
      <c r="R38" s="99">
        <v>0</v>
      </c>
      <c r="S38" s="39" t="str">
        <f>IF(AND($G38="x",Q38&gt;0),0,IF(ISERROR(LOOKUP(R38,Punkte!$D$1:$D$22,Punkte!$E$1:$E$22)),"",LOOKUP((R38),Punkte!$D$1:$D$22,Punkte!$E$1:$E$22)))</f>
        <v/>
      </c>
      <c r="T38" s="3">
        <v>12</v>
      </c>
      <c r="U38" s="99">
        <v>0</v>
      </c>
      <c r="V38" s="39">
        <f>IF(AND($G38="x",T38&gt;0),0,IF(ISERROR(LOOKUP(U38,Punkte!$D$1:$D$22,Punkte!$E$1:$E$22)),"",LOOKUP((U38),Punkte!$D$1:$D$22,Punkte!$E$1:$E$22)))</f>
        <v>0</v>
      </c>
      <c r="W38" s="3">
        <v>12</v>
      </c>
      <c r="X38" s="99">
        <v>0</v>
      </c>
      <c r="Y38" s="39">
        <f>IF(AND($G38="x",W38&gt;0),0,IF(ISERROR(LOOKUP(X38,Punkte!$D$1:$D$22,Punkte!$E$1:$E$22)),"",LOOKUP((X38),Punkte!$D$1:$D$22,Punkte!$E$1:$E$22)))</f>
        <v>0</v>
      </c>
      <c r="Z38" s="3">
        <v>10</v>
      </c>
      <c r="AA38" s="99">
        <v>0</v>
      </c>
      <c r="AB38" s="39">
        <f>IF(AND($G38="x",Z38&gt;0),0,IF(ISERROR(LOOKUP(AA38,Punkte!$D$1:$D$22,Punkte!$E$1:$E$22)),"",LOOKUP((AA38),Punkte!$D$1:$D$22,Punkte!$E$1:$E$22)))</f>
        <v>0</v>
      </c>
      <c r="AC38" s="103"/>
      <c r="AD38" s="99">
        <f>IF($G38="x",0,IF(AC38&lt;50,AC38-COUNTIFS($G$5:$G38,"x"),0))</f>
        <v>0</v>
      </c>
      <c r="AE38" s="39" t="str">
        <f>IF(AND($G38="x",AC38&gt;0),0,IF(ISERROR(LOOKUP(AD38,Punkte!$D$1:$D$22,Punkte!$E$1:$E$22)),"",LOOKUP((AD38),Punkte!$D$1:$D$22,Punkte!$E$1:$E$22)))</f>
        <v/>
      </c>
      <c r="AF38" s="3">
        <v>10</v>
      </c>
      <c r="AG38" s="99">
        <v>0</v>
      </c>
      <c r="AH38" s="39">
        <f>IF(AND($G38="x",AF38&gt;0),0,IF(ISERROR(LOOKUP(AG38,Punkte!$D$1:$D$22,Punkte!$E$1:$E$22)),"",LOOKUP((AG38),Punkte!$D$1:$D$22,Punkte!$E$1:$E$22)))</f>
        <v>0</v>
      </c>
      <c r="AI38" s="3">
        <v>17</v>
      </c>
      <c r="AJ38" s="99">
        <v>0</v>
      </c>
      <c r="AK38" s="39">
        <f>IF(AND($G38="x",AI38&gt;0),0,IF(ISERROR(LOOKUP(AJ38,Punkte!$D$1:$D$22,Punkte!$E$1:$E$22)),"",LOOKUP((AJ38),Punkte!$D$1:$D$22,Punkte!$E$1:$E$22)))</f>
        <v>0</v>
      </c>
      <c r="AM38" s="99">
        <f>IF($G38="x",0,IF(AL38&lt;50,AL38-COUNTIFS($G$5:$G38,"x"),0))</f>
        <v>0</v>
      </c>
      <c r="AN38" s="39" t="str">
        <f>IF(AND($G38="x",AL38&gt;0),0,IF(ISERROR(LOOKUP(AM38,Punkte!$D$1:$D$22,Punkte!$E$1:$E$22)),"",LOOKUP((AM38),Punkte!$D$1:$D$22,Punkte!$E$1:$E$22)))</f>
        <v/>
      </c>
      <c r="AP38" s="99">
        <f>IF($G38="x",0,IF(AO38&lt;50,AO38-COUNTIFS($G$5:$G38,"x"),0))</f>
        <v>0</v>
      </c>
      <c r="AQ38" s="39" t="str">
        <f>IF(AND($G38="x",AO38&gt;0),0,IF(ISERROR(LOOKUP(AP38,Punkte!$D$1:$D$22,Punkte!$E$1:$E$22)),"",LOOKUP((AP38),Punkte!$D$1:$D$22,Punkte!$E$1:$E$22)))</f>
        <v/>
      </c>
      <c r="AR38" s="115">
        <f t="shared" si="5"/>
        <v>5</v>
      </c>
    </row>
    <row r="39" spans="1:44" x14ac:dyDescent="0.25">
      <c r="A39" s="9">
        <f t="shared" si="3"/>
        <v>24</v>
      </c>
      <c r="B39" s="34">
        <f t="shared" si="4"/>
        <v>0</v>
      </c>
      <c r="C39" s="3">
        <v>27</v>
      </c>
      <c r="E39" s="15" t="s">
        <v>50</v>
      </c>
      <c r="F39" s="15" t="s">
        <v>51</v>
      </c>
      <c r="G39" s="94" t="s">
        <v>156</v>
      </c>
      <c r="H39" s="3">
        <v>1</v>
      </c>
      <c r="I39" s="99">
        <v>0</v>
      </c>
      <c r="J39" s="39">
        <f>IF(AND($G39="x",H39&gt;0),0,IF(ISERROR(LOOKUP(I39,Punkte!$D$1:$D$22,Punkte!$E$1:$E$22)),"",LOOKUP((I39),Punkte!$D$1:$D$22,Punkte!$E$1:$E$22)))</f>
        <v>0</v>
      </c>
      <c r="K39" s="3">
        <v>1</v>
      </c>
      <c r="L39" s="99">
        <v>0</v>
      </c>
      <c r="M39" s="39">
        <f>IF(AND($G39="x",K39&gt;0),0,IF(ISERROR(LOOKUP(L39,Punkte!$D$1:$D$22,Punkte!$E$1:$E$22)),"",LOOKUP((L39),Punkte!$D$1:$D$22,Punkte!$E$1:$E$22)))</f>
        <v>0</v>
      </c>
      <c r="O39" s="99">
        <v>0</v>
      </c>
      <c r="P39" s="39" t="str">
        <f>IF(AND($G39="x",N39&gt;0),0,IF(ISERROR(LOOKUP(O39,Punkte!$D$1:$D$22,Punkte!$E$1:$E$22)),"",LOOKUP((O39),Punkte!$D$1:$D$22,Punkte!$E$1:$E$22)))</f>
        <v/>
      </c>
      <c r="R39" s="99">
        <v>0</v>
      </c>
      <c r="S39" s="39" t="str">
        <f>IF(AND($G39="x",Q39&gt;0),0,IF(ISERROR(LOOKUP(R39,Punkte!$D$1:$D$22,Punkte!$E$1:$E$22)),"",LOOKUP((R39),Punkte!$D$1:$D$22,Punkte!$E$1:$E$22)))</f>
        <v/>
      </c>
      <c r="U39" s="99">
        <v>0</v>
      </c>
      <c r="V39" s="39" t="str">
        <f>IF(AND($G39="x",T39&gt;0),0,IF(ISERROR(LOOKUP(U39,Punkte!$D$1:$D$22,Punkte!$E$1:$E$22)),"",LOOKUP((U39),Punkte!$D$1:$D$22,Punkte!$E$1:$E$22)))</f>
        <v/>
      </c>
      <c r="X39" s="99">
        <v>0</v>
      </c>
      <c r="Y39" s="39" t="str">
        <f>IF(AND($G39="x",W39&gt;0),0,IF(ISERROR(LOOKUP(X39,Punkte!$D$1:$D$22,Punkte!$E$1:$E$22)),"",LOOKUP((X39),Punkte!$D$1:$D$22,Punkte!$E$1:$E$22)))</f>
        <v/>
      </c>
      <c r="Z39" s="3">
        <v>1</v>
      </c>
      <c r="AA39" s="99">
        <v>0</v>
      </c>
      <c r="AB39" s="39">
        <f>IF(AND($G39="x",Z39&gt;0),0,IF(ISERROR(LOOKUP(AA39,Punkte!$D$1:$D$22,Punkte!$E$1:$E$22)),"",LOOKUP((AA39),Punkte!$D$1:$D$22,Punkte!$E$1:$E$22)))</f>
        <v>0</v>
      </c>
      <c r="AC39" s="103"/>
      <c r="AD39" s="99">
        <f>IF($G39="x",0,IF(AC39&lt;50,AC39-COUNTIFS($G35:$G$56,"x"),0))</f>
        <v>0</v>
      </c>
      <c r="AE39" s="39" t="str">
        <f>IF(AND($G39="x",AC39&gt;0),0,IF(ISERROR(LOOKUP(AD39,Punkte!$D$1:$D$22,Punkte!$E$1:$E$22)),"",LOOKUP((AD39),Punkte!$D$1:$D$22,Punkte!$E$1:$E$22)))</f>
        <v/>
      </c>
      <c r="AF39" s="3">
        <v>2</v>
      </c>
      <c r="AG39" s="99">
        <v>0</v>
      </c>
      <c r="AH39" s="39">
        <f>IF(AND($G39="x",AF39&gt;0),0,IF(ISERROR(LOOKUP(AG39,Punkte!$D$1:$D$22,Punkte!$E$1:$E$22)),"",LOOKUP((AG39),Punkte!$D$1:$D$22,Punkte!$E$1:$E$22)))</f>
        <v>0</v>
      </c>
      <c r="AI39" s="3">
        <v>7</v>
      </c>
      <c r="AJ39" s="99">
        <v>0</v>
      </c>
      <c r="AK39" s="39">
        <f>IF(AND($G39="x",AI39&gt;0),0,IF(ISERROR(LOOKUP(AJ39,Punkte!$D$1:$D$22,Punkte!$E$1:$E$22)),"",LOOKUP((AJ39),Punkte!$D$1:$D$22,Punkte!$E$1:$E$22)))</f>
        <v>0</v>
      </c>
      <c r="AM39" s="99">
        <f>IF($G39="x",0,IF(AL39&lt;50,AL39-COUNTIFS($G$5:$G39,"x"),0))</f>
        <v>0</v>
      </c>
      <c r="AN39" s="39" t="str">
        <f>IF(AND($G39="x",AL39&gt;0),0,IF(ISERROR(LOOKUP(AM39,Punkte!$D$1:$D$22,Punkte!$E$1:$E$22)),"",LOOKUP((AM39),Punkte!$D$1:$D$22,Punkte!$E$1:$E$22)))</f>
        <v/>
      </c>
      <c r="AP39" s="99">
        <f>IF($G39="x",0,IF(AO39&lt;50,AO39-COUNTIFS($G$5:$G39,"x"),0))</f>
        <v>0</v>
      </c>
      <c r="AQ39" s="39" t="str">
        <f>IF(AND($G39="x",AO39&gt;0),0,IF(ISERROR(LOOKUP(AP39,Punkte!$D$1:$D$22,Punkte!$E$1:$E$22)),"",LOOKUP((AP39),Punkte!$D$1:$D$22,Punkte!$E$1:$E$22)))</f>
        <v/>
      </c>
      <c r="AR39" s="115">
        <f t="shared" si="5"/>
        <v>5</v>
      </c>
    </row>
    <row r="40" spans="1:44" x14ac:dyDescent="0.25">
      <c r="A40" s="9">
        <f t="shared" si="3"/>
        <v>24</v>
      </c>
      <c r="B40" s="34">
        <f t="shared" si="4"/>
        <v>0</v>
      </c>
      <c r="C40" s="3">
        <v>67</v>
      </c>
      <c r="E40" s="15" t="s">
        <v>73</v>
      </c>
      <c r="F40" s="15" t="s">
        <v>74</v>
      </c>
      <c r="G40" s="94" t="s">
        <v>156</v>
      </c>
      <c r="H40" s="3">
        <v>19</v>
      </c>
      <c r="I40" s="99">
        <v>0</v>
      </c>
      <c r="J40" s="39">
        <f>IF(AND($G40="x",H40&gt;0),0,IF(ISERROR(LOOKUP(I40,Punkte!$D$1:$D$22,Punkte!$E$1:$E$22)),"",LOOKUP((I40),Punkte!$D$1:$D$22,Punkte!$E$1:$E$22)))</f>
        <v>0</v>
      </c>
      <c r="L40" s="99">
        <v>0</v>
      </c>
      <c r="M40" s="39" t="str">
        <f>IF(AND($G40="x",K40&gt;0),0,IF(ISERROR(LOOKUP(L40,Punkte!$D$1:$D$22,Punkte!$E$1:$E$22)),"",LOOKUP((L40),Punkte!$D$1:$D$22,Punkte!$E$1:$E$22)))</f>
        <v/>
      </c>
      <c r="O40" s="99">
        <v>0</v>
      </c>
      <c r="P40" s="39" t="str">
        <f>IF(AND($G40="x",N40&gt;0),0,IF(ISERROR(LOOKUP(O40,Punkte!$D$1:$D$22,Punkte!$E$1:$E$22)),"",LOOKUP((O40),Punkte!$D$1:$D$22,Punkte!$E$1:$E$22)))</f>
        <v/>
      </c>
      <c r="R40" s="99">
        <v>0</v>
      </c>
      <c r="S40" s="39" t="str">
        <f>IF(AND($G40="x",Q40&gt;0),0,IF(ISERROR(LOOKUP(R40,Punkte!$D$1:$D$22,Punkte!$E$1:$E$22)),"",LOOKUP((R40),Punkte!$D$1:$D$22,Punkte!$E$1:$E$22)))</f>
        <v/>
      </c>
      <c r="U40" s="99">
        <v>0</v>
      </c>
      <c r="V40" s="39" t="str">
        <f>IF(AND($G40="x",T40&gt;0),0,IF(ISERROR(LOOKUP(U40,Punkte!$D$1:$D$22,Punkte!$E$1:$E$22)),"",LOOKUP((U40),Punkte!$D$1:$D$22,Punkte!$E$1:$E$22)))</f>
        <v/>
      </c>
      <c r="X40" s="99">
        <v>0</v>
      </c>
      <c r="Y40" s="39" t="str">
        <f>IF(AND($G40="x",W40&gt;0),0,IF(ISERROR(LOOKUP(X40,Punkte!$D$1:$D$22,Punkte!$E$1:$E$22)),"",LOOKUP((X40),Punkte!$D$1:$D$22,Punkte!$E$1:$E$22)))</f>
        <v/>
      </c>
      <c r="Z40" s="3">
        <v>21</v>
      </c>
      <c r="AA40" s="99">
        <v>0</v>
      </c>
      <c r="AB40" s="39">
        <f>IF(AND($G40="x",Z40&gt;0),0,IF(ISERROR(LOOKUP(AA40,Punkte!$D$1:$D$22,Punkte!$E$1:$E$22)),"",LOOKUP((AA40),Punkte!$D$1:$D$22,Punkte!$E$1:$E$22)))</f>
        <v>0</v>
      </c>
      <c r="AC40" s="103"/>
      <c r="AD40" s="99">
        <f>IF($G40="x",0,IF(AC40&lt;50,AC40-COUNTIFS($G$5:$G40,"x"),0))</f>
        <v>0</v>
      </c>
      <c r="AE40" s="39" t="str">
        <f>IF(AND($G40="x",AC40&gt;0),0,IF(ISERROR(LOOKUP(AD40,Punkte!$D$1:$D$22,Punkte!$E$1:$E$22)),"",LOOKUP((AD40),Punkte!$D$1:$D$22,Punkte!$E$1:$E$22)))</f>
        <v/>
      </c>
      <c r="AG40" s="99">
        <v>0</v>
      </c>
      <c r="AH40" s="39" t="str">
        <f>IF(AND($G40="x",AF40&gt;0),0,IF(ISERROR(LOOKUP(AG40,Punkte!$D$1:$D$22,Punkte!$E$1:$E$22)),"",LOOKUP((AG40),Punkte!$D$1:$D$22,Punkte!$E$1:$E$22)))</f>
        <v/>
      </c>
      <c r="AJ40" s="99">
        <v>0</v>
      </c>
      <c r="AK40" s="39" t="str">
        <f>IF(AND($G40="x",AI40&gt;0),0,IF(ISERROR(LOOKUP(AJ40,Punkte!$D$1:$D$22,Punkte!$E$1:$E$22)),"",LOOKUP((AJ40),Punkte!$D$1:$D$22,Punkte!$E$1:$E$22)))</f>
        <v/>
      </c>
      <c r="AL40" s="3">
        <v>26</v>
      </c>
      <c r="AM40" s="99">
        <v>0</v>
      </c>
      <c r="AN40" s="39">
        <f>IF(AND($G40="x",AL40&gt;0),0,IF(ISERROR(LOOKUP(AM40,Punkte!$D$1:$D$22,Punkte!$E$1:$E$22)),"",LOOKUP((AM40),Punkte!$D$1:$D$22,Punkte!$E$1:$E$22)))</f>
        <v>0</v>
      </c>
      <c r="AO40" s="3">
        <v>24</v>
      </c>
      <c r="AP40" s="99">
        <v>0</v>
      </c>
      <c r="AQ40" s="39">
        <f>IF(AND($G40="x",AO40&gt;0),0,IF(ISERROR(LOOKUP(AP40,Punkte!$D$1:$D$22,Punkte!$E$1:$E$22)),"",LOOKUP((AP40),Punkte!$D$1:$D$22,Punkte!$E$1:$E$22)))</f>
        <v>0</v>
      </c>
      <c r="AR40" s="115">
        <f t="shared" si="5"/>
        <v>4</v>
      </c>
    </row>
    <row r="41" spans="1:44" x14ac:dyDescent="0.25">
      <c r="A41" s="9">
        <f t="shared" si="3"/>
        <v>24</v>
      </c>
      <c r="B41" s="34">
        <f t="shared" si="4"/>
        <v>0</v>
      </c>
      <c r="C41" s="3">
        <v>41</v>
      </c>
      <c r="D41" s="19"/>
      <c r="E41" s="15" t="s">
        <v>80</v>
      </c>
      <c r="F41" s="15" t="s">
        <v>81</v>
      </c>
      <c r="G41" s="94" t="s">
        <v>156</v>
      </c>
      <c r="I41" s="99">
        <v>0</v>
      </c>
      <c r="J41" s="39" t="str">
        <f>IF(AND($G41="x",H41&gt;0),0,IF(ISERROR(LOOKUP(I41,Punkte!$D$1:$D$22,Punkte!$E$1:$E$22)),"",LOOKUP((I41),Punkte!$D$1:$D$22,Punkte!$E$1:$E$22)))</f>
        <v/>
      </c>
      <c r="L41" s="99">
        <v>0</v>
      </c>
      <c r="M41" s="39" t="str">
        <f>IF(AND($G41="x",K41&gt;0),0,IF(ISERROR(LOOKUP(L41,Punkte!$D$1:$D$22,Punkte!$E$1:$E$22)),"",LOOKUP((L41),Punkte!$D$1:$D$22,Punkte!$E$1:$E$22)))</f>
        <v/>
      </c>
      <c r="N41" s="3">
        <v>7</v>
      </c>
      <c r="O41" s="99">
        <v>0</v>
      </c>
      <c r="P41" s="39">
        <f>IF(AND($G41="x",N41&gt;0),0,IF(ISERROR(LOOKUP(O41,Punkte!$D$1:$D$22,Punkte!$E$1:$E$22)),"",LOOKUP((O41),Punkte!$D$1:$D$22,Punkte!$E$1:$E$22)))</f>
        <v>0</v>
      </c>
      <c r="Q41" s="3">
        <v>2</v>
      </c>
      <c r="R41" s="99">
        <v>0</v>
      </c>
      <c r="S41" s="39">
        <f>IF(AND($G41="x",Q41&gt;0),0,IF(ISERROR(LOOKUP(R41,Punkte!$D$1:$D$22,Punkte!$E$1:$E$22)),"",LOOKUP((R41),Punkte!$D$1:$D$22,Punkte!$E$1:$E$22)))</f>
        <v>0</v>
      </c>
      <c r="U41" s="99">
        <v>0</v>
      </c>
      <c r="V41" s="39" t="str">
        <f>IF(AND($G41="x",T41&gt;0),0,IF(ISERROR(LOOKUP(U41,Punkte!$D$1:$D$22,Punkte!$E$1:$E$22)),"",LOOKUP((U41),Punkte!$D$1:$D$22,Punkte!$E$1:$E$22)))</f>
        <v/>
      </c>
      <c r="X41" s="99">
        <v>0</v>
      </c>
      <c r="Y41" s="39" t="str">
        <f>IF(AND($G41="x",W41&gt;0),0,IF(ISERROR(LOOKUP(X41,Punkte!$D$1:$D$22,Punkte!$E$1:$E$22)),"",LOOKUP((X41),Punkte!$D$1:$D$22,Punkte!$E$1:$E$22)))</f>
        <v/>
      </c>
      <c r="AA41" s="99">
        <v>0</v>
      </c>
      <c r="AB41" s="39" t="str">
        <f>IF(AND($G41="x",Z41&gt;0),0,IF(ISERROR(LOOKUP(AA41,Punkte!$D$1:$D$22,Punkte!$E$1:$E$22)),"",LOOKUP((AA41),Punkte!$D$1:$D$22,Punkte!$E$1:$E$22)))</f>
        <v/>
      </c>
      <c r="AC41" s="103"/>
      <c r="AD41" s="99">
        <f>IF($G41="x",0,IF(AC41&lt;50,AC41-COUNTIFS($G$5:$G41,"x"),0))</f>
        <v>0</v>
      </c>
      <c r="AE41" s="39" t="str">
        <f>IF(AND($G41="x",AC41&gt;0),0,IF(ISERROR(LOOKUP(AD41,Punkte!$D$1:$D$22,Punkte!$E$1:$E$22)),"",LOOKUP((AD41),Punkte!$D$1:$D$22,Punkte!$E$1:$E$22)))</f>
        <v/>
      </c>
      <c r="AF41" s="3">
        <v>3</v>
      </c>
      <c r="AG41" s="99">
        <v>0</v>
      </c>
      <c r="AH41" s="39">
        <f>IF(AND($G41="x",AF41&gt;0),0,IF(ISERROR(LOOKUP(AG41,Punkte!$D$1:$D$22,Punkte!$E$1:$E$22)),"",LOOKUP((AG41),Punkte!$D$1:$D$22,Punkte!$E$1:$E$22)))</f>
        <v>0</v>
      </c>
      <c r="AI41" s="3">
        <v>1</v>
      </c>
      <c r="AJ41" s="99">
        <v>0</v>
      </c>
      <c r="AK41" s="39">
        <f>IF(AND($G41="x",AI41&gt;0),0,IF(ISERROR(LOOKUP(AJ41,Punkte!$D$1:$D$22,Punkte!$E$1:$E$22)),"",LOOKUP((AJ41),Punkte!$D$1:$D$22,Punkte!$E$1:$E$22)))</f>
        <v>0</v>
      </c>
      <c r="AM41" s="99">
        <f>IF($G41="x",0,IF(AL41&lt;50,AL41-COUNTIFS($G$5:$G41,"x"),0))</f>
        <v>0</v>
      </c>
      <c r="AN41" s="39" t="str">
        <f>IF(AND($G41="x",AL41&gt;0),0,IF(ISERROR(LOOKUP(AM41,Punkte!$D$1:$D$22,Punkte!$E$1:$E$22)),"",LOOKUP((AM41),Punkte!$D$1:$D$22,Punkte!$E$1:$E$22)))</f>
        <v/>
      </c>
      <c r="AP41" s="99">
        <f>IF($G41="x",0,IF(AO41&lt;50,AO41-COUNTIFS($G$5:$G41,"x"),0))</f>
        <v>0</v>
      </c>
      <c r="AQ41" s="39" t="str">
        <f>IF(AND($G41="x",AO41&gt;0),0,IF(ISERROR(LOOKUP(AP41,Punkte!$D$1:$D$22,Punkte!$E$1:$E$22)),"",LOOKUP((AP41),Punkte!$D$1:$D$22,Punkte!$E$1:$E$22)))</f>
        <v/>
      </c>
      <c r="AR41" s="115">
        <f t="shared" si="5"/>
        <v>4</v>
      </c>
    </row>
    <row r="42" spans="1:44" x14ac:dyDescent="0.25">
      <c r="A42" s="9">
        <f t="shared" si="3"/>
        <v>24</v>
      </c>
      <c r="B42" s="34">
        <f t="shared" si="4"/>
        <v>0</v>
      </c>
      <c r="C42" s="3">
        <v>93</v>
      </c>
      <c r="E42" s="15" t="s">
        <v>166</v>
      </c>
      <c r="F42" s="15" t="s">
        <v>165</v>
      </c>
      <c r="G42" s="89" t="s">
        <v>156</v>
      </c>
      <c r="I42" s="99">
        <v>0</v>
      </c>
      <c r="J42" s="39" t="str">
        <f>IF(AND($G42="x",H42&gt;0),0,IF(ISERROR(LOOKUP(I42,Punkte!$D$1:$D$22,Punkte!$E$1:$E$22)),"",LOOKUP((I42),Punkte!$D$1:$D$22,Punkte!$E$1:$E$22)))</f>
        <v/>
      </c>
      <c r="L42" s="99">
        <f>IF($G42="x",0,IF(K42&lt;50,K42-COUNTIFS($G$5:$G42,"x"),0))</f>
        <v>0</v>
      </c>
      <c r="M42" s="39" t="str">
        <f>IF(AND($G42="x",K42&gt;0),0,IF(ISERROR(LOOKUP(L42,Punkte!$D$1:$D$22,Punkte!$E$1:$E$22)),"",LOOKUP((L42),Punkte!$D$1:$D$22,Punkte!$E$1:$E$22)))</f>
        <v/>
      </c>
      <c r="O42" s="99">
        <v>0</v>
      </c>
      <c r="P42" s="39" t="str">
        <f>IF(AND($G42="x",N42&gt;0),0,IF(ISERROR(LOOKUP(O42,Punkte!$D$1:$D$22,Punkte!$E$1:$E$22)),"",LOOKUP((O42),Punkte!$D$1:$D$22,Punkte!$E$1:$E$22)))</f>
        <v/>
      </c>
      <c r="R42" s="99">
        <v>0</v>
      </c>
      <c r="S42" s="39" t="str">
        <f>IF(AND($G42="x",Q42&gt;0),0,IF(ISERROR(LOOKUP(R42,Punkte!$D$1:$D$22,Punkte!$E$1:$E$22)),"",LOOKUP((R42),Punkte!$D$1:$D$22,Punkte!$E$1:$E$22)))</f>
        <v/>
      </c>
      <c r="U42" s="99">
        <v>0</v>
      </c>
      <c r="V42" s="39" t="str">
        <f>IF(AND($G42="x",T42&gt;0),0,IF(ISERROR(LOOKUP(U42,Punkte!$D$1:$D$22,Punkte!$E$1:$E$22)),"",LOOKUP((U42),Punkte!$D$1:$D$22,Punkte!$E$1:$E$22)))</f>
        <v/>
      </c>
      <c r="X42" s="99">
        <v>0</v>
      </c>
      <c r="Y42" s="39" t="str">
        <f>IF(AND($G42="x",W42&gt;0),0,IF(ISERROR(LOOKUP(X42,Punkte!$D$1:$D$22,Punkte!$E$1:$E$22)),"",LOOKUP((X42),Punkte!$D$1:$D$22,Punkte!$E$1:$E$22)))</f>
        <v/>
      </c>
      <c r="Z42" s="3" t="s">
        <v>47</v>
      </c>
      <c r="AA42" s="99">
        <v>0</v>
      </c>
      <c r="AB42" s="39">
        <f>IF(AND($G42="x",Z42&gt;0),0,IF(ISERROR(LOOKUP(AA42,Punkte!$D$1:$D$22,Punkte!$E$1:$E$22)),"",LOOKUP((AA42),Punkte!$D$1:$D$22,Punkte!$E$1:$E$22)))</f>
        <v>0</v>
      </c>
      <c r="AC42" s="103"/>
      <c r="AD42" s="99">
        <f>IF($G42="x",0,IF(AC42&lt;50,AC42-COUNTIFS($G$5:$G42,"x"),0))</f>
        <v>0</v>
      </c>
      <c r="AE42" s="39" t="str">
        <f>IF(AND($G42="x",AC42&gt;0),0,IF(ISERROR(LOOKUP(AD42,Punkte!$D$1:$D$22,Punkte!$E$1:$E$22)),"",LOOKUP((AD42),Punkte!$D$1:$D$22,Punkte!$E$1:$E$22)))</f>
        <v/>
      </c>
      <c r="AG42" s="99">
        <v>0</v>
      </c>
      <c r="AH42" s="39" t="str">
        <f>IF(AND($G42="x",AF42&gt;0),0,IF(ISERROR(LOOKUP(AG42,Punkte!$D$1:$D$22,Punkte!$E$1:$E$22)),"",LOOKUP((AG42),Punkte!$D$1:$D$22,Punkte!$E$1:$E$22)))</f>
        <v/>
      </c>
      <c r="AJ42" s="99">
        <v>0</v>
      </c>
      <c r="AK42" s="39" t="str">
        <f>IF(AND($G42="x",AI42&gt;0),0,IF(ISERROR(LOOKUP(AJ42,Punkte!$D$1:$D$22,Punkte!$E$1:$E$22)),"",LOOKUP((AJ42),Punkte!$D$1:$D$22,Punkte!$E$1:$E$22)))</f>
        <v/>
      </c>
      <c r="AL42" s="3">
        <v>6</v>
      </c>
      <c r="AM42" s="99">
        <v>0</v>
      </c>
      <c r="AN42" s="39">
        <f>IF(AND($G42="x",AL42&gt;0),0,IF(ISERROR(LOOKUP(AM42,Punkte!$D$1:$D$22,Punkte!$E$1:$E$22)),"",LOOKUP((AM42),Punkte!$D$1:$D$22,Punkte!$E$1:$E$22)))</f>
        <v>0</v>
      </c>
      <c r="AO42" s="3" t="s">
        <v>47</v>
      </c>
      <c r="AP42" s="99">
        <v>0</v>
      </c>
      <c r="AQ42" s="39">
        <f>IF(AND($G42="x",AO42&gt;0),0,IF(ISERROR(LOOKUP(AP42,Punkte!$D$1:$D$22,Punkte!$E$1:$E$22)),"",LOOKUP((AP42),Punkte!$D$1:$D$22,Punkte!$E$1:$E$22)))</f>
        <v>0</v>
      </c>
      <c r="AR42" s="115">
        <f t="shared" si="5"/>
        <v>3</v>
      </c>
    </row>
    <row r="43" spans="1:44" x14ac:dyDescent="0.25">
      <c r="A43" s="9">
        <f t="shared" si="3"/>
        <v>24</v>
      </c>
      <c r="B43" s="34">
        <f t="shared" si="4"/>
        <v>0</v>
      </c>
      <c r="C43" s="3">
        <v>73</v>
      </c>
      <c r="D43" s="19"/>
      <c r="E43" s="15" t="s">
        <v>116</v>
      </c>
      <c r="F43" s="15" t="s">
        <v>117</v>
      </c>
      <c r="G43" s="89" t="s">
        <v>156</v>
      </c>
      <c r="I43" s="99">
        <v>0</v>
      </c>
      <c r="J43" s="39" t="str">
        <f>IF(AND($G43="x",H43&gt;0),0,IF(ISERROR(LOOKUP(I43,Punkte!$D$1:$D$22,Punkte!$E$1:$E$22)),"",LOOKUP((I43),Punkte!$D$1:$D$22,Punkte!$E$1:$E$22)))</f>
        <v/>
      </c>
      <c r="L43" s="99">
        <f>IF($G43="x",0,IF(K43&lt;50,K43-COUNTIFS($G$5:$G43,"x"),0))</f>
        <v>0</v>
      </c>
      <c r="M43" s="39" t="str">
        <f>IF(AND($G43="x",K43&gt;0),0,IF(ISERROR(LOOKUP(L43,Punkte!$D$1:$D$22,Punkte!$E$1:$E$22)),"",LOOKUP((L43),Punkte!$D$1:$D$22,Punkte!$E$1:$E$22)))</f>
        <v/>
      </c>
      <c r="N43" s="3">
        <v>32</v>
      </c>
      <c r="O43" s="99">
        <v>0</v>
      </c>
      <c r="P43" s="39">
        <f>IF(AND($G43="x",N43&gt;0),0,IF(ISERROR(LOOKUP(O43,Punkte!$D$1:$D$22,Punkte!$E$1:$E$22)),"",LOOKUP((O43),Punkte!$D$1:$D$22,Punkte!$E$1:$E$22)))</f>
        <v>0</v>
      </c>
      <c r="Q43" s="3">
        <v>28</v>
      </c>
      <c r="R43" s="99">
        <v>0</v>
      </c>
      <c r="S43" s="39">
        <f>IF(AND($G43="x",Q43&gt;0),0,IF(ISERROR(LOOKUP(R43,Punkte!$D$1:$D$22,Punkte!$E$1:$E$22)),"",LOOKUP((R43),Punkte!$D$1:$D$22,Punkte!$E$1:$E$22)))</f>
        <v>0</v>
      </c>
      <c r="U43" s="99">
        <v>0</v>
      </c>
      <c r="V43" s="39" t="str">
        <f>IF(AND($G43="x",T43&gt;0),0,IF(ISERROR(LOOKUP(U43,Punkte!$D$1:$D$22,Punkte!$E$1:$E$22)),"",LOOKUP((U43),Punkte!$D$1:$D$22,Punkte!$E$1:$E$22)))</f>
        <v/>
      </c>
      <c r="X43" s="99">
        <v>0</v>
      </c>
      <c r="Y43" s="39" t="str">
        <f>IF(AND($G43="x",W43&gt;0),0,IF(ISERROR(LOOKUP(X43,Punkte!$D$1:$D$22,Punkte!$E$1:$E$22)),"",LOOKUP((X43),Punkte!$D$1:$D$22,Punkte!$E$1:$E$22)))</f>
        <v/>
      </c>
      <c r="Z43" s="3" t="s">
        <v>47</v>
      </c>
      <c r="AA43" s="99">
        <v>0</v>
      </c>
      <c r="AB43" s="39">
        <f>IF(AND($G43="x",Z43&gt;0),0,IF(ISERROR(LOOKUP(AA43,Punkte!$D$1:$D$22,Punkte!$E$1:$E$22)),"",LOOKUP((AA43),Punkte!$D$1:$D$22,Punkte!$E$1:$E$22)))</f>
        <v>0</v>
      </c>
      <c r="AC43" s="103"/>
      <c r="AD43" s="99">
        <f>IF($G43="x",0,IF(AC43&lt;50,AC43-COUNTIFS($G$5:$G43,"x"),0))</f>
        <v>0</v>
      </c>
      <c r="AE43" s="39" t="str">
        <f>IF(AND($G43="x",AC43&gt;0),0,IF(ISERROR(LOOKUP(AD43,Punkte!$D$1:$D$22,Punkte!$E$1:$E$22)),"",LOOKUP((AD43),Punkte!$D$1:$D$22,Punkte!$E$1:$E$22)))</f>
        <v/>
      </c>
      <c r="AG43" s="99">
        <v>0</v>
      </c>
      <c r="AH43" s="39" t="str">
        <f>IF(AND($G43="x",AF43&gt;0),0,IF(ISERROR(LOOKUP(AG43,Punkte!$D$1:$D$22,Punkte!$E$1:$E$22)),"",LOOKUP((AG43),Punkte!$D$1:$D$22,Punkte!$E$1:$E$22)))</f>
        <v/>
      </c>
      <c r="AJ43" s="99">
        <v>0</v>
      </c>
      <c r="AK43" s="39" t="str">
        <f>IF(AND($G43="x",AI43&gt;0),0,IF(ISERROR(LOOKUP(AJ43,Punkte!$D$1:$D$22,Punkte!$E$1:$E$22)),"",LOOKUP((AJ43),Punkte!$D$1:$D$22,Punkte!$E$1:$E$22)))</f>
        <v/>
      </c>
      <c r="AM43" s="99">
        <f>IF($G43="x",0,IF(AL43&lt;50,AL43-COUNTIFS($G$5:$G43,"x"),0))</f>
        <v>0</v>
      </c>
      <c r="AN43" s="39" t="str">
        <f>IF(AND($G43="x",AL43&gt;0),0,IF(ISERROR(LOOKUP(AM43,Punkte!$D$1:$D$22,Punkte!$E$1:$E$22)),"",LOOKUP((AM43),Punkte!$D$1:$D$22,Punkte!$E$1:$E$22)))</f>
        <v/>
      </c>
      <c r="AP43" s="99">
        <f>IF($G43="x",0,IF(AO43&lt;50,AO43-COUNTIFS($G$5:$G43,"x"),0))</f>
        <v>0</v>
      </c>
      <c r="AQ43" s="39" t="str">
        <f>IF(AND($G43="x",AO43&gt;0),0,IF(ISERROR(LOOKUP(AP43,Punkte!$D$1:$D$22,Punkte!$E$1:$E$22)),"",LOOKUP((AP43),Punkte!$D$1:$D$22,Punkte!$E$1:$E$22)))</f>
        <v/>
      </c>
      <c r="AR43" s="115">
        <f t="shared" si="5"/>
        <v>3</v>
      </c>
    </row>
    <row r="44" spans="1:44" x14ac:dyDescent="0.25">
      <c r="A44" s="9">
        <f t="shared" si="3"/>
        <v>24</v>
      </c>
      <c r="B44" s="34">
        <f t="shared" si="4"/>
        <v>0</v>
      </c>
      <c r="C44" s="18">
        <v>10</v>
      </c>
      <c r="D44" s="4"/>
      <c r="E44" s="15" t="s">
        <v>62</v>
      </c>
      <c r="F44" s="15" t="s">
        <v>36</v>
      </c>
      <c r="G44" s="89" t="s">
        <v>156</v>
      </c>
      <c r="I44" s="99">
        <v>0</v>
      </c>
      <c r="J44" s="39" t="str">
        <f>IF(AND($G44="x",H44&gt;0),0,IF(ISERROR(LOOKUP(I44,Punkte!$D$1:$D$22,Punkte!$E$1:$E$22)),"",LOOKUP((I44),Punkte!$D$1:$D$22,Punkte!$E$1:$E$22)))</f>
        <v/>
      </c>
      <c r="L44" s="99">
        <f>IF($G44="x",0,IF(K44&lt;50,K44-COUNTIFS($G$5:$G45,"x"),0))</f>
        <v>0</v>
      </c>
      <c r="M44" s="39" t="str">
        <f>IF(AND($G44="x",K44&gt;0),0,IF(ISERROR(LOOKUP(L44,Punkte!$D$1:$D$22,Punkte!$E$1:$E$22)),"",LOOKUP((L44),Punkte!$D$1:$D$22,Punkte!$E$1:$E$22)))</f>
        <v/>
      </c>
      <c r="O44" s="99">
        <v>0</v>
      </c>
      <c r="P44" s="39" t="str">
        <f>IF(AND($G44="x",N44&gt;0),0,IF(ISERROR(LOOKUP(O44,Punkte!$D$1:$D$22,Punkte!$E$1:$E$22)),"",LOOKUP((O44),Punkte!$D$1:$D$22,Punkte!$E$1:$E$22)))</f>
        <v/>
      </c>
      <c r="R44" s="99">
        <v>0</v>
      </c>
      <c r="S44" s="39" t="str">
        <f>IF(AND($G44="x",Q44&gt;0),0,IF(ISERROR(LOOKUP(R44,Punkte!$D$1:$D$22,Punkte!$E$1:$E$22)),"",LOOKUP((R44),Punkte!$D$1:$D$22,Punkte!$E$1:$E$22)))</f>
        <v/>
      </c>
      <c r="U44" s="99">
        <v>0</v>
      </c>
      <c r="V44" s="39" t="str">
        <f>IF(AND($G44="x",T44&gt;0),0,IF(ISERROR(LOOKUP(U44,Punkte!$D$1:$D$22,Punkte!$E$1:$E$22)),"",LOOKUP((U44),Punkte!$D$1:$D$22,Punkte!$E$1:$E$22)))</f>
        <v/>
      </c>
      <c r="X44" s="99">
        <v>0</v>
      </c>
      <c r="Y44" s="39" t="str">
        <f>IF(AND($G44="x",W44&gt;0),0,IF(ISERROR(LOOKUP(X44,Punkte!$D$1:$D$22,Punkte!$E$1:$E$22)),"",LOOKUP((X44),Punkte!$D$1:$D$22,Punkte!$E$1:$E$22)))</f>
        <v/>
      </c>
      <c r="AA44" s="99">
        <v>0</v>
      </c>
      <c r="AB44" s="39" t="str">
        <f>IF(AND($G44="x",Z44&gt;0),0,IF(ISERROR(LOOKUP(AA44,Punkte!$D$1:$D$22,Punkte!$E$1:$E$22)),"",LOOKUP((AA44),Punkte!$D$1:$D$22,Punkte!$E$1:$E$22)))</f>
        <v/>
      </c>
      <c r="AC44" s="103"/>
      <c r="AD44" s="99">
        <f>IF($G44="x",0,IF(AC44&lt;50,AC44-COUNTIFS($G$5:$G45,"x"),0))</f>
        <v>0</v>
      </c>
      <c r="AE44" s="39" t="str">
        <f>IF(AND($G44="x",AC44&gt;0),0,IF(ISERROR(LOOKUP(AD44,Punkte!$D$1:$D$22,Punkte!$E$1:$E$22)),"",LOOKUP((AD44),Punkte!$D$1:$D$22,Punkte!$E$1:$E$22)))</f>
        <v/>
      </c>
      <c r="AG44" s="99">
        <v>0</v>
      </c>
      <c r="AH44" s="39" t="str">
        <f>IF(AND($G44="x",AF44&gt;0),0,IF(ISERROR(LOOKUP(AG44,Punkte!$D$1:$D$22,Punkte!$E$1:$E$22)),"",LOOKUP((AG44),Punkte!$D$1:$D$22,Punkte!$E$1:$E$22)))</f>
        <v/>
      </c>
      <c r="AJ44" s="99">
        <v>0</v>
      </c>
      <c r="AK44" s="39" t="str">
        <f>IF(AND($G44="x",AI44&gt;0),0,IF(ISERROR(LOOKUP(AJ44,Punkte!$D$1:$D$22,Punkte!$E$1:$E$22)),"",LOOKUP((AJ44),Punkte!$D$1:$D$22,Punkte!$E$1:$E$22)))</f>
        <v/>
      </c>
      <c r="AL44" s="3">
        <v>13</v>
      </c>
      <c r="AM44" s="99">
        <v>0</v>
      </c>
      <c r="AN44" s="39">
        <f>IF(AND($G44="x",AL44&gt;0),0,IF(ISERROR(LOOKUP(AM44,Punkte!$D$1:$D$22,Punkte!$E$1:$E$22)),"",LOOKUP((AM44),Punkte!$D$1:$D$22,Punkte!$E$1:$E$22)))</f>
        <v>0</v>
      </c>
      <c r="AO44" s="3">
        <v>12</v>
      </c>
      <c r="AP44" s="99">
        <v>0</v>
      </c>
      <c r="AQ44" s="39">
        <f>IF(AND($G44="x",AO44&gt;0),0,IF(ISERROR(LOOKUP(AP44,Punkte!$D$1:$D$22,Punkte!$E$1:$E$22)),"",LOOKUP((AP44),Punkte!$D$1:$D$22,Punkte!$E$1:$E$22)))</f>
        <v>0</v>
      </c>
      <c r="AR44" s="115">
        <f t="shared" si="5"/>
        <v>2</v>
      </c>
    </row>
    <row r="45" spans="1:44" x14ac:dyDescent="0.25">
      <c r="A45" s="9">
        <f t="shared" si="3"/>
        <v>24</v>
      </c>
      <c r="B45" s="34">
        <f t="shared" si="4"/>
        <v>0</v>
      </c>
      <c r="C45" s="3">
        <v>97</v>
      </c>
      <c r="E45" s="15" t="s">
        <v>208</v>
      </c>
      <c r="F45" s="15" t="s">
        <v>53</v>
      </c>
      <c r="G45" s="94" t="s">
        <v>156</v>
      </c>
      <c r="I45" s="99">
        <v>0</v>
      </c>
      <c r="J45" s="39" t="str">
        <f>IF(AND($G45="x",H45&gt;0),0,IF(ISERROR(LOOKUP(I45,Punkte!$D$1:$D$22,Punkte!$E$1:$E$22)),"",LOOKUP((I45),Punkte!$D$1:$D$22,Punkte!$E$1:$E$22)))</f>
        <v/>
      </c>
      <c r="L45" s="99">
        <f>IF($G45="x",0,IF(K45&lt;50,K45-COUNTIFS($G$5:$G45,"x"),0))</f>
        <v>0</v>
      </c>
      <c r="M45" s="39" t="str">
        <f>IF(AND($G45="x",K45&gt;0),0,IF(ISERROR(LOOKUP(L45,Punkte!$D$1:$D$22,Punkte!$E$1:$E$22)),"",LOOKUP((L45),Punkte!$D$1:$D$22,Punkte!$E$1:$E$22)))</f>
        <v/>
      </c>
      <c r="O45" s="99">
        <v>0</v>
      </c>
      <c r="P45" s="39" t="str">
        <f>IF(AND($G45="x",N45&gt;0),0,IF(ISERROR(LOOKUP(O45,Punkte!$D$1:$D$22,Punkte!$E$1:$E$22)),"",LOOKUP((O45),Punkte!$D$1:$D$22,Punkte!$E$1:$E$22)))</f>
        <v/>
      </c>
      <c r="R45" s="99">
        <v>0</v>
      </c>
      <c r="S45" s="39" t="str">
        <f>IF(AND($G45="x",Q45&gt;0),0,IF(ISERROR(LOOKUP(R45,Punkte!$D$1:$D$22,Punkte!$E$1:$E$22)),"",LOOKUP((R45),Punkte!$D$1:$D$22,Punkte!$E$1:$E$22)))</f>
        <v/>
      </c>
      <c r="U45" s="99">
        <v>0</v>
      </c>
      <c r="V45" s="39" t="str">
        <f>IF(AND($G45="x",T45&gt;0),0,IF(ISERROR(LOOKUP(U45,Punkte!$D$1:$D$22,Punkte!$E$1:$E$22)),"",LOOKUP((U45),Punkte!$D$1:$D$22,Punkte!$E$1:$E$22)))</f>
        <v/>
      </c>
      <c r="X45" s="99">
        <v>0</v>
      </c>
      <c r="Y45" s="39" t="str">
        <f>IF(AND($G45="x",W45&gt;0),0,IF(ISERROR(LOOKUP(X45,Punkte!$D$1:$D$22,Punkte!$E$1:$E$22)),"",LOOKUP((X45),Punkte!$D$1:$D$22,Punkte!$E$1:$E$22)))</f>
        <v/>
      </c>
      <c r="AA45" s="99">
        <v>0</v>
      </c>
      <c r="AB45" s="39" t="str">
        <f>IF(AND($G45="x",Z45&gt;0),0,IF(ISERROR(LOOKUP(AA45,Punkte!$D$1:$D$22,Punkte!$E$1:$E$22)),"",LOOKUP((AA45),Punkte!$D$1:$D$22,Punkte!$E$1:$E$22)))</f>
        <v/>
      </c>
      <c r="AC45" s="103"/>
      <c r="AD45" s="99">
        <f>IF($G45="x",0,IF(AC45&lt;50,AC45-COUNTIFS($G$5:$G45,"x"),0))</f>
        <v>0</v>
      </c>
      <c r="AE45" s="39" t="str">
        <f>IF(AND($G45="x",AC45&gt;0),0,IF(ISERROR(LOOKUP(AD45,Punkte!$D$1:$D$22,Punkte!$E$1:$E$22)),"",LOOKUP((AD45),Punkte!$D$1:$D$22,Punkte!$E$1:$E$22)))</f>
        <v/>
      </c>
      <c r="AG45" s="99">
        <v>0</v>
      </c>
      <c r="AH45" s="39" t="str">
        <f>IF(AND($G45="x",AF45&gt;0),0,IF(ISERROR(LOOKUP(AG45,Punkte!$D$1:$D$22,Punkte!$E$1:$E$22)),"",LOOKUP((AG45),Punkte!$D$1:$D$22,Punkte!$E$1:$E$22)))</f>
        <v/>
      </c>
      <c r="AJ45" s="99">
        <v>0</v>
      </c>
      <c r="AK45" s="39" t="str">
        <f>IF(AND($G45="x",AI45&gt;0),0,IF(ISERROR(LOOKUP(AJ45,Punkte!$D$1:$D$22,Punkte!$E$1:$E$22)),"",LOOKUP((AJ45),Punkte!$D$1:$D$22,Punkte!$E$1:$E$22)))</f>
        <v/>
      </c>
      <c r="AL45" s="3">
        <v>23</v>
      </c>
      <c r="AM45" s="99">
        <v>0</v>
      </c>
      <c r="AN45" s="39">
        <f>IF(AND($G45="x",AL45&gt;0),0,IF(ISERROR(LOOKUP(AM45,Punkte!$D$1:$D$22,Punkte!$E$1:$E$22)),"",LOOKUP((AM45),Punkte!$D$1:$D$22,Punkte!$E$1:$E$22)))</f>
        <v>0</v>
      </c>
      <c r="AO45" s="3">
        <v>16</v>
      </c>
      <c r="AP45" s="99">
        <v>0</v>
      </c>
      <c r="AQ45" s="39">
        <f>IF(AND($G45="x",AO45&gt;0),0,IF(ISERROR(LOOKUP(AP45,Punkte!$D$1:$D$22,Punkte!$E$1:$E$22)),"",LOOKUP((AP45),Punkte!$D$1:$D$22,Punkte!$E$1:$E$22)))</f>
        <v>0</v>
      </c>
      <c r="AR45" s="115">
        <f t="shared" si="5"/>
        <v>2</v>
      </c>
    </row>
    <row r="46" spans="1:44" x14ac:dyDescent="0.25">
      <c r="A46" s="9">
        <f t="shared" si="3"/>
        <v>24</v>
      </c>
      <c r="B46" s="34">
        <f t="shared" si="4"/>
        <v>0</v>
      </c>
      <c r="C46" s="18">
        <v>98</v>
      </c>
      <c r="D46" s="1" t="s">
        <v>44</v>
      </c>
      <c r="E46" s="15" t="s">
        <v>209</v>
      </c>
      <c r="F46" s="15" t="s">
        <v>210</v>
      </c>
      <c r="G46" s="94" t="s">
        <v>156</v>
      </c>
      <c r="I46" s="99">
        <v>0</v>
      </c>
      <c r="J46" s="39" t="str">
        <f>IF(AND($G46="x",H46&gt;0),0,IF(ISERROR(LOOKUP(I46,Punkte!$D$1:$D$22,Punkte!$E$1:$E$22)),"",LOOKUP((I46),Punkte!$D$1:$D$22,Punkte!$E$1:$E$22)))</f>
        <v/>
      </c>
      <c r="L46" s="99">
        <f>IF($G46="x",0,IF(K46&lt;50,K46-COUNTIFS($G$5:$G46,"x"),0))</f>
        <v>0</v>
      </c>
      <c r="M46" s="39" t="str">
        <f>IF(AND($G46="x",K46&gt;0),0,IF(ISERROR(LOOKUP(L46,Punkte!$D$1:$D$22,Punkte!$E$1:$E$22)),"",LOOKUP((L46),Punkte!$D$1:$D$22,Punkte!$E$1:$E$22)))</f>
        <v/>
      </c>
      <c r="O46" s="99">
        <v>0</v>
      </c>
      <c r="P46" s="39" t="str">
        <f>IF(AND($G46="x",N46&gt;0),0,IF(ISERROR(LOOKUP(O46,Punkte!$D$1:$D$22,Punkte!$E$1:$E$22)),"",LOOKUP((O46),Punkte!$D$1:$D$22,Punkte!$E$1:$E$22)))</f>
        <v/>
      </c>
      <c r="R46" s="99">
        <v>0</v>
      </c>
      <c r="S46" s="39" t="str">
        <f>IF(AND($G46="x",Q46&gt;0),0,IF(ISERROR(LOOKUP(R46,Punkte!$D$1:$D$22,Punkte!$E$1:$E$22)),"",LOOKUP((R46),Punkte!$D$1:$D$22,Punkte!$E$1:$E$22)))</f>
        <v/>
      </c>
      <c r="U46" s="99">
        <v>0</v>
      </c>
      <c r="V46" s="39" t="str">
        <f>IF(AND($G46="x",T46&gt;0),0,IF(ISERROR(LOOKUP(U46,Punkte!$D$1:$D$22,Punkte!$E$1:$E$22)),"",LOOKUP((U46),Punkte!$D$1:$D$22,Punkte!$E$1:$E$22)))</f>
        <v/>
      </c>
      <c r="X46" s="99">
        <v>0</v>
      </c>
      <c r="Y46" s="39" t="str">
        <f>IF(AND($G46="x",W46&gt;0),0,IF(ISERROR(LOOKUP(X46,Punkte!$D$1:$D$22,Punkte!$E$1:$E$22)),"",LOOKUP((X46),Punkte!$D$1:$D$22,Punkte!$E$1:$E$22)))</f>
        <v/>
      </c>
      <c r="AA46" s="99">
        <v>0</v>
      </c>
      <c r="AB46" s="39" t="str">
        <f>IF(AND($G46="x",Z46&gt;0),0,IF(ISERROR(LOOKUP(AA46,Punkte!$D$1:$D$22,Punkte!$E$1:$E$22)),"",LOOKUP((AA46),Punkte!$D$1:$D$22,Punkte!$E$1:$E$22)))</f>
        <v/>
      </c>
      <c r="AC46" s="103"/>
      <c r="AD46" s="99">
        <f>IF($G46="x",0,IF(AC46&lt;50,AC46-COUNTIFS($G$5:$G46,"x"),0))</f>
        <v>0</v>
      </c>
      <c r="AE46" s="39" t="str">
        <f>IF(AND($G46="x",AC46&gt;0),0,IF(ISERROR(LOOKUP(AD46,Punkte!$D$1:$D$22,Punkte!$E$1:$E$22)),"",LOOKUP((AD46),Punkte!$D$1:$D$22,Punkte!$E$1:$E$22)))</f>
        <v/>
      </c>
      <c r="AG46" s="99">
        <v>0</v>
      </c>
      <c r="AH46" s="39" t="str">
        <f>IF(AND($G46="x",AF46&gt;0),0,IF(ISERROR(LOOKUP(AG46,Punkte!$D$1:$D$22,Punkte!$E$1:$E$22)),"",LOOKUP((AG46),Punkte!$D$1:$D$22,Punkte!$E$1:$E$22)))</f>
        <v/>
      </c>
      <c r="AJ46" s="99">
        <v>0</v>
      </c>
      <c r="AK46" s="39" t="str">
        <f>IF(AND($G46="x",AI46&gt;0),0,IF(ISERROR(LOOKUP(AJ46,Punkte!$D$1:$D$22,Punkte!$E$1:$E$22)),"",LOOKUP((AJ46),Punkte!$D$1:$D$22,Punkte!$E$1:$E$22)))</f>
        <v/>
      </c>
      <c r="AL46" s="3">
        <v>27</v>
      </c>
      <c r="AM46" s="99">
        <v>0</v>
      </c>
      <c r="AN46" s="39">
        <f>IF(AND($G46="x",AL46&gt;0),0,IF(ISERROR(LOOKUP(AM46,Punkte!$D$1:$D$22,Punkte!$E$1:$E$22)),"",LOOKUP((AM46),Punkte!$D$1:$D$22,Punkte!$E$1:$E$22)))</f>
        <v>0</v>
      </c>
      <c r="AO46" s="3">
        <v>23</v>
      </c>
      <c r="AP46" s="99">
        <v>0</v>
      </c>
      <c r="AQ46" s="39">
        <f>IF(AND($G46="x",AO46&gt;0),0,IF(ISERROR(LOOKUP(AP46,Punkte!$D$1:$D$22,Punkte!$E$1:$E$22)),"",LOOKUP((AP46),Punkte!$D$1:$D$22,Punkte!$E$1:$E$22)))</f>
        <v>0</v>
      </c>
      <c r="AR46" s="115">
        <f t="shared" si="5"/>
        <v>2</v>
      </c>
    </row>
    <row r="47" spans="1:44" x14ac:dyDescent="0.25">
      <c r="A47" s="9">
        <f t="shared" si="3"/>
        <v>24</v>
      </c>
      <c r="B47" s="34">
        <f t="shared" si="4"/>
        <v>0</v>
      </c>
      <c r="C47" s="3">
        <v>36</v>
      </c>
      <c r="D47" s="19"/>
      <c r="E47" s="15" t="s">
        <v>73</v>
      </c>
      <c r="F47" s="15" t="s">
        <v>211</v>
      </c>
      <c r="G47" s="86" t="s">
        <v>156</v>
      </c>
      <c r="I47" s="99">
        <v>0</v>
      </c>
      <c r="J47" s="39" t="str">
        <f>IF(AND($G47="x",H47&gt;0),0,IF(ISERROR(LOOKUP(I47,Punkte!$D$1:$D$22,Punkte!$E$1:$E$22)),"",LOOKUP((I47),Punkte!$D$1:$D$22,Punkte!$E$1:$E$22)))</f>
        <v/>
      </c>
      <c r="L47" s="99">
        <f>IF($G47="x",0,IF(K47&lt;50,K47-COUNTIFS($G$5:$G47,"x"),0))</f>
        <v>0</v>
      </c>
      <c r="M47" s="39" t="str">
        <f>IF(AND($G47="x",K47&gt;0),0,IF(ISERROR(LOOKUP(L47,Punkte!$D$1:$D$22,Punkte!$E$1:$E$22)),"",LOOKUP((L47),Punkte!$D$1:$D$22,Punkte!$E$1:$E$22)))</f>
        <v/>
      </c>
      <c r="O47" s="99">
        <v>0</v>
      </c>
      <c r="P47" s="39" t="str">
        <f>IF(AND($G47="x",N47&gt;0),0,IF(ISERROR(LOOKUP(O47,Punkte!$D$1:$D$22,Punkte!$E$1:$E$22)),"",LOOKUP((O47),Punkte!$D$1:$D$22,Punkte!$E$1:$E$22)))</f>
        <v/>
      </c>
      <c r="R47" s="99">
        <v>0</v>
      </c>
      <c r="S47" s="39" t="str">
        <f>IF(AND($G47="x",Q47&gt;0),0,IF(ISERROR(LOOKUP(R47,Punkte!$D$1:$D$22,Punkte!$E$1:$E$22)),"",LOOKUP((R47),Punkte!$D$1:$D$22,Punkte!$E$1:$E$22)))</f>
        <v/>
      </c>
      <c r="U47" s="99">
        <v>0</v>
      </c>
      <c r="V47" s="39" t="str">
        <f>IF(AND($G47="x",T47&gt;0),0,IF(ISERROR(LOOKUP(U47,Punkte!$D$1:$D$22,Punkte!$E$1:$E$22)),"",LOOKUP((U47),Punkte!$D$1:$D$22,Punkte!$E$1:$E$22)))</f>
        <v/>
      </c>
      <c r="X47" s="99">
        <v>0</v>
      </c>
      <c r="Y47" s="39" t="str">
        <f>IF(AND($G47="x",W47&gt;0),0,IF(ISERROR(LOOKUP(X47,Punkte!$D$1:$D$22,Punkte!$E$1:$E$22)),"",LOOKUP((X47),Punkte!$D$1:$D$22,Punkte!$E$1:$E$22)))</f>
        <v/>
      </c>
      <c r="AA47" s="99">
        <v>0</v>
      </c>
      <c r="AB47" s="39" t="str">
        <f>IF(AND($G47="x",Z47&gt;0),0,IF(ISERROR(LOOKUP(AA47,Punkte!$D$1:$D$22,Punkte!$E$1:$E$22)),"",LOOKUP((AA47),Punkte!$D$1:$D$22,Punkte!$E$1:$E$22)))</f>
        <v/>
      </c>
      <c r="AC47" s="103"/>
      <c r="AD47" s="99">
        <f>IF($G47="x",0,IF(AC47&lt;50,AC47-COUNTIFS($G$5:$G47,"x"),0))</f>
        <v>0</v>
      </c>
      <c r="AE47" s="39" t="str">
        <f>IF(AND($G47="x",AC47&gt;0),0,IF(ISERROR(LOOKUP(AD47,Punkte!$D$1:$D$22,Punkte!$E$1:$E$22)),"",LOOKUP((AD47),Punkte!$D$1:$D$22,Punkte!$E$1:$E$22)))</f>
        <v/>
      </c>
      <c r="AG47" s="99">
        <v>0</v>
      </c>
      <c r="AH47" s="39" t="str">
        <f>IF(AND($G47="x",AF47&gt;0),0,IF(ISERROR(LOOKUP(AG47,Punkte!$D$1:$D$22,Punkte!$E$1:$E$22)),"",LOOKUP((AG47),Punkte!$D$1:$D$22,Punkte!$E$1:$E$22)))</f>
        <v/>
      </c>
      <c r="AJ47" s="99">
        <v>0</v>
      </c>
      <c r="AK47" s="39" t="str">
        <f>IF(AND($G47="x",AI47&gt;0),0,IF(ISERROR(LOOKUP(AJ47,Punkte!$D$1:$D$22,Punkte!$E$1:$E$22)),"",LOOKUP((AJ47),Punkte!$D$1:$D$22,Punkte!$E$1:$E$22)))</f>
        <v/>
      </c>
      <c r="AL47" s="3">
        <v>33</v>
      </c>
      <c r="AM47" s="99">
        <v>0</v>
      </c>
      <c r="AN47" s="39">
        <f>IF(AND($G47="x",AL47&gt;0),0,IF(ISERROR(LOOKUP(AM47,Punkte!$D$1:$D$22,Punkte!$E$1:$E$22)),"",LOOKUP((AM47),Punkte!$D$1:$D$22,Punkte!$E$1:$E$22)))</f>
        <v>0</v>
      </c>
      <c r="AO47" s="3">
        <v>31</v>
      </c>
      <c r="AP47" s="99">
        <v>0</v>
      </c>
      <c r="AQ47" s="39">
        <f>IF(AND($G47="x",AO47&gt;0),0,IF(ISERROR(LOOKUP(AP47,Punkte!$D$1:$D$22,Punkte!$E$1:$E$22)),"",LOOKUP((AP47),Punkte!$D$1:$D$22,Punkte!$E$1:$E$22)))</f>
        <v>0</v>
      </c>
      <c r="AR47" s="115">
        <f t="shared" si="5"/>
        <v>2</v>
      </c>
    </row>
    <row r="48" spans="1:44" x14ac:dyDescent="0.25">
      <c r="A48" s="9">
        <f t="shared" si="3"/>
        <v>24</v>
      </c>
      <c r="B48" s="34">
        <f t="shared" si="4"/>
        <v>0</v>
      </c>
      <c r="C48" s="3">
        <v>7</v>
      </c>
      <c r="D48" s="19"/>
      <c r="E48" s="15" t="s">
        <v>212</v>
      </c>
      <c r="F48" s="15" t="s">
        <v>213</v>
      </c>
      <c r="G48" s="93" t="s">
        <v>156</v>
      </c>
      <c r="I48" s="99">
        <v>0</v>
      </c>
      <c r="J48" s="39" t="str">
        <f>IF(AND($G48="x",H48&gt;0),0,IF(ISERROR(LOOKUP(I48,Punkte!$D$1:$D$22,Punkte!$E$1:$E$22)),"",LOOKUP((I48),Punkte!$D$1:$D$22,Punkte!$E$1:$E$22)))</f>
        <v/>
      </c>
      <c r="L48" s="99">
        <f>IF($G48="x",0,IF(K48&lt;50,K48-COUNTIFS($G$5:$G48,"x"),0))</f>
        <v>0</v>
      </c>
      <c r="M48" s="39" t="str">
        <f>IF(AND($G48="x",K48&gt;0),0,IF(ISERROR(LOOKUP(L48,Punkte!$D$1:$D$22,Punkte!$E$1:$E$22)),"",LOOKUP((L48),Punkte!$D$1:$D$22,Punkte!$E$1:$E$22)))</f>
        <v/>
      </c>
      <c r="O48" s="99">
        <v>0</v>
      </c>
      <c r="P48" s="39" t="str">
        <f>IF(AND($G48="x",N48&gt;0),0,IF(ISERROR(LOOKUP(O48,Punkte!$D$1:$D$22,Punkte!$E$1:$E$22)),"",LOOKUP((O48),Punkte!$D$1:$D$22,Punkte!$E$1:$E$22)))</f>
        <v/>
      </c>
      <c r="R48" s="99">
        <v>0</v>
      </c>
      <c r="S48" s="39" t="str">
        <f>IF(AND($G48="x",Q48&gt;0),0,IF(ISERROR(LOOKUP(R48,Punkte!$D$1:$D$22,Punkte!$E$1:$E$22)),"",LOOKUP((R48),Punkte!$D$1:$D$22,Punkte!$E$1:$E$22)))</f>
        <v/>
      </c>
      <c r="U48" s="99">
        <v>0</v>
      </c>
      <c r="V48" s="39" t="str">
        <f>IF(AND($G48="x",T48&gt;0),0,IF(ISERROR(LOOKUP(U48,Punkte!$D$1:$D$22,Punkte!$E$1:$E$22)),"",LOOKUP((U48),Punkte!$D$1:$D$22,Punkte!$E$1:$E$22)))</f>
        <v/>
      </c>
      <c r="X48" s="99">
        <v>0</v>
      </c>
      <c r="Y48" s="39" t="str">
        <f>IF(AND($G48="x",W48&gt;0),0,IF(ISERROR(LOOKUP(X48,Punkte!$D$1:$D$22,Punkte!$E$1:$E$22)),"",LOOKUP((X48),Punkte!$D$1:$D$22,Punkte!$E$1:$E$22)))</f>
        <v/>
      </c>
      <c r="AA48" s="99">
        <v>0</v>
      </c>
      <c r="AB48" s="39" t="str">
        <f>IF(AND($G48="x",Z48&gt;0),0,IF(ISERROR(LOOKUP(AA48,Punkte!$D$1:$D$22,Punkte!$E$1:$E$22)),"",LOOKUP((AA48),Punkte!$D$1:$D$22,Punkte!$E$1:$E$22)))</f>
        <v/>
      </c>
      <c r="AC48" s="103"/>
      <c r="AD48" s="99">
        <f>IF($G48="x",0,IF(AC48&lt;50,AC48-COUNTIFS($G$5:$G48,"x"),0))</f>
        <v>0</v>
      </c>
      <c r="AE48" s="39" t="str">
        <f>IF(AND($G48="x",AC48&gt;0),0,IF(ISERROR(LOOKUP(AD48,Punkte!$D$1:$D$22,Punkte!$E$1:$E$22)),"",LOOKUP((AD48),Punkte!$D$1:$D$22,Punkte!$E$1:$E$22)))</f>
        <v/>
      </c>
      <c r="AG48" s="99">
        <v>0</v>
      </c>
      <c r="AH48" s="39" t="str">
        <f>IF(AND($G48="x",AF48&gt;0),0,IF(ISERROR(LOOKUP(AG48,Punkte!$D$1:$D$22,Punkte!$E$1:$E$22)),"",LOOKUP((AG48),Punkte!$D$1:$D$22,Punkte!$E$1:$E$22)))</f>
        <v/>
      </c>
      <c r="AJ48" s="99">
        <v>0</v>
      </c>
      <c r="AK48" s="39" t="str">
        <f>IF(AND($G48="x",AI48&gt;0),0,IF(ISERROR(LOOKUP(AJ48,Punkte!$D$1:$D$22,Punkte!$E$1:$E$22)),"",LOOKUP((AJ48),Punkte!$D$1:$D$22,Punkte!$E$1:$E$22)))</f>
        <v/>
      </c>
      <c r="AL48" s="3" t="s">
        <v>47</v>
      </c>
      <c r="AM48" s="99">
        <v>0</v>
      </c>
      <c r="AN48" s="39">
        <f>IF(AND($G48="x",AL48&gt;0),0,IF(ISERROR(LOOKUP(AM48,Punkte!$D$1:$D$22,Punkte!$E$1:$E$22)),"",LOOKUP((AM48),Punkte!$D$1:$D$22,Punkte!$E$1:$E$22)))</f>
        <v>0</v>
      </c>
      <c r="AO48" s="3">
        <v>32</v>
      </c>
      <c r="AP48" s="99">
        <v>0</v>
      </c>
      <c r="AQ48" s="39">
        <f>IF(AND($G48="x",AO48&gt;0),0,IF(ISERROR(LOOKUP(AP48,Punkte!$D$1:$D$22,Punkte!$E$1:$E$22)),"",LOOKUP((AP48),Punkte!$D$1:$D$22,Punkte!$E$1:$E$22)))</f>
        <v>0</v>
      </c>
      <c r="AR48" s="115">
        <f t="shared" si="5"/>
        <v>2</v>
      </c>
    </row>
    <row r="49" spans="1:44" x14ac:dyDescent="0.25">
      <c r="A49" s="9">
        <f t="shared" si="3"/>
        <v>24</v>
      </c>
      <c r="B49" s="34">
        <f t="shared" si="4"/>
        <v>0</v>
      </c>
      <c r="C49" s="3">
        <v>6</v>
      </c>
      <c r="D49" s="19"/>
      <c r="E49" s="15" t="s">
        <v>137</v>
      </c>
      <c r="F49" s="15" t="s">
        <v>138</v>
      </c>
      <c r="G49" s="94" t="s">
        <v>156</v>
      </c>
      <c r="I49" s="99">
        <v>0</v>
      </c>
      <c r="J49" s="39" t="str">
        <f>IF(AND($G49="x",H49&gt;0),0,IF(ISERROR(LOOKUP(I49,Punkte!$D$1:$D$22,Punkte!$E$1:$E$22)),"",LOOKUP((I49),Punkte!$D$1:$D$22,Punkte!$E$1:$E$22)))</f>
        <v/>
      </c>
      <c r="L49" s="99">
        <v>0</v>
      </c>
      <c r="M49" s="39" t="str">
        <f>IF(AND($G49="x",K49&gt;0),0,IF(ISERROR(LOOKUP(L49,Punkte!$D$1:$D$22,Punkte!$E$1:$E$22)),"",LOOKUP((L49),Punkte!$D$1:$D$22,Punkte!$E$1:$E$22)))</f>
        <v/>
      </c>
      <c r="O49" s="99">
        <v>0</v>
      </c>
      <c r="P49" s="39" t="str">
        <f>IF(AND($G49="x",N49&gt;0),0,IF(ISERROR(LOOKUP(O49,Punkte!$D$1:$D$22,Punkte!$E$1:$E$22)),"",LOOKUP((O49),Punkte!$D$1:$D$22,Punkte!$E$1:$E$22)))</f>
        <v/>
      </c>
      <c r="R49" s="99">
        <v>0</v>
      </c>
      <c r="S49" s="39" t="str">
        <f>IF(AND($G49="x",Q49&gt;0),0,IF(ISERROR(LOOKUP(R49,Punkte!$D$1:$D$22,Punkte!$E$1:$E$22)),"",LOOKUP((R49),Punkte!$D$1:$D$22,Punkte!$E$1:$E$22)))</f>
        <v/>
      </c>
      <c r="U49" s="99">
        <v>0</v>
      </c>
      <c r="V49" s="39" t="str">
        <f>IF(AND($G49="x",T49&gt;0),0,IF(ISERROR(LOOKUP(U49,Punkte!$D$1:$D$22,Punkte!$E$1:$E$22)),"",LOOKUP((U49),Punkte!$D$1:$D$22,Punkte!$E$1:$E$22)))</f>
        <v/>
      </c>
      <c r="X49" s="99">
        <v>0</v>
      </c>
      <c r="Y49" s="39" t="str">
        <f>IF(AND($G49="x",W49&gt;0),0,IF(ISERROR(LOOKUP(X49,Punkte!$D$1:$D$22,Punkte!$E$1:$E$22)),"",LOOKUP((X49),Punkte!$D$1:$D$22,Punkte!$E$1:$E$22)))</f>
        <v/>
      </c>
      <c r="AA49" s="99">
        <v>0</v>
      </c>
      <c r="AB49" s="39" t="str">
        <f>IF(AND($G49="x",Z49&gt;0),0,IF(ISERROR(LOOKUP(AA49,Punkte!$D$1:$D$22,Punkte!$E$1:$E$22)),"",LOOKUP((AA49),Punkte!$D$1:$D$22,Punkte!$E$1:$E$22)))</f>
        <v/>
      </c>
      <c r="AC49" s="103"/>
      <c r="AD49" s="99">
        <f>IF($G49="x",0,IF(AC49&lt;50,AC49-COUNTIFS($G$5:$G49,"x"),0))</f>
        <v>0</v>
      </c>
      <c r="AE49" s="39" t="str">
        <f>IF(AND($G49="x",AC49&gt;0),0,IF(ISERROR(LOOKUP(AD49,Punkte!$D$1:$D$22,Punkte!$E$1:$E$22)),"",LOOKUP((AD49),Punkte!$D$1:$D$22,Punkte!$E$1:$E$22)))</f>
        <v/>
      </c>
      <c r="AF49" s="3">
        <v>33</v>
      </c>
      <c r="AG49" s="99">
        <v>0</v>
      </c>
      <c r="AH49" s="39">
        <f>IF(AND($G49="x",AF49&gt;0),0,IF(ISERROR(LOOKUP(AG49,Punkte!$D$1:$D$22,Punkte!$E$1:$E$22)),"",LOOKUP((AG49),Punkte!$D$1:$D$22,Punkte!$E$1:$E$22)))</f>
        <v>0</v>
      </c>
      <c r="AI49" s="3">
        <v>26</v>
      </c>
      <c r="AJ49" s="99">
        <v>0</v>
      </c>
      <c r="AK49" s="39">
        <f>IF(AND($G49="x",AI49&gt;0),0,IF(ISERROR(LOOKUP(AJ49,Punkte!$D$1:$D$22,Punkte!$E$1:$E$22)),"",LOOKUP((AJ49),Punkte!$D$1:$D$22,Punkte!$E$1:$E$22)))</f>
        <v>0</v>
      </c>
      <c r="AM49" s="99">
        <f>IF($G49="x",0,IF(AL49&lt;50,AL49-COUNTIFS($G$5:$G49,"x"),0))</f>
        <v>0</v>
      </c>
      <c r="AN49" s="39" t="str">
        <f>IF(AND($G49="x",AL49&gt;0),0,IF(ISERROR(LOOKUP(AM49,Punkte!$D$1:$D$22,Punkte!$E$1:$E$22)),"",LOOKUP((AM49),Punkte!$D$1:$D$22,Punkte!$E$1:$E$22)))</f>
        <v/>
      </c>
      <c r="AP49" s="99">
        <f>IF($G49="x",0,IF(AO49&lt;50,AO49-COUNTIFS($G$5:$G49,"x"),0))</f>
        <v>0</v>
      </c>
      <c r="AQ49" s="39" t="str">
        <f>IF(AND($G49="x",AO49&gt;0),0,IF(ISERROR(LOOKUP(AP49,Punkte!$D$1:$D$22,Punkte!$E$1:$E$22)),"",LOOKUP((AP49),Punkte!$D$1:$D$22,Punkte!$E$1:$E$22)))</f>
        <v/>
      </c>
      <c r="AR49" s="115">
        <f t="shared" si="5"/>
        <v>2</v>
      </c>
    </row>
    <row r="50" spans="1:44" x14ac:dyDescent="0.25">
      <c r="A50" s="9">
        <f t="shared" si="3"/>
        <v>24</v>
      </c>
      <c r="B50" s="34">
        <f t="shared" si="4"/>
        <v>0</v>
      </c>
      <c r="C50" s="3">
        <v>10</v>
      </c>
      <c r="D50" s="19"/>
      <c r="E50" s="15" t="s">
        <v>193</v>
      </c>
      <c r="F50" s="15" t="s">
        <v>79</v>
      </c>
      <c r="G50" s="85" t="s">
        <v>156</v>
      </c>
      <c r="H50" s="3">
        <v>14</v>
      </c>
      <c r="I50" s="99">
        <v>0</v>
      </c>
      <c r="J50" s="39">
        <f>IF(AND($G50="x",H50&gt;0),0,IF(ISERROR(LOOKUP(I50,Punkte!$D$1:$D$22,Punkte!$E$1:$E$22)),"",LOOKUP((I50),Punkte!$D$1:$D$22,Punkte!$E$1:$E$22)))</f>
        <v>0</v>
      </c>
      <c r="K50" s="3">
        <v>14</v>
      </c>
      <c r="L50" s="99">
        <v>0</v>
      </c>
      <c r="M50" s="39">
        <f>IF(AND($G50="x",K50&gt;0),0,IF(ISERROR(LOOKUP(L50,Punkte!$D$1:$D$22,Punkte!$E$1:$E$22)),"",LOOKUP((L50),Punkte!$D$1:$D$22,Punkte!$E$1:$E$22)))</f>
        <v>0</v>
      </c>
      <c r="O50" s="99">
        <v>0</v>
      </c>
      <c r="P50" s="39" t="str">
        <f>IF(AND($G50="x",N50&gt;0),0,IF(ISERROR(LOOKUP(O50,Punkte!$D$1:$D$22,Punkte!$E$1:$E$22)),"",LOOKUP((O50),Punkte!$D$1:$D$22,Punkte!$E$1:$E$22)))</f>
        <v/>
      </c>
      <c r="R50" s="99">
        <v>0</v>
      </c>
      <c r="S50" s="39" t="str">
        <f>IF(AND($G50="x",Q50&gt;0),0,IF(ISERROR(LOOKUP(R50,Punkte!$D$1:$D$22,Punkte!$E$1:$E$22)),"",LOOKUP((R50),Punkte!$D$1:$D$22,Punkte!$E$1:$E$22)))</f>
        <v/>
      </c>
      <c r="U50" s="99">
        <v>0</v>
      </c>
      <c r="V50" s="39" t="str">
        <f>IF(AND($G50="x",T50&gt;0),0,IF(ISERROR(LOOKUP(U50,Punkte!$D$1:$D$22,Punkte!$E$1:$E$22)),"",LOOKUP((U50),Punkte!$D$1:$D$22,Punkte!$E$1:$E$22)))</f>
        <v/>
      </c>
      <c r="X50" s="99">
        <v>0</v>
      </c>
      <c r="Y50" s="39" t="str">
        <f>IF(AND($G50="x",W50&gt;0),0,IF(ISERROR(LOOKUP(X50,Punkte!$D$1:$D$22,Punkte!$E$1:$E$22)),"",LOOKUP((X50),Punkte!$D$1:$D$22,Punkte!$E$1:$E$22)))</f>
        <v/>
      </c>
      <c r="AA50" s="99">
        <v>0</v>
      </c>
      <c r="AB50" s="39" t="str">
        <f>IF(AND($G50="x",Z50&gt;0),0,IF(ISERROR(LOOKUP(AA50,Punkte!$D$1:$D$22,Punkte!$E$1:$E$22)),"",LOOKUP((AA50),Punkte!$D$1:$D$22,Punkte!$E$1:$E$22)))</f>
        <v/>
      </c>
      <c r="AC50" s="103"/>
      <c r="AD50" s="99">
        <f>IF($G50="x",0,IF(AC50&lt;50,AC50-COUNTIFS($G$5:$G50,"x"),0))</f>
        <v>0</v>
      </c>
      <c r="AE50" s="39" t="str">
        <f>IF(AND($G50="x",AC50&gt;0),0,IF(ISERROR(LOOKUP(AD50,Punkte!$D$1:$D$22,Punkte!$E$1:$E$22)),"",LOOKUP((AD50),Punkte!$D$1:$D$22,Punkte!$E$1:$E$22)))</f>
        <v/>
      </c>
      <c r="AG50" s="99">
        <v>0</v>
      </c>
      <c r="AH50" s="39" t="str">
        <f>IF(AND($G50="x",AF50&gt;0),0,IF(ISERROR(LOOKUP(AG50,Punkte!$D$1:$D$22,Punkte!$E$1:$E$22)),"",LOOKUP((AG50),Punkte!$D$1:$D$22,Punkte!$E$1:$E$22)))</f>
        <v/>
      </c>
      <c r="AJ50" s="99">
        <v>0</v>
      </c>
      <c r="AK50" s="39" t="str">
        <f>IF(AND($G50="x",AI50&gt;0),0,IF(ISERROR(LOOKUP(AJ50,Punkte!$D$1:$D$22,Punkte!$E$1:$E$22)),"",LOOKUP((AJ50),Punkte!$D$1:$D$22,Punkte!$E$1:$E$22)))</f>
        <v/>
      </c>
      <c r="AM50" s="99">
        <f>IF($G50="x",0,IF(AL50&lt;50,AL50-COUNTIFS($G$5:$G50,"x"),0))</f>
        <v>0</v>
      </c>
      <c r="AN50" s="39" t="str">
        <f>IF(AND($G50="x",AL50&gt;0),0,IF(ISERROR(LOOKUP(AM50,Punkte!$D$1:$D$22,Punkte!$E$1:$E$22)),"",LOOKUP((AM50),Punkte!$D$1:$D$22,Punkte!$E$1:$E$22)))</f>
        <v/>
      </c>
      <c r="AP50" s="99">
        <f>IF($G50="x",0,IF(AO50&lt;50,AO50-COUNTIFS($G$5:$G50,"x"),0))</f>
        <v>0</v>
      </c>
      <c r="AQ50" s="39" t="str">
        <f>IF(AND($G50="x",AO50&gt;0),0,IF(ISERROR(LOOKUP(AP50,Punkte!$D$1:$D$22,Punkte!$E$1:$E$22)),"",LOOKUP((AP50),Punkte!$D$1:$D$22,Punkte!$E$1:$E$22)))</f>
        <v/>
      </c>
      <c r="AR50" s="115">
        <f t="shared" si="5"/>
        <v>2</v>
      </c>
    </row>
    <row r="51" spans="1:44" x14ac:dyDescent="0.25">
      <c r="A51" s="9">
        <f t="shared" si="3"/>
        <v>24</v>
      </c>
      <c r="B51" s="34">
        <f t="shared" si="4"/>
        <v>0</v>
      </c>
      <c r="C51" s="3">
        <v>97</v>
      </c>
      <c r="D51" s="19"/>
      <c r="E51" s="15" t="s">
        <v>201</v>
      </c>
      <c r="F51" s="15" t="s">
        <v>202</v>
      </c>
      <c r="G51" s="85" t="s">
        <v>156</v>
      </c>
      <c r="I51" s="99">
        <v>0</v>
      </c>
      <c r="J51" s="39" t="str">
        <f>IF(AND($G51="x",H51&gt;0),0,IF(ISERROR(LOOKUP(I51,Punkte!$D$1:$D$22,Punkte!$E$1:$E$22)),"",LOOKUP((I51),Punkte!$D$1:$D$22,Punkte!$E$1:$E$22)))</f>
        <v/>
      </c>
      <c r="L51" s="99">
        <v>0</v>
      </c>
      <c r="M51" s="39" t="str">
        <f>IF(AND($G51="x",K51&gt;0),0,IF(ISERROR(LOOKUP(L51,Punkte!$D$1:$D$22,Punkte!$E$1:$E$22)),"",LOOKUP((L51),Punkte!$D$1:$D$22,Punkte!$E$1:$E$22)))</f>
        <v/>
      </c>
      <c r="O51" s="99">
        <v>0</v>
      </c>
      <c r="P51" s="39" t="str">
        <f>IF(AND($G51="x",N51&gt;0),0,IF(ISERROR(LOOKUP(O51,Punkte!$D$1:$D$22,Punkte!$E$1:$E$22)),"",LOOKUP((O51),Punkte!$D$1:$D$22,Punkte!$E$1:$E$22)))</f>
        <v/>
      </c>
      <c r="R51" s="99">
        <v>0</v>
      </c>
      <c r="S51" s="39" t="str">
        <f>IF(AND($G51="x",Q51&gt;0),0,IF(ISERROR(LOOKUP(R51,Punkte!$D$1:$D$22,Punkte!$E$1:$E$22)),"",LOOKUP((R51),Punkte!$D$1:$D$22,Punkte!$E$1:$E$22)))</f>
        <v/>
      </c>
      <c r="U51" s="99">
        <v>0</v>
      </c>
      <c r="V51" s="39" t="str">
        <f>IF(AND($G51="x",T51&gt;0),0,IF(ISERROR(LOOKUP(U51,Punkte!$D$1:$D$22,Punkte!$E$1:$E$22)),"",LOOKUP((U51),Punkte!$D$1:$D$22,Punkte!$E$1:$E$22)))</f>
        <v/>
      </c>
      <c r="X51" s="99">
        <v>0</v>
      </c>
      <c r="Y51" s="39" t="str">
        <f>IF(AND($G51="x",W51&gt;0),0,IF(ISERROR(LOOKUP(X51,Punkte!$D$1:$D$22,Punkte!$E$1:$E$22)),"",LOOKUP((X51),Punkte!$D$1:$D$22,Punkte!$E$1:$E$22)))</f>
        <v/>
      </c>
      <c r="AA51" s="99">
        <v>0</v>
      </c>
      <c r="AB51" s="39" t="str">
        <f>IF(AND($G51="x",Z51&gt;0),0,IF(ISERROR(LOOKUP(AA51,Punkte!$D$1:$D$22,Punkte!$E$1:$E$22)),"",LOOKUP((AA51),Punkte!$D$1:$D$22,Punkte!$E$1:$E$22)))</f>
        <v/>
      </c>
      <c r="AC51" s="103"/>
      <c r="AD51" s="99">
        <f>IF($G51="x",0,IF(AC51&lt;50,AC51-COUNTIFS($G$5:$G51,"x"),0))</f>
        <v>0</v>
      </c>
      <c r="AE51" s="39" t="str">
        <f>IF(AND($G51="x",AC51&gt;0),0,IF(ISERROR(LOOKUP(AD51,Punkte!$D$1:$D$22,Punkte!$E$1:$E$22)),"",LOOKUP((AD51),Punkte!$D$1:$D$22,Punkte!$E$1:$E$22)))</f>
        <v/>
      </c>
      <c r="AF51" s="3">
        <v>19</v>
      </c>
      <c r="AG51" s="99">
        <v>0</v>
      </c>
      <c r="AH51" s="39">
        <f>IF(AND($G51="x",AF51&gt;0),0,IF(ISERROR(LOOKUP(AG51,Punkte!$D$1:$D$22,Punkte!$E$1:$E$22)),"",LOOKUP((AG51),Punkte!$D$1:$D$22,Punkte!$E$1:$E$22)))</f>
        <v>0</v>
      </c>
      <c r="AI51" s="3">
        <v>20</v>
      </c>
      <c r="AJ51" s="99">
        <v>0</v>
      </c>
      <c r="AK51" s="39">
        <f>IF(AND($G51="x",AI51&gt;0),0,IF(ISERROR(LOOKUP(AJ51,Punkte!$D$1:$D$22,Punkte!$E$1:$E$22)),"",LOOKUP((AJ51),Punkte!$D$1:$D$22,Punkte!$E$1:$E$22)))</f>
        <v>0</v>
      </c>
      <c r="AM51" s="99">
        <f>IF($G51="x",0,IF(AL51&lt;50,AL51-COUNTIFS($G$5:$G51,"x"),0))</f>
        <v>0</v>
      </c>
      <c r="AN51" s="39" t="str">
        <f>IF(AND($G51="x",AL51&gt;0),0,IF(ISERROR(LOOKUP(AM51,Punkte!$D$1:$D$22,Punkte!$E$1:$E$22)),"",LOOKUP((AM51),Punkte!$D$1:$D$22,Punkte!$E$1:$E$22)))</f>
        <v/>
      </c>
      <c r="AP51" s="99">
        <f>IF($G51="x",0,IF(AO51&lt;50,AO51-COUNTIFS($G$5:$G51,"x"),0))</f>
        <v>0</v>
      </c>
      <c r="AQ51" s="39" t="str">
        <f>IF(AND($G51="x",AO51&gt;0),0,IF(ISERROR(LOOKUP(AP51,Punkte!$D$1:$D$22,Punkte!$E$1:$E$22)),"",LOOKUP((AP51),Punkte!$D$1:$D$22,Punkte!$E$1:$E$22)))</f>
        <v/>
      </c>
      <c r="AR51" s="115">
        <f t="shared" si="5"/>
        <v>2</v>
      </c>
    </row>
    <row r="52" spans="1:44" x14ac:dyDescent="0.25">
      <c r="A52" s="9">
        <f t="shared" si="3"/>
        <v>24</v>
      </c>
      <c r="B52" s="34">
        <f t="shared" si="4"/>
        <v>0</v>
      </c>
      <c r="C52" s="3">
        <v>52</v>
      </c>
      <c r="E52" s="15" t="s">
        <v>194</v>
      </c>
      <c r="F52" s="15" t="s">
        <v>195</v>
      </c>
      <c r="G52" s="83" t="s">
        <v>156</v>
      </c>
      <c r="H52" s="3">
        <v>17</v>
      </c>
      <c r="I52" s="99">
        <v>0</v>
      </c>
      <c r="J52" s="39">
        <f>IF(AND($G52="x",H52&gt;0),0,IF(ISERROR(LOOKUP(I52,Punkte!$D$1:$D$22,Punkte!$E$1:$E$22)),"",LOOKUP((I52),Punkte!$D$1:$D$22,Punkte!$E$1:$E$22)))</f>
        <v>0</v>
      </c>
      <c r="L52" s="99">
        <v>0</v>
      </c>
      <c r="M52" s="39" t="str">
        <f>IF(AND($G52="x",K52&gt;0),0,IF(ISERROR(LOOKUP(L52,Punkte!$D$1:$D$22,Punkte!$E$1:$E$22)),"",LOOKUP((L52),Punkte!$D$1:$D$22,Punkte!$E$1:$E$22)))</f>
        <v/>
      </c>
      <c r="O52" s="99">
        <v>0</v>
      </c>
      <c r="P52" s="39" t="str">
        <f>IF(AND($G52="x",N52&gt;0),0,IF(ISERROR(LOOKUP(O52,Punkte!$D$1:$D$22,Punkte!$E$1:$E$22)),"",LOOKUP((O52),Punkte!$D$1:$D$22,Punkte!$E$1:$E$22)))</f>
        <v/>
      </c>
      <c r="R52" s="99">
        <v>0</v>
      </c>
      <c r="S52" s="39" t="str">
        <f>IF(AND($G52="x",Q52&gt;0),0,IF(ISERROR(LOOKUP(R52,Punkte!$D$1:$D$22,Punkte!$E$1:$E$22)),"",LOOKUP((R52),Punkte!$D$1:$D$22,Punkte!$E$1:$E$22)))</f>
        <v/>
      </c>
      <c r="U52" s="99">
        <v>0</v>
      </c>
      <c r="V52" s="39" t="str">
        <f>IF(AND($G52="x",T52&gt;0),0,IF(ISERROR(LOOKUP(U52,Punkte!$D$1:$D$22,Punkte!$E$1:$E$22)),"",LOOKUP((U52),Punkte!$D$1:$D$22,Punkte!$E$1:$E$22)))</f>
        <v/>
      </c>
      <c r="X52" s="99">
        <v>0</v>
      </c>
      <c r="Y52" s="39" t="str">
        <f>IF(AND($G52="x",W52&gt;0),0,IF(ISERROR(LOOKUP(X52,Punkte!$D$1:$D$22,Punkte!$E$1:$E$22)),"",LOOKUP((X52),Punkte!$D$1:$D$22,Punkte!$E$1:$E$22)))</f>
        <v/>
      </c>
      <c r="Z52" s="3">
        <v>26</v>
      </c>
      <c r="AA52" s="99">
        <v>0</v>
      </c>
      <c r="AB52" s="39">
        <f>IF(AND($G52="x",Z52&gt;0),0,IF(ISERROR(LOOKUP(AA52,Punkte!$D$1:$D$22,Punkte!$E$1:$E$22)),"",LOOKUP((AA52),Punkte!$D$1:$D$22,Punkte!$E$1:$E$22)))</f>
        <v>0</v>
      </c>
      <c r="AC52" s="103"/>
      <c r="AD52" s="99">
        <f>IF($G52="x",0,IF(AC52&lt;50,AC52-COUNTIFS($G$5:$G52,"x"),0))</f>
        <v>0</v>
      </c>
      <c r="AE52" s="39" t="str">
        <f>IF(AND($G52="x",AC52&gt;0),0,IF(ISERROR(LOOKUP(AD52,Punkte!$D$1:$D$22,Punkte!$E$1:$E$22)),"",LOOKUP((AD52),Punkte!$D$1:$D$22,Punkte!$E$1:$E$22)))</f>
        <v/>
      </c>
      <c r="AG52" s="99">
        <v>0</v>
      </c>
      <c r="AH52" s="39" t="str">
        <f>IF(AND($G52="x",AF52&gt;0),0,IF(ISERROR(LOOKUP(AG52,Punkte!$D$1:$D$22,Punkte!$E$1:$E$22)),"",LOOKUP((AG52),Punkte!$D$1:$D$22,Punkte!$E$1:$E$22)))</f>
        <v/>
      </c>
      <c r="AJ52" s="99">
        <v>0</v>
      </c>
      <c r="AK52" s="39" t="str">
        <f>IF(AND($G52="x",AI52&gt;0),0,IF(ISERROR(LOOKUP(AJ52,Punkte!$D$1:$D$22,Punkte!$E$1:$E$22)),"",LOOKUP((AJ52),Punkte!$D$1:$D$22,Punkte!$E$1:$E$22)))</f>
        <v/>
      </c>
      <c r="AM52" s="99">
        <f>IF($G52="x",0,IF(AL52&lt;50,AL52-COUNTIFS($G$5:$G52,"x"),0))</f>
        <v>0</v>
      </c>
      <c r="AN52" s="39" t="str">
        <f>IF(AND($G52="x",AL52&gt;0),0,IF(ISERROR(LOOKUP(AM52,Punkte!$D$1:$D$22,Punkte!$E$1:$E$22)),"",LOOKUP((AM52),Punkte!$D$1:$D$22,Punkte!$E$1:$E$22)))</f>
        <v/>
      </c>
      <c r="AP52" s="99">
        <f>IF($G52="x",0,IF(AO52&lt;50,AO52-COUNTIFS($G$5:$G52,"x"),0))</f>
        <v>0</v>
      </c>
      <c r="AQ52" s="39" t="str">
        <f>IF(AND($G52="x",AO52&gt;0),0,IF(ISERROR(LOOKUP(AP52,Punkte!$D$1:$D$22,Punkte!$E$1:$E$22)),"",LOOKUP((AP52),Punkte!$D$1:$D$22,Punkte!$E$1:$E$22)))</f>
        <v/>
      </c>
      <c r="AR52" s="115">
        <f t="shared" si="5"/>
        <v>2</v>
      </c>
    </row>
    <row r="53" spans="1:44" x14ac:dyDescent="0.25">
      <c r="A53" s="9">
        <f t="shared" si="3"/>
        <v>24</v>
      </c>
      <c r="B53" s="34">
        <f t="shared" si="4"/>
        <v>0</v>
      </c>
      <c r="C53" s="18">
        <v>76</v>
      </c>
      <c r="D53" s="4"/>
      <c r="E53" s="15" t="s">
        <v>196</v>
      </c>
      <c r="F53" s="15" t="s">
        <v>103</v>
      </c>
      <c r="G53" s="93" t="s">
        <v>156</v>
      </c>
      <c r="I53" s="99">
        <v>0</v>
      </c>
      <c r="J53" s="39" t="str">
        <f>IF(AND($G53="x",H53&gt;0),0,IF(ISERROR(LOOKUP(I53,Punkte!$D$1:$D$22,Punkte!$E$1:$E$22)),"",LOOKUP((I53),Punkte!$D$1:$D$22,Punkte!$E$1:$E$22)))</f>
        <v/>
      </c>
      <c r="L53" s="99">
        <f>IF($G53="x",0,IF(K53&lt;50,K53-COUNTIFS($G$5:$G53,"x"),0))</f>
        <v>0</v>
      </c>
      <c r="M53" s="39" t="str">
        <f>IF(AND($G53="x",K53&gt;0),0,IF(ISERROR(LOOKUP(L53,Punkte!$D$1:$D$22,Punkte!$E$1:$E$22)),"",LOOKUP((L53),Punkte!$D$1:$D$22,Punkte!$E$1:$E$22)))</f>
        <v/>
      </c>
      <c r="O53" s="99">
        <v>0</v>
      </c>
      <c r="P53" s="39" t="str">
        <f>IF(AND($G53="x",N53&gt;0),0,IF(ISERROR(LOOKUP(O53,Punkte!$D$1:$D$22,Punkte!$E$1:$E$22)),"",LOOKUP((O53),Punkte!$D$1:$D$22,Punkte!$E$1:$E$22)))</f>
        <v/>
      </c>
      <c r="R53" s="99">
        <v>0</v>
      </c>
      <c r="S53" s="39" t="str">
        <f>IF(AND($G53="x",Q53&gt;0),0,IF(ISERROR(LOOKUP(R53,Punkte!$D$1:$D$22,Punkte!$E$1:$E$22)),"",LOOKUP((R53),Punkte!$D$1:$D$22,Punkte!$E$1:$E$22)))</f>
        <v/>
      </c>
      <c r="T53" s="3" t="s">
        <v>47</v>
      </c>
      <c r="U53" s="99">
        <v>0</v>
      </c>
      <c r="V53" s="39">
        <f>IF(AND($G53="x",T53&gt;0),0,IF(ISERROR(LOOKUP(U53,Punkte!$D$1:$D$22,Punkte!$E$1:$E$22)),"",LOOKUP((U53),Punkte!$D$1:$D$22,Punkte!$E$1:$E$22)))</f>
        <v>0</v>
      </c>
      <c r="W53" s="3">
        <v>20</v>
      </c>
      <c r="X53" s="99">
        <v>0</v>
      </c>
      <c r="Y53" s="39">
        <f>IF(AND($G53="x",W53&gt;0),0,IF(ISERROR(LOOKUP(X53,Punkte!$D$1:$D$22,Punkte!$E$1:$E$22)),"",LOOKUP((X53),Punkte!$D$1:$D$22,Punkte!$E$1:$E$22)))</f>
        <v>0</v>
      </c>
      <c r="AA53" s="99">
        <v>0</v>
      </c>
      <c r="AB53" s="39" t="str">
        <f>IF(AND($G53="x",Z53&gt;0),0,IF(ISERROR(LOOKUP(AA53,Punkte!$D$1:$D$22,Punkte!$E$1:$E$22)),"",LOOKUP((AA53),Punkte!$D$1:$D$22,Punkte!$E$1:$E$22)))</f>
        <v/>
      </c>
      <c r="AC53" s="103"/>
      <c r="AD53" s="99">
        <f>IF($G53="x",0,IF(AC53&lt;50,AC53-COUNTIFS($G$5:$G53,"x"),0))</f>
        <v>0</v>
      </c>
      <c r="AE53" s="39" t="str">
        <f>IF(AND($G53="x",AC53&gt;0),0,IF(ISERROR(LOOKUP(AD53,Punkte!$D$1:$D$22,Punkte!$E$1:$E$22)),"",LOOKUP((AD53),Punkte!$D$1:$D$22,Punkte!$E$1:$E$22)))</f>
        <v/>
      </c>
      <c r="AG53" s="99">
        <v>0</v>
      </c>
      <c r="AH53" s="39" t="str">
        <f>IF(AND($G53="x",AF53&gt;0),0,IF(ISERROR(LOOKUP(AG53,Punkte!$D$1:$D$22,Punkte!$E$1:$E$22)),"",LOOKUP((AG53),Punkte!$D$1:$D$22,Punkte!$E$1:$E$22)))</f>
        <v/>
      </c>
      <c r="AJ53" s="99">
        <v>0</v>
      </c>
      <c r="AK53" s="39" t="str">
        <f>IF(AND($G53="x",AI53&gt;0),0,IF(ISERROR(LOOKUP(AJ53,Punkte!$D$1:$D$22,Punkte!$E$1:$E$22)),"",LOOKUP((AJ53),Punkte!$D$1:$D$22,Punkte!$E$1:$E$22)))</f>
        <v/>
      </c>
      <c r="AM53" s="99">
        <f>IF($G53="x",0,IF(AL53&lt;50,AL53-COUNTIFS($G$5:$G53,"x"),0))</f>
        <v>0</v>
      </c>
      <c r="AN53" s="39" t="str">
        <f>IF(AND($G53="x",AL53&gt;0),0,IF(ISERROR(LOOKUP(AM53,Punkte!$D$1:$D$22,Punkte!$E$1:$E$22)),"",LOOKUP((AM53),Punkte!$D$1:$D$22,Punkte!$E$1:$E$22)))</f>
        <v/>
      </c>
      <c r="AP53" s="99">
        <f>IF($G53="x",0,IF(AO53&lt;50,AO53-COUNTIFS($G$5:$G53,"x"),0))</f>
        <v>0</v>
      </c>
      <c r="AQ53" s="39" t="str">
        <f>IF(AND($G53="x",AO53&gt;0),0,IF(ISERROR(LOOKUP(AP53,Punkte!$D$1:$D$22,Punkte!$E$1:$E$22)),"",LOOKUP((AP53),Punkte!$D$1:$D$22,Punkte!$E$1:$E$22)))</f>
        <v/>
      </c>
      <c r="AR53" s="115">
        <f t="shared" si="5"/>
        <v>2</v>
      </c>
    </row>
    <row r="54" spans="1:44" x14ac:dyDescent="0.25">
      <c r="A54" s="9">
        <f t="shared" si="3"/>
        <v>24</v>
      </c>
      <c r="B54" s="34">
        <f t="shared" si="4"/>
        <v>0</v>
      </c>
      <c r="C54" s="18">
        <v>70</v>
      </c>
      <c r="E54" s="15" t="s">
        <v>200</v>
      </c>
      <c r="F54" s="15" t="s">
        <v>43</v>
      </c>
      <c r="G54" s="83" t="s">
        <v>156</v>
      </c>
      <c r="I54" s="99">
        <v>0</v>
      </c>
      <c r="J54" s="39" t="str">
        <f>IF(AND($G54="x",H54&gt;0),0,IF(ISERROR(LOOKUP(I54,Punkte!$D$1:$D$22,Punkte!$E$1:$E$22)),"",LOOKUP((I54),Punkte!$D$1:$D$22,Punkte!$E$1:$E$22)))</f>
        <v/>
      </c>
      <c r="L54" s="99">
        <v>0</v>
      </c>
      <c r="M54" s="39" t="str">
        <f>IF(AND($G54="x",K54&gt;0),0,IF(ISERROR(LOOKUP(L54,Punkte!$D$1:$D$22,Punkte!$E$1:$E$22)),"",LOOKUP((L54),Punkte!$D$1:$D$22,Punkte!$E$1:$E$22)))</f>
        <v/>
      </c>
      <c r="O54" s="99">
        <v>0</v>
      </c>
      <c r="P54" s="39" t="str">
        <f>IF(AND($G54="x",N54&gt;0),0,IF(ISERROR(LOOKUP(O54,Punkte!$D$1:$D$22,Punkte!$E$1:$E$22)),"",LOOKUP((O54),Punkte!$D$1:$D$22,Punkte!$E$1:$E$22)))</f>
        <v/>
      </c>
      <c r="R54" s="99">
        <v>0</v>
      </c>
      <c r="S54" s="39" t="str">
        <f>IF(AND($G54="x",Q54&gt;0),0,IF(ISERROR(LOOKUP(R54,Punkte!$D$1:$D$22,Punkte!$E$1:$E$22)),"",LOOKUP((R54),Punkte!$D$1:$D$22,Punkte!$E$1:$E$22)))</f>
        <v/>
      </c>
      <c r="U54" s="99">
        <v>0</v>
      </c>
      <c r="V54" s="39" t="str">
        <f>IF(AND($G54="x",T54&gt;0),0,IF(ISERROR(LOOKUP(U54,Punkte!$D$1:$D$22,Punkte!$E$1:$E$22)),"",LOOKUP((U54),Punkte!$D$1:$D$22,Punkte!$E$1:$E$22)))</f>
        <v/>
      </c>
      <c r="X54" s="99">
        <v>0</v>
      </c>
      <c r="Y54" s="39" t="str">
        <f>IF(AND($G54="x",W54&gt;0),0,IF(ISERROR(LOOKUP(X54,Punkte!$D$1:$D$22,Punkte!$E$1:$E$22)),"",LOOKUP((X54),Punkte!$D$1:$D$22,Punkte!$E$1:$E$22)))</f>
        <v/>
      </c>
      <c r="AA54" s="99">
        <v>0</v>
      </c>
      <c r="AB54" s="39" t="str">
        <f>IF(AND($G54="x",Z54&gt;0),0,IF(ISERROR(LOOKUP(AA54,Punkte!$D$1:$D$22,Punkte!$E$1:$E$22)),"",LOOKUP((AA54),Punkte!$D$1:$D$22,Punkte!$E$1:$E$22)))</f>
        <v/>
      </c>
      <c r="AC54" s="103"/>
      <c r="AD54" s="99">
        <f>IF($G54="x",0,IF(AC54&lt;50,AC54-COUNTIFS($G$5:$G54,"x"),0))</f>
        <v>0</v>
      </c>
      <c r="AE54" s="39" t="str">
        <f>IF(AND($G54="x",AC54&gt;0),0,IF(ISERROR(LOOKUP(AD54,Punkte!$D$1:$D$22,Punkte!$E$1:$E$22)),"",LOOKUP((AD54),Punkte!$D$1:$D$22,Punkte!$E$1:$E$22)))</f>
        <v/>
      </c>
      <c r="AF54" s="3">
        <v>28</v>
      </c>
      <c r="AG54" s="99">
        <v>0</v>
      </c>
      <c r="AH54" s="39">
        <f>IF(AND($G54="x",AF54&gt;0),0,IF(ISERROR(LOOKUP(AG54,Punkte!$D$1:$D$22,Punkte!$E$1:$E$22)),"",LOOKUP((AG54),Punkte!$D$1:$D$22,Punkte!$E$1:$E$22)))</f>
        <v>0</v>
      </c>
      <c r="AI54" s="3">
        <v>19</v>
      </c>
      <c r="AJ54" s="99">
        <v>0</v>
      </c>
      <c r="AK54" s="39">
        <f>IF(AND($G54="x",AI54&gt;0),0,IF(ISERROR(LOOKUP(AJ54,Punkte!$D$1:$D$22,Punkte!$E$1:$E$22)),"",LOOKUP((AJ54),Punkte!$D$1:$D$22,Punkte!$E$1:$E$22)))</f>
        <v>0</v>
      </c>
      <c r="AM54" s="99">
        <f>IF($G54="x",0,IF(AL54&lt;50,AL54-COUNTIFS($G$5:$G54,"x"),0))</f>
        <v>0</v>
      </c>
      <c r="AN54" s="39" t="str">
        <f>IF(AND($G54="x",AL54&gt;0),0,IF(ISERROR(LOOKUP(AM54,Punkte!$D$1:$D$22,Punkte!$E$1:$E$22)),"",LOOKUP((AM54),Punkte!$D$1:$D$22,Punkte!$E$1:$E$22)))</f>
        <v/>
      </c>
      <c r="AP54" s="99">
        <f>IF($G54="x",0,IF(AO54&lt;50,AO54-COUNTIFS($G$5:$G54,"x"),0))</f>
        <v>0</v>
      </c>
      <c r="AQ54" s="39" t="str">
        <f>IF(AND($G54="x",AO54&gt;0),0,IF(ISERROR(LOOKUP(AP54,Punkte!$D$1:$D$22,Punkte!$E$1:$E$22)),"",LOOKUP((AP54),Punkte!$D$1:$D$22,Punkte!$E$1:$E$22)))</f>
        <v/>
      </c>
      <c r="AR54" s="115">
        <f t="shared" si="5"/>
        <v>2</v>
      </c>
    </row>
    <row r="55" spans="1:44" x14ac:dyDescent="0.25">
      <c r="A55" s="9">
        <f t="shared" si="3"/>
        <v>24</v>
      </c>
      <c r="B55" s="34">
        <f t="shared" si="4"/>
        <v>0</v>
      </c>
      <c r="C55" s="3">
        <v>10</v>
      </c>
      <c r="D55" s="19"/>
      <c r="E55" s="15" t="s">
        <v>203</v>
      </c>
      <c r="F55" s="15" t="s">
        <v>109</v>
      </c>
      <c r="G55" s="85" t="s">
        <v>156</v>
      </c>
      <c r="I55" s="99">
        <v>0</v>
      </c>
      <c r="J55" s="39" t="str">
        <f>IF(AND($G55="x",H55&gt;0),0,IF(ISERROR(LOOKUP(I55,Punkte!$D$1:$D$22,Punkte!$E$1:$E$22)),"",LOOKUP((I55),Punkte!$D$1:$D$22,Punkte!$E$1:$E$22)))</f>
        <v/>
      </c>
      <c r="L55" s="99">
        <f>IF($G55="x",0,IF(K55&lt;50,K55-COUNTIFS($G$5:$G55,"x"),0))</f>
        <v>0</v>
      </c>
      <c r="M55" s="39" t="str">
        <f>IF(AND($G55="x",K55&gt;0),0,IF(ISERROR(LOOKUP(L55,Punkte!$D$1:$D$22,Punkte!$E$1:$E$22)),"",LOOKUP((L55),Punkte!$D$1:$D$22,Punkte!$E$1:$E$22)))</f>
        <v/>
      </c>
      <c r="O55" s="99">
        <v>0</v>
      </c>
      <c r="P55" s="39" t="str">
        <f>IF(AND($G55="x",N55&gt;0),0,IF(ISERROR(LOOKUP(O55,Punkte!$D$1:$D$22,Punkte!$E$1:$E$22)),"",LOOKUP((O55),Punkte!$D$1:$D$22,Punkte!$E$1:$E$22)))</f>
        <v/>
      </c>
      <c r="R55" s="99">
        <v>0</v>
      </c>
      <c r="S55" s="39" t="str">
        <f>IF(AND($G55="x",Q55&gt;0),0,IF(ISERROR(LOOKUP(R55,Punkte!$D$1:$D$22,Punkte!$E$1:$E$22)),"",LOOKUP((R55),Punkte!$D$1:$D$22,Punkte!$E$1:$E$22)))</f>
        <v/>
      </c>
      <c r="U55" s="99">
        <v>0</v>
      </c>
      <c r="V55" s="39" t="str">
        <f>IF(AND($G55="x",T55&gt;0),0,IF(ISERROR(LOOKUP(U55,Punkte!$D$1:$D$22,Punkte!$E$1:$E$22)),"",LOOKUP((U55),Punkte!$D$1:$D$22,Punkte!$E$1:$E$22)))</f>
        <v/>
      </c>
      <c r="X55" s="99">
        <v>0</v>
      </c>
      <c r="Y55" s="39" t="str">
        <f>IF(AND($G55="x",W55&gt;0),0,IF(ISERROR(LOOKUP(X55,Punkte!$D$1:$D$22,Punkte!$E$1:$E$22)),"",LOOKUP((X55),Punkte!$D$1:$D$22,Punkte!$E$1:$E$22)))</f>
        <v/>
      </c>
      <c r="AA55" s="99">
        <v>0</v>
      </c>
      <c r="AB55" s="39" t="str">
        <f>IF(AND($G55="x",Z55&gt;0),0,IF(ISERROR(LOOKUP(AA55,Punkte!$D$1:$D$22,Punkte!$E$1:$E$22)),"",LOOKUP((AA55),Punkte!$D$1:$D$22,Punkte!$E$1:$E$22)))</f>
        <v/>
      </c>
      <c r="AC55" s="103"/>
      <c r="AD55" s="99">
        <f>IF($G55="x",0,IF(AC55&lt;50,AC55-COUNTIFS($G$5:$G55,"x"),0))</f>
        <v>0</v>
      </c>
      <c r="AE55" s="39" t="str">
        <f>IF(AND($G55="x",AC55&gt;0),0,IF(ISERROR(LOOKUP(AD55,Punkte!$D$1:$D$22,Punkte!$E$1:$E$22)),"",LOOKUP((AD55),Punkte!$D$1:$D$22,Punkte!$E$1:$E$22)))</f>
        <v/>
      </c>
      <c r="AF55" s="3">
        <v>32</v>
      </c>
      <c r="AG55" s="99">
        <v>0</v>
      </c>
      <c r="AH55" s="39">
        <f>IF(AND($G55="x",AF55&gt;0),0,IF(ISERROR(LOOKUP(AG55,Punkte!$D$1:$D$22,Punkte!$E$1:$E$22)),"",LOOKUP((AG55),Punkte!$D$1:$D$22,Punkte!$E$1:$E$22)))</f>
        <v>0</v>
      </c>
      <c r="AI55" s="3">
        <v>29</v>
      </c>
      <c r="AJ55" s="99">
        <v>0</v>
      </c>
      <c r="AK55" s="39">
        <f>IF(AND($G55="x",AI55&gt;0),0,IF(ISERROR(LOOKUP(AJ55,Punkte!$D$1:$D$22,Punkte!$E$1:$E$22)),"",LOOKUP((AJ55),Punkte!$D$1:$D$22,Punkte!$E$1:$E$22)))</f>
        <v>0</v>
      </c>
      <c r="AM55" s="99">
        <f>IF($G55="x",0,IF(AL55&lt;50,AL55-COUNTIFS($G$5:$G55,"x"),0))</f>
        <v>0</v>
      </c>
      <c r="AN55" s="39" t="str">
        <f>IF(AND($G55="x",AL55&gt;0),0,IF(ISERROR(LOOKUP(AM55,Punkte!$D$1:$D$22,Punkte!$E$1:$E$22)),"",LOOKUP((AM55),Punkte!$D$1:$D$22,Punkte!$E$1:$E$22)))</f>
        <v/>
      </c>
      <c r="AP55" s="99">
        <f>IF($G55="x",0,IF(AO55&lt;50,AO55-COUNTIFS($G$5:$G55,"x"),0))</f>
        <v>0</v>
      </c>
      <c r="AQ55" s="39" t="str">
        <f>IF(AND($G55="x",AO55&gt;0),0,IF(ISERROR(LOOKUP(AP55,Punkte!$D$1:$D$22,Punkte!$E$1:$E$22)),"",LOOKUP((AP55),Punkte!$D$1:$D$22,Punkte!$E$1:$E$22)))</f>
        <v/>
      </c>
      <c r="AR55" s="115">
        <f t="shared" si="5"/>
        <v>2</v>
      </c>
    </row>
    <row r="56" spans="1:44" x14ac:dyDescent="0.25">
      <c r="A56" s="9">
        <f t="shared" si="3"/>
        <v>24</v>
      </c>
      <c r="B56" s="34">
        <f t="shared" si="4"/>
        <v>0</v>
      </c>
      <c r="C56" s="3">
        <v>36</v>
      </c>
      <c r="D56" s="19"/>
      <c r="E56" s="15" t="s">
        <v>203</v>
      </c>
      <c r="F56" s="15" t="s">
        <v>77</v>
      </c>
      <c r="G56" s="93" t="s">
        <v>156</v>
      </c>
      <c r="I56" s="99">
        <v>0</v>
      </c>
      <c r="J56" s="39" t="str">
        <f>IF(AND($G56="x",H56&gt;0),0,IF(ISERROR(LOOKUP(I56,Punkte!$D$1:$D$22,Punkte!$E$1:$E$22)),"",LOOKUP((I56),Punkte!$D$1:$D$22,Punkte!$E$1:$E$22)))</f>
        <v/>
      </c>
      <c r="L56" s="99">
        <f>IF($G56="x",0,IF(K56&lt;50,K56-COUNTIFS($G$5:$G56,"x"),0))</f>
        <v>0</v>
      </c>
      <c r="M56" s="39" t="str">
        <f>IF(AND($G56="x",K56&gt;0),0,IF(ISERROR(LOOKUP(L56,Punkte!$D$1:$D$22,Punkte!$E$1:$E$22)),"",LOOKUP((L56),Punkte!$D$1:$D$22,Punkte!$E$1:$E$22)))</f>
        <v/>
      </c>
      <c r="O56" s="99">
        <v>0</v>
      </c>
      <c r="P56" s="39" t="str">
        <f>IF(AND($G56="x",N56&gt;0),0,IF(ISERROR(LOOKUP(O56,Punkte!$D$1:$D$22,Punkte!$E$1:$E$22)),"",LOOKUP((O56),Punkte!$D$1:$D$22,Punkte!$E$1:$E$22)))</f>
        <v/>
      </c>
      <c r="R56" s="99">
        <v>0</v>
      </c>
      <c r="S56" s="39" t="str">
        <f>IF(AND($G56="x",Q56&gt;0),0,IF(ISERROR(LOOKUP(R56,Punkte!$D$1:$D$22,Punkte!$E$1:$E$22)),"",LOOKUP((R56),Punkte!$D$1:$D$22,Punkte!$E$1:$E$22)))</f>
        <v/>
      </c>
      <c r="U56" s="99">
        <v>0</v>
      </c>
      <c r="V56" s="39" t="str">
        <f>IF(AND($G56="x",T56&gt;0),0,IF(ISERROR(LOOKUP(U56,Punkte!$D$1:$D$22,Punkte!$E$1:$E$22)),"",LOOKUP((U56),Punkte!$D$1:$D$22,Punkte!$E$1:$E$22)))</f>
        <v/>
      </c>
      <c r="X56" s="99">
        <v>0</v>
      </c>
      <c r="Y56" s="39" t="str">
        <f>IF(AND($G56="x",W56&gt;0),0,IF(ISERROR(LOOKUP(X56,Punkte!$D$1:$D$22,Punkte!$E$1:$E$22)),"",LOOKUP((X56),Punkte!$D$1:$D$22,Punkte!$E$1:$E$22)))</f>
        <v/>
      </c>
      <c r="AA56" s="99">
        <v>0</v>
      </c>
      <c r="AB56" s="39" t="str">
        <f>IF(AND($G56="x",Z56&gt;0),0,IF(ISERROR(LOOKUP(AA56,Punkte!$D$1:$D$22,Punkte!$E$1:$E$22)),"",LOOKUP((AA56),Punkte!$D$1:$D$22,Punkte!$E$1:$E$22)))</f>
        <v/>
      </c>
      <c r="AC56" s="103"/>
      <c r="AD56" s="99">
        <f>IF($G56="x",0,IF(AC56&lt;50,AC56-COUNTIFS($G$5:$G56,"x"),0))</f>
        <v>0</v>
      </c>
      <c r="AE56" s="39" t="str">
        <f>IF(AND($G56="x",AC56&gt;0),0,IF(ISERROR(LOOKUP(AD56,Punkte!$D$1:$D$22,Punkte!$E$1:$E$22)),"",LOOKUP((AD56),Punkte!$D$1:$D$22,Punkte!$E$1:$E$22)))</f>
        <v/>
      </c>
      <c r="AF56" s="3">
        <v>34</v>
      </c>
      <c r="AG56" s="99">
        <v>0</v>
      </c>
      <c r="AH56" s="39">
        <f>IF(AND($G56="x",AF56&gt;0),0,IF(ISERROR(LOOKUP(AG56,Punkte!$D$1:$D$22,Punkte!$E$1:$E$22)),"",LOOKUP((AG56),Punkte!$D$1:$D$22,Punkte!$E$1:$E$22)))</f>
        <v>0</v>
      </c>
      <c r="AI56" s="3">
        <v>32</v>
      </c>
      <c r="AJ56" s="99">
        <v>0</v>
      </c>
      <c r="AK56" s="39">
        <f>IF(AND($G56="x",AI56&gt;0),0,IF(ISERROR(LOOKUP(AJ56,Punkte!$D$1:$D$22,Punkte!$E$1:$E$22)),"",LOOKUP((AJ56),Punkte!$D$1:$D$22,Punkte!$E$1:$E$22)))</f>
        <v>0</v>
      </c>
      <c r="AM56" s="99">
        <f>IF($G56="x",0,IF(AL56&lt;50,AL56-COUNTIFS($G$5:$G56,"x"),0))</f>
        <v>0</v>
      </c>
      <c r="AN56" s="39" t="str">
        <f>IF(AND($G56="x",AL56&gt;0),0,IF(ISERROR(LOOKUP(AM56,Punkte!$D$1:$D$22,Punkte!$E$1:$E$22)),"",LOOKUP((AM56),Punkte!$D$1:$D$22,Punkte!$E$1:$E$22)))</f>
        <v/>
      </c>
      <c r="AP56" s="99">
        <f>IF($G56="x",0,IF(AO56&lt;50,AO56-COUNTIFS($G$5:$G56,"x"),0))</f>
        <v>0</v>
      </c>
      <c r="AQ56" s="39" t="str">
        <f>IF(AND($G56="x",AO56&gt;0),0,IF(ISERROR(LOOKUP(AP56,Punkte!$D$1:$D$22,Punkte!$E$1:$E$22)),"",LOOKUP((AP56),Punkte!$D$1:$D$22,Punkte!$E$1:$E$22)))</f>
        <v/>
      </c>
      <c r="AR56" s="115">
        <f t="shared" si="5"/>
        <v>2</v>
      </c>
    </row>
    <row r="57" spans="1:44" x14ac:dyDescent="0.25">
      <c r="A57" s="9">
        <f t="shared" si="3"/>
        <v>24</v>
      </c>
      <c r="B57" s="34">
        <f t="shared" si="4"/>
        <v>0</v>
      </c>
      <c r="C57" s="3">
        <v>14</v>
      </c>
      <c r="D57" s="19"/>
      <c r="E57" s="15" t="s">
        <v>139</v>
      </c>
      <c r="F57" s="15" t="s">
        <v>77</v>
      </c>
      <c r="G57" s="85" t="s">
        <v>156</v>
      </c>
      <c r="H57" s="3">
        <v>25</v>
      </c>
      <c r="I57" s="99">
        <v>0</v>
      </c>
      <c r="J57" s="39">
        <f>IF(AND($G57="x",H57&gt;0),0,IF(ISERROR(LOOKUP(I57,Punkte!$D$1:$D$22,Punkte!$E$1:$E$22)),"",LOOKUP((I57),Punkte!$D$1:$D$22,Punkte!$E$1:$E$22)))</f>
        <v>0</v>
      </c>
      <c r="K57" s="3" t="s">
        <v>47</v>
      </c>
      <c r="L57" s="99">
        <v>0</v>
      </c>
      <c r="M57" s="39">
        <f>IF(AND($G57="x",K57&gt;0),0,IF(ISERROR(LOOKUP(L57,Punkte!$D$1:$D$22,Punkte!$E$1:$E$22)),"",LOOKUP((L57),Punkte!$D$1:$D$22,Punkte!$E$1:$E$22)))</f>
        <v>0</v>
      </c>
      <c r="O57" s="99">
        <v>0</v>
      </c>
      <c r="P57" s="39" t="str">
        <f>IF(AND($G57="x",N57&gt;0),0,IF(ISERROR(LOOKUP(O57,Punkte!$D$1:$D$22,Punkte!$E$1:$E$22)),"",LOOKUP((O57),Punkte!$D$1:$D$22,Punkte!$E$1:$E$22)))</f>
        <v/>
      </c>
      <c r="R57" s="99">
        <v>0</v>
      </c>
      <c r="S57" s="39" t="str">
        <f>IF(AND($G57="x",Q57&gt;0),0,IF(ISERROR(LOOKUP(R57,Punkte!$D$1:$D$22,Punkte!$E$1:$E$22)),"",LOOKUP((R57),Punkte!$D$1:$D$22,Punkte!$E$1:$E$22)))</f>
        <v/>
      </c>
      <c r="U57" s="99">
        <v>0</v>
      </c>
      <c r="V57" s="39" t="str">
        <f>IF(AND($G57="x",T57&gt;0),0,IF(ISERROR(LOOKUP(U57,Punkte!$D$1:$D$22,Punkte!$E$1:$E$22)),"",LOOKUP((U57),Punkte!$D$1:$D$22,Punkte!$E$1:$E$22)))</f>
        <v/>
      </c>
      <c r="X57" s="99">
        <v>0</v>
      </c>
      <c r="Y57" s="39" t="str">
        <f>IF(AND($G57="x",W57&gt;0),0,IF(ISERROR(LOOKUP(X57,Punkte!$D$1:$D$22,Punkte!$E$1:$E$22)),"",LOOKUP((X57),Punkte!$D$1:$D$22,Punkte!$E$1:$E$22)))</f>
        <v/>
      </c>
      <c r="AA57" s="99">
        <v>0</v>
      </c>
      <c r="AB57" s="39" t="str">
        <f>IF(AND($G57="x",Z57&gt;0),0,IF(ISERROR(LOOKUP(AA57,Punkte!$D$1:$D$22,Punkte!$E$1:$E$22)),"",LOOKUP((AA57),Punkte!$D$1:$D$22,Punkte!$E$1:$E$22)))</f>
        <v/>
      </c>
      <c r="AC57" s="103"/>
      <c r="AD57" s="99">
        <f>IF($G57="x",0,IF(AC57&lt;50,AC57-COUNTIFS($G$5:$G57,"x"),0))</f>
        <v>0</v>
      </c>
      <c r="AE57" s="39" t="str">
        <f>IF(AND($G57="x",AC57&gt;0),0,IF(ISERROR(LOOKUP(AD57,Punkte!$D$1:$D$22,Punkte!$E$1:$E$22)),"",LOOKUP((AD57),Punkte!$D$1:$D$22,Punkte!$E$1:$E$22)))</f>
        <v/>
      </c>
      <c r="AG57" s="99">
        <v>0</v>
      </c>
      <c r="AH57" s="39" t="str">
        <f>IF(AND($G57="x",AF57&gt;0),0,IF(ISERROR(LOOKUP(AG57,Punkte!$D$1:$D$22,Punkte!$E$1:$E$22)),"",LOOKUP((AG57),Punkte!$D$1:$D$22,Punkte!$E$1:$E$22)))</f>
        <v/>
      </c>
      <c r="AJ57" s="99">
        <v>0</v>
      </c>
      <c r="AK57" s="39" t="str">
        <f>IF(AND($G57="x",AI57&gt;0),0,IF(ISERROR(LOOKUP(AJ57,Punkte!$D$1:$D$22,Punkte!$E$1:$E$22)),"",LOOKUP((AJ57),Punkte!$D$1:$D$22,Punkte!$E$1:$E$22)))</f>
        <v/>
      </c>
      <c r="AM57" s="99">
        <f>IF($G57="x",0,IF(AL57&lt;50,AL57-COUNTIFS($G$5:$G57,"x"),0))</f>
        <v>0</v>
      </c>
      <c r="AN57" s="39" t="str">
        <f>IF(AND($G57="x",AL57&gt;0),0,IF(ISERROR(LOOKUP(AM57,Punkte!$D$1:$D$22,Punkte!$E$1:$E$22)),"",LOOKUP((AM57),Punkte!$D$1:$D$22,Punkte!$E$1:$E$22)))</f>
        <v/>
      </c>
      <c r="AP57" s="99">
        <f>IF($G57="x",0,IF(AO57&lt;50,AO57-COUNTIFS($G$5:$G57,"x"),0))</f>
        <v>0</v>
      </c>
      <c r="AQ57" s="39" t="str">
        <f>IF(AND($G57="x",AO57&gt;0),0,IF(ISERROR(LOOKUP(AP57,Punkte!$D$1:$D$22,Punkte!$E$1:$E$22)),"",LOOKUP((AP57),Punkte!$D$1:$D$22,Punkte!$E$1:$E$22)))</f>
        <v/>
      </c>
      <c r="AR57" s="115">
        <f t="shared" si="5"/>
        <v>2</v>
      </c>
    </row>
    <row r="58" spans="1:44" x14ac:dyDescent="0.25">
      <c r="A58" s="9">
        <f t="shared" si="3"/>
        <v>24</v>
      </c>
      <c r="B58" s="34">
        <f t="shared" si="4"/>
        <v>0</v>
      </c>
      <c r="C58" s="18">
        <v>18</v>
      </c>
      <c r="D58" s="20"/>
      <c r="E58" s="15" t="s">
        <v>96</v>
      </c>
      <c r="F58" s="15" t="s">
        <v>97</v>
      </c>
      <c r="G58" s="93" t="s">
        <v>156</v>
      </c>
      <c r="I58" s="99">
        <v>0</v>
      </c>
      <c r="J58" s="39" t="str">
        <f>IF(AND($G58="x",H58&gt;0),0,IF(ISERROR(LOOKUP(I58,Punkte!$D$1:$D$22,Punkte!$E$1:$E$22)),"",LOOKUP((I58),Punkte!$D$1:$D$22,Punkte!$E$1:$E$22)))</f>
        <v/>
      </c>
      <c r="L58" s="99">
        <f>IF($G58="x",0,IF(K58&lt;50,K58-COUNTIFS($G$5:$G58,"x"),0))</f>
        <v>0</v>
      </c>
      <c r="M58" s="39" t="str">
        <f>IF(AND($G58="x",K58&gt;0),0,IF(ISERROR(LOOKUP(L58,Punkte!$D$1:$D$22,Punkte!$E$1:$E$22)),"",LOOKUP((L58),Punkte!$D$1:$D$22,Punkte!$E$1:$E$22)))</f>
        <v/>
      </c>
      <c r="O58" s="99">
        <v>0</v>
      </c>
      <c r="P58" s="39" t="str">
        <f>IF(AND($G58="x",N58&gt;0),0,IF(ISERROR(LOOKUP(O58,Punkte!$D$1:$D$22,Punkte!$E$1:$E$22)),"",LOOKUP((O58),Punkte!$D$1:$D$22,Punkte!$E$1:$E$22)))</f>
        <v/>
      </c>
      <c r="R58" s="99">
        <v>0</v>
      </c>
      <c r="S58" s="39" t="str">
        <f>IF(AND($G58="x",Q58&gt;0),0,IF(ISERROR(LOOKUP(R58,Punkte!$D$1:$D$22,Punkte!$E$1:$E$22)),"",LOOKUP((R58),Punkte!$D$1:$D$22,Punkte!$E$1:$E$22)))</f>
        <v/>
      </c>
      <c r="U58" s="99">
        <v>0</v>
      </c>
      <c r="V58" s="39" t="str">
        <f>IF(AND($G58="x",T58&gt;0),0,IF(ISERROR(LOOKUP(U58,Punkte!$D$1:$D$22,Punkte!$E$1:$E$22)),"",LOOKUP((U58),Punkte!$D$1:$D$22,Punkte!$E$1:$E$22)))</f>
        <v/>
      </c>
      <c r="X58" s="99">
        <v>0</v>
      </c>
      <c r="Y58" s="39" t="str">
        <f>IF(AND($G58="x",W58&gt;0),0,IF(ISERROR(LOOKUP(X58,Punkte!$D$1:$D$22,Punkte!$E$1:$E$22)),"",LOOKUP((X58),Punkte!$D$1:$D$22,Punkte!$E$1:$E$22)))</f>
        <v/>
      </c>
      <c r="Z58" s="3">
        <v>20</v>
      </c>
      <c r="AA58" s="99">
        <v>0</v>
      </c>
      <c r="AB58" s="39">
        <f>IF(AND($G58="x",Z58&gt;0),0,IF(ISERROR(LOOKUP(AA58,Punkte!$D$1:$D$22,Punkte!$E$1:$E$22)),"",LOOKUP((AA58),Punkte!$D$1:$D$22,Punkte!$E$1:$E$22)))</f>
        <v>0</v>
      </c>
      <c r="AC58" s="103"/>
      <c r="AD58" s="99">
        <f>IF($G58="x",0,IF(AC58&lt;50,AC58-COUNTIFS($G$5:$G58,"x"),0))</f>
        <v>0</v>
      </c>
      <c r="AE58" s="39" t="str">
        <f>IF(AND($G58="x",AC58&gt;0),0,IF(ISERROR(LOOKUP(AD58,Punkte!$D$1:$D$22,Punkte!$E$1:$E$22)),"",LOOKUP((AD58),Punkte!$D$1:$D$22,Punkte!$E$1:$E$22)))</f>
        <v/>
      </c>
      <c r="AG58" s="99">
        <v>0</v>
      </c>
      <c r="AH58" s="39" t="str">
        <f>IF(AND($G58="x",AF58&gt;0),0,IF(ISERROR(LOOKUP(AG58,Punkte!$D$1:$D$22,Punkte!$E$1:$E$22)),"",LOOKUP((AG58),Punkte!$D$1:$D$22,Punkte!$E$1:$E$22)))</f>
        <v/>
      </c>
      <c r="AJ58" s="99">
        <v>0</v>
      </c>
      <c r="AK58" s="39" t="str">
        <f>IF(AND($G58="x",AI58&gt;0),0,IF(ISERROR(LOOKUP(AJ58,Punkte!$D$1:$D$22,Punkte!$E$1:$E$22)),"",LOOKUP((AJ58),Punkte!$D$1:$D$22,Punkte!$E$1:$E$22)))</f>
        <v/>
      </c>
      <c r="AM58" s="99">
        <f>IF($G58="x",0,IF(AL58&lt;50,AL58-COUNTIFS($G$5:$G58,"x"),0))</f>
        <v>0</v>
      </c>
      <c r="AN58" s="39" t="str">
        <f>IF(AND($G58="x",AL58&gt;0),0,IF(ISERROR(LOOKUP(AM58,Punkte!$D$1:$D$22,Punkte!$E$1:$E$22)),"",LOOKUP((AM58),Punkte!$D$1:$D$22,Punkte!$E$1:$E$22)))</f>
        <v/>
      </c>
      <c r="AP58" s="99">
        <f>IF($G58="x",0,IF(AO58&lt;50,AO58-COUNTIFS($G$5:$G58,"x"),0))</f>
        <v>0</v>
      </c>
      <c r="AQ58" s="39" t="str">
        <f>IF(AND($G58="x",AO58&gt;0),0,IF(ISERROR(LOOKUP(AP58,Punkte!$D$1:$D$22,Punkte!$E$1:$E$22)),"",LOOKUP((AP58),Punkte!$D$1:$D$22,Punkte!$E$1:$E$22)))</f>
        <v/>
      </c>
      <c r="AR58" s="115">
        <f t="shared" si="5"/>
        <v>1</v>
      </c>
    </row>
    <row r="59" spans="1:44" x14ac:dyDescent="0.25">
      <c r="A59" s="9">
        <f t="shared" si="3"/>
        <v>24</v>
      </c>
      <c r="B59" s="34">
        <f t="shared" si="4"/>
        <v>0</v>
      </c>
      <c r="C59" s="3">
        <v>10</v>
      </c>
      <c r="D59" s="19"/>
      <c r="E59" s="15" t="s">
        <v>69</v>
      </c>
      <c r="F59" s="15" t="s">
        <v>70</v>
      </c>
      <c r="G59" s="93" t="s">
        <v>156</v>
      </c>
      <c r="I59" s="99">
        <v>0</v>
      </c>
      <c r="J59" s="39" t="str">
        <f>IF(AND($G59="x",H59&gt;0),0,IF(ISERROR(LOOKUP(I59,Punkte!$D$1:$D$22,Punkte!$E$1:$E$22)),"",LOOKUP((I59),Punkte!$D$1:$D$22,Punkte!$E$1:$E$22)))</f>
        <v/>
      </c>
      <c r="L59" s="99">
        <f>IF($G59="x",0,IF(K59&lt;50,K59-COUNTIFS($G$5:$G59,"x"),0))</f>
        <v>0</v>
      </c>
      <c r="M59" s="39" t="str">
        <f>IF(AND($G59="x",K59&gt;0),0,IF(ISERROR(LOOKUP(L59,Punkte!$D$1:$D$22,Punkte!$E$1:$E$22)),"",LOOKUP((L59),Punkte!$D$1:$D$22,Punkte!$E$1:$E$22)))</f>
        <v/>
      </c>
      <c r="O59" s="99">
        <v>0</v>
      </c>
      <c r="P59" s="39" t="str">
        <f>IF(AND($G59="x",N59&gt;0),0,IF(ISERROR(LOOKUP(O59,Punkte!$D$1:$D$22,Punkte!$E$1:$E$22)),"",LOOKUP((O59),Punkte!$D$1:$D$22,Punkte!$E$1:$E$22)))</f>
        <v/>
      </c>
      <c r="R59" s="99">
        <v>0</v>
      </c>
      <c r="S59" s="39" t="str">
        <f>IF(AND($G59="x",Q59&gt;0),0,IF(ISERROR(LOOKUP(R59,Punkte!$D$1:$D$22,Punkte!$E$1:$E$22)),"",LOOKUP((R59),Punkte!$D$1:$D$22,Punkte!$E$1:$E$22)))</f>
        <v/>
      </c>
      <c r="U59" s="99">
        <v>0</v>
      </c>
      <c r="V59" s="39" t="str">
        <f>IF(AND($G59="x",T59&gt;0),0,IF(ISERROR(LOOKUP(U59,Punkte!$D$1:$D$22,Punkte!$E$1:$E$22)),"",LOOKUP((U59),Punkte!$D$1:$D$22,Punkte!$E$1:$E$22)))</f>
        <v/>
      </c>
      <c r="X59" s="99">
        <v>0</v>
      </c>
      <c r="Y59" s="39" t="str">
        <f>IF(AND($G59="x",W59&gt;0),0,IF(ISERROR(LOOKUP(X59,Punkte!$D$1:$D$22,Punkte!$E$1:$E$22)),"",LOOKUP((X59),Punkte!$D$1:$D$22,Punkte!$E$1:$E$22)))</f>
        <v/>
      </c>
      <c r="Z59" s="3" t="s">
        <v>47</v>
      </c>
      <c r="AA59" s="99">
        <v>0</v>
      </c>
      <c r="AB59" s="39">
        <f>IF(AND($G59="x",Z59&gt;0),0,IF(ISERROR(LOOKUP(AA59,Punkte!$D$1:$D$22,Punkte!$E$1:$E$22)),"",LOOKUP((AA59),Punkte!$D$1:$D$22,Punkte!$E$1:$E$22)))</f>
        <v>0</v>
      </c>
      <c r="AC59" s="103"/>
      <c r="AD59" s="99">
        <f>IF($G59="x",0,IF(AC59&lt;50,AC59-COUNTIFS($G$5:$G59,"x"),0))</f>
        <v>0</v>
      </c>
      <c r="AE59" s="39" t="str">
        <f>IF(AND($G59="x",AC59&gt;0),0,IF(ISERROR(LOOKUP(AD59,Punkte!$D$1:$D$22,Punkte!$E$1:$E$22)),"",LOOKUP((AD59),Punkte!$D$1:$D$22,Punkte!$E$1:$E$22)))</f>
        <v/>
      </c>
      <c r="AG59" s="99">
        <v>0</v>
      </c>
      <c r="AH59" s="39" t="str">
        <f>IF(AND($G59="x",AF59&gt;0),0,IF(ISERROR(LOOKUP(AG59,Punkte!$D$1:$D$22,Punkte!$E$1:$E$22)),"",LOOKUP((AG59),Punkte!$D$1:$D$22,Punkte!$E$1:$E$22)))</f>
        <v/>
      </c>
      <c r="AJ59" s="99">
        <v>0</v>
      </c>
      <c r="AK59" s="39" t="str">
        <f>IF(AND($G59="x",AI59&gt;0),0,IF(ISERROR(LOOKUP(AJ59,Punkte!$D$1:$D$22,Punkte!$E$1:$E$22)),"",LOOKUP((AJ59),Punkte!$D$1:$D$22,Punkte!$E$1:$E$22)))</f>
        <v/>
      </c>
      <c r="AM59" s="99">
        <f>IF($G59="x",0,IF(AL59&lt;50,AL59-COUNTIFS($G$5:$G59,"x"),0))</f>
        <v>0</v>
      </c>
      <c r="AN59" s="39" t="str">
        <f>IF(AND($G59="x",AL59&gt;0),0,IF(ISERROR(LOOKUP(AM59,Punkte!$D$1:$D$22,Punkte!$E$1:$E$22)),"",LOOKUP((AM59),Punkte!$D$1:$D$22,Punkte!$E$1:$E$22)))</f>
        <v/>
      </c>
      <c r="AP59" s="99">
        <f>IF($G59="x",0,IF(AO59&lt;50,AO59-COUNTIFS($G$5:$G59,"x"),0))</f>
        <v>0</v>
      </c>
      <c r="AQ59" s="39" t="str">
        <f>IF(AND($G59="x",AO59&gt;0),0,IF(ISERROR(LOOKUP(AP59,Punkte!$D$1:$D$22,Punkte!$E$1:$E$22)),"",LOOKUP((AP59),Punkte!$D$1:$D$22,Punkte!$E$1:$E$22)))</f>
        <v/>
      </c>
      <c r="AR59" s="115">
        <f t="shared" si="5"/>
        <v>1</v>
      </c>
    </row>
    <row r="60" spans="1:44" x14ac:dyDescent="0.25">
      <c r="A60" s="9">
        <f t="shared" si="3"/>
        <v>24</v>
      </c>
      <c r="B60" s="34">
        <f t="shared" si="4"/>
        <v>0</v>
      </c>
      <c r="C60" s="3">
        <v>38</v>
      </c>
      <c r="D60" s="19" t="s">
        <v>67</v>
      </c>
      <c r="E60" s="15" t="s">
        <v>68</v>
      </c>
      <c r="F60" s="15" t="s">
        <v>66</v>
      </c>
      <c r="G60" s="93" t="s">
        <v>156</v>
      </c>
      <c r="I60" s="99">
        <v>0</v>
      </c>
      <c r="J60" s="39" t="str">
        <f>IF(AND($G60="x",H60&gt;0),0,IF(ISERROR(LOOKUP(I60,Punkte!$D$1:$D$22,Punkte!$E$1:$E$22)),"",LOOKUP((I60),Punkte!$D$1:$D$22,Punkte!$E$1:$E$22)))</f>
        <v/>
      </c>
      <c r="L60" s="99">
        <f>IF($G60="x",0,IF(K60&lt;50,K60-COUNTIFS($G$5:$G60,"x"),0))</f>
        <v>0</v>
      </c>
      <c r="M60" s="39" t="str">
        <f>IF(AND($G60="x",K60&gt;0),0,IF(ISERROR(LOOKUP(L60,Punkte!$D$1:$D$22,Punkte!$E$1:$E$22)),"",LOOKUP((L60),Punkte!$D$1:$D$22,Punkte!$E$1:$E$22)))</f>
        <v/>
      </c>
      <c r="O60" s="99">
        <v>0</v>
      </c>
      <c r="P60" s="39" t="str">
        <f>IF(AND($G60="x",N60&gt;0),0,IF(ISERROR(LOOKUP(O60,Punkte!$D$1:$D$22,Punkte!$E$1:$E$22)),"",LOOKUP((O60),Punkte!$D$1:$D$22,Punkte!$E$1:$E$22)))</f>
        <v/>
      </c>
      <c r="R60" s="99">
        <v>0</v>
      </c>
      <c r="S60" s="39" t="str">
        <f>IF(AND($G60="x",Q60&gt;0),0,IF(ISERROR(LOOKUP(R60,Punkte!$D$1:$D$22,Punkte!$E$1:$E$22)),"",LOOKUP((R60),Punkte!$D$1:$D$22,Punkte!$E$1:$E$22)))</f>
        <v/>
      </c>
      <c r="U60" s="99">
        <v>0</v>
      </c>
      <c r="V60" s="39" t="str">
        <f>IF(AND($G60="x",T60&gt;0),0,IF(ISERROR(LOOKUP(U60,Punkte!$D$1:$D$22,Punkte!$E$1:$E$22)),"",LOOKUP((U60),Punkte!$D$1:$D$22,Punkte!$E$1:$E$22)))</f>
        <v/>
      </c>
      <c r="X60" s="99">
        <v>0</v>
      </c>
      <c r="Y60" s="39" t="str">
        <f>IF(AND($G60="x",W60&gt;0),0,IF(ISERROR(LOOKUP(X60,Punkte!$D$1:$D$22,Punkte!$E$1:$E$22)),"",LOOKUP((X60),Punkte!$D$1:$D$22,Punkte!$E$1:$E$22)))</f>
        <v/>
      </c>
      <c r="Z60" s="3" t="s">
        <v>47</v>
      </c>
      <c r="AA60" s="99">
        <v>0</v>
      </c>
      <c r="AB60" s="39">
        <f>IF(AND($G60="x",Z60&gt;0),0,IF(ISERROR(LOOKUP(AA60,Punkte!$D$1:$D$22,Punkte!$E$1:$E$22)),"",LOOKUP((AA60),Punkte!$D$1:$D$22,Punkte!$E$1:$E$22)))</f>
        <v>0</v>
      </c>
      <c r="AC60" s="103"/>
      <c r="AD60" s="99">
        <f>IF($G60="x",0,IF(AC60&lt;50,AC60-COUNTIFS($G$5:$G60,"x"),0))</f>
        <v>0</v>
      </c>
      <c r="AE60" s="39" t="str">
        <f>IF(AND($G60="x",AC60&gt;0),0,IF(ISERROR(LOOKUP(AD60,Punkte!$D$1:$D$22,Punkte!$E$1:$E$22)),"",LOOKUP((AD60),Punkte!$D$1:$D$22,Punkte!$E$1:$E$22)))</f>
        <v/>
      </c>
      <c r="AG60" s="99">
        <v>0</v>
      </c>
      <c r="AH60" s="39" t="str">
        <f>IF(AND($G60="x",AF60&gt;0),0,IF(ISERROR(LOOKUP(AG60,Punkte!$D$1:$D$22,Punkte!$E$1:$E$22)),"",LOOKUP((AG60),Punkte!$D$1:$D$22,Punkte!$E$1:$E$22)))</f>
        <v/>
      </c>
      <c r="AJ60" s="99">
        <v>0</v>
      </c>
      <c r="AK60" s="39" t="str">
        <f>IF(AND($G60="x",AI60&gt;0),0,IF(ISERROR(LOOKUP(AJ60,Punkte!$D$1:$D$22,Punkte!$E$1:$E$22)),"",LOOKUP((AJ60),Punkte!$D$1:$D$22,Punkte!$E$1:$E$22)))</f>
        <v/>
      </c>
      <c r="AM60" s="99">
        <f>IF($G60="x",0,IF(AL60&lt;50,AL60-COUNTIFS($G$5:$G60,"x"),0))</f>
        <v>0</v>
      </c>
      <c r="AN60" s="39" t="str">
        <f>IF(AND($G60="x",AL60&gt;0),0,IF(ISERROR(LOOKUP(AM60,Punkte!$D$1:$D$22,Punkte!$E$1:$E$22)),"",LOOKUP((AM60),Punkte!$D$1:$D$22,Punkte!$E$1:$E$22)))</f>
        <v/>
      </c>
      <c r="AP60" s="99">
        <f>IF($G60="x",0,IF(AO60&lt;50,AO60-COUNTIFS($G$5:$G60,"x"),0))</f>
        <v>0</v>
      </c>
      <c r="AQ60" s="39" t="str">
        <f>IF(AND($G60="x",AO60&gt;0),0,IF(ISERROR(LOOKUP(AP60,Punkte!$D$1:$D$22,Punkte!$E$1:$E$22)),"",LOOKUP((AP60),Punkte!$D$1:$D$22,Punkte!$E$1:$E$22)))</f>
        <v/>
      </c>
      <c r="AR60" s="115">
        <f t="shared" si="5"/>
        <v>1</v>
      </c>
    </row>
    <row r="61" spans="1:44" s="70" customFormat="1" x14ac:dyDescent="0.25">
      <c r="A61" s="62">
        <f t="shared" si="3"/>
        <v>24</v>
      </c>
      <c r="B61" s="34">
        <f t="shared" si="4"/>
        <v>0</v>
      </c>
      <c r="C61" s="84">
        <v>36</v>
      </c>
      <c r="E61" s="65" t="s">
        <v>199</v>
      </c>
      <c r="F61" s="65" t="s">
        <v>117</v>
      </c>
      <c r="G61" s="66" t="s">
        <v>156</v>
      </c>
      <c r="H61" s="63"/>
      <c r="I61" s="99">
        <v>0</v>
      </c>
      <c r="J61" s="39" t="str">
        <f>IF(AND($G61="x",H61&gt;0),0,IF(ISERROR(LOOKUP(I61,Punkte!$D$1:$D$22,Punkte!$E$1:$E$22)),"",LOOKUP((I61),Punkte!$D$1:$D$22,Punkte!$E$1:$E$22)))</f>
        <v/>
      </c>
      <c r="K61" s="63"/>
      <c r="L61" s="99">
        <f>IF($G61="x",0,IF(K61&lt;50,K61-COUNTIFS($G$5:$G61,"x"),0))</f>
        <v>0</v>
      </c>
      <c r="M61" s="39" t="str">
        <f>IF(AND($G61="x",K61&gt;0),0,IF(ISERROR(LOOKUP(L61,Punkte!$D$1:$D$22,Punkte!$E$1:$E$22)),"",LOOKUP((L61),Punkte!$D$1:$D$22,Punkte!$E$1:$E$22)))</f>
        <v/>
      </c>
      <c r="N61" s="63"/>
      <c r="O61" s="99">
        <v>0</v>
      </c>
      <c r="P61" s="39" t="str">
        <f>IF(AND($G61="x",N61&gt;0),0,IF(ISERROR(LOOKUP(O61,Punkte!$D$1:$D$22,Punkte!$E$1:$E$22)),"",LOOKUP((O61),Punkte!$D$1:$D$22,Punkte!$E$1:$E$22)))</f>
        <v/>
      </c>
      <c r="Q61" s="63"/>
      <c r="R61" s="99">
        <v>0</v>
      </c>
      <c r="S61" s="39" t="str">
        <f>IF(AND($G61="x",Q61&gt;0),0,IF(ISERROR(LOOKUP(R61,Punkte!$D$1:$D$22,Punkte!$E$1:$E$22)),"",LOOKUP((R61),Punkte!$D$1:$D$22,Punkte!$E$1:$E$22)))</f>
        <v/>
      </c>
      <c r="T61" s="63"/>
      <c r="U61" s="99">
        <v>0</v>
      </c>
      <c r="V61" s="39" t="str">
        <f>IF(AND($G61="x",T61&gt;0),0,IF(ISERROR(LOOKUP(U61,Punkte!$D$1:$D$22,Punkte!$E$1:$E$22)),"",LOOKUP((U61),Punkte!$D$1:$D$22,Punkte!$E$1:$E$22)))</f>
        <v/>
      </c>
      <c r="W61" s="63"/>
      <c r="X61" s="99">
        <v>0</v>
      </c>
      <c r="Y61" s="39" t="str">
        <f>IF(AND($G61="x",W61&gt;0),0,IF(ISERROR(LOOKUP(X61,Punkte!$D$1:$D$22,Punkte!$E$1:$E$22)),"",LOOKUP((X61),Punkte!$D$1:$D$22,Punkte!$E$1:$E$22)))</f>
        <v/>
      </c>
      <c r="Z61" s="63">
        <v>23</v>
      </c>
      <c r="AA61" s="99">
        <v>0</v>
      </c>
      <c r="AB61" s="39">
        <f>IF(AND($G61="x",Z61&gt;0),0,IF(ISERROR(LOOKUP(AA61,Punkte!$D$1:$D$22,Punkte!$E$1:$E$22)),"",LOOKUP((AA61),Punkte!$D$1:$D$22,Punkte!$E$1:$E$22)))</f>
        <v>0</v>
      </c>
      <c r="AC61" s="104"/>
      <c r="AD61" s="99">
        <f>IF($G61="x",0,IF(AC61&lt;50,AC61-COUNTIFS($G$5:$G61,"x"),0))</f>
        <v>0</v>
      </c>
      <c r="AE61" s="39" t="str">
        <f>IF(AND($G61="x",AC61&gt;0),0,IF(ISERROR(LOOKUP(AD61,Punkte!$D$1:$D$22,Punkte!$E$1:$E$22)),"",LOOKUP((AD61),Punkte!$D$1:$D$22,Punkte!$E$1:$E$22)))</f>
        <v/>
      </c>
      <c r="AF61" s="63"/>
      <c r="AG61" s="99">
        <v>0</v>
      </c>
      <c r="AH61" s="39" t="str">
        <f>IF(AND($G61="x",AF61&gt;0),0,IF(ISERROR(LOOKUP(AG61,Punkte!$D$1:$D$22,Punkte!$E$1:$E$22)),"",LOOKUP((AG61),Punkte!$D$1:$D$22,Punkte!$E$1:$E$22)))</f>
        <v/>
      </c>
      <c r="AI61" s="63"/>
      <c r="AJ61" s="99">
        <v>0</v>
      </c>
      <c r="AK61" s="39" t="str">
        <f>IF(AND($G61="x",AI61&gt;0),0,IF(ISERROR(LOOKUP(AJ61,Punkte!$D$1:$D$22,Punkte!$E$1:$E$22)),"",LOOKUP((AJ61),Punkte!$D$1:$D$22,Punkte!$E$1:$E$22)))</f>
        <v/>
      </c>
      <c r="AL61" s="63"/>
      <c r="AM61" s="99">
        <f>IF($G61="x",0,IF(AL61&lt;50,AL61-COUNTIFS($G$5:$G61,"x"),0))</f>
        <v>0</v>
      </c>
      <c r="AN61" s="39" t="str">
        <f>IF(AND($G61="x",AL61&gt;0),0,IF(ISERROR(LOOKUP(AM61,Punkte!$D$1:$D$22,Punkte!$E$1:$E$22)),"",LOOKUP((AM61),Punkte!$D$1:$D$22,Punkte!$E$1:$E$22)))</f>
        <v/>
      </c>
      <c r="AO61" s="63"/>
      <c r="AP61" s="99">
        <f>IF($G61="x",0,IF(AO61&lt;50,AO61-COUNTIFS($G$5:$G61,"x"),0))</f>
        <v>0</v>
      </c>
      <c r="AQ61" s="39" t="str">
        <f>IF(AND($G61="x",AO61&gt;0),0,IF(ISERROR(LOOKUP(AP61,Punkte!$D$1:$D$22,Punkte!$E$1:$E$22)),"",LOOKUP((AP61),Punkte!$D$1:$D$22,Punkte!$E$1:$E$22)))</f>
        <v/>
      </c>
      <c r="AR61" s="115">
        <f t="shared" si="5"/>
        <v>1</v>
      </c>
    </row>
    <row r="62" spans="1:44" s="70" customFormat="1" x14ac:dyDescent="0.25">
      <c r="A62" s="62">
        <f t="shared" si="3"/>
        <v>24</v>
      </c>
      <c r="B62" s="34">
        <f t="shared" si="4"/>
        <v>0</v>
      </c>
      <c r="C62" s="63">
        <v>56</v>
      </c>
      <c r="D62" s="64"/>
      <c r="E62" s="65" t="s">
        <v>71</v>
      </c>
      <c r="F62" s="65" t="s">
        <v>72</v>
      </c>
      <c r="G62" s="66" t="s">
        <v>156</v>
      </c>
      <c r="H62" s="63">
        <v>13</v>
      </c>
      <c r="I62" s="99">
        <v>0</v>
      </c>
      <c r="J62" s="39">
        <f>IF(AND($G62="x",H62&gt;0),0,IF(ISERROR(LOOKUP(I62,Punkte!$D$1:$D$22,Punkte!$E$1:$E$22)),"",LOOKUP((I62),Punkte!$D$1:$D$22,Punkte!$E$1:$E$22)))</f>
        <v>0</v>
      </c>
      <c r="K62" s="63"/>
      <c r="L62" s="99">
        <v>0</v>
      </c>
      <c r="M62" s="39" t="str">
        <f>IF(AND($G62="x",K62&gt;0),0,IF(ISERROR(LOOKUP(L62,Punkte!$D$1:$D$22,Punkte!$E$1:$E$22)),"",LOOKUP((L62),Punkte!$D$1:$D$22,Punkte!$E$1:$E$22)))</f>
        <v/>
      </c>
      <c r="N62" s="63"/>
      <c r="O62" s="99">
        <v>0</v>
      </c>
      <c r="P62" s="39" t="str">
        <f>IF(AND($G62="x",N62&gt;0),0,IF(ISERROR(LOOKUP(O62,Punkte!$D$1:$D$22,Punkte!$E$1:$E$22)),"",LOOKUP((O62),Punkte!$D$1:$D$22,Punkte!$E$1:$E$22)))</f>
        <v/>
      </c>
      <c r="Q62" s="63"/>
      <c r="R62" s="99">
        <v>0</v>
      </c>
      <c r="S62" s="39" t="str">
        <f>IF(AND($G62="x",Q62&gt;0),0,IF(ISERROR(LOOKUP(R62,Punkte!$D$1:$D$22,Punkte!$E$1:$E$22)),"",LOOKUP((R62),Punkte!$D$1:$D$22,Punkte!$E$1:$E$22)))</f>
        <v/>
      </c>
      <c r="T62" s="63"/>
      <c r="U62" s="99">
        <v>0</v>
      </c>
      <c r="V62" s="39" t="str">
        <f>IF(AND($G62="x",T62&gt;0),0,IF(ISERROR(LOOKUP(U62,Punkte!$D$1:$D$22,Punkte!$E$1:$E$22)),"",LOOKUP((U62),Punkte!$D$1:$D$22,Punkte!$E$1:$E$22)))</f>
        <v/>
      </c>
      <c r="W62" s="63"/>
      <c r="X62" s="99">
        <v>0</v>
      </c>
      <c r="Y62" s="39" t="str">
        <f>IF(AND($G62="x",W62&gt;0),0,IF(ISERROR(LOOKUP(X62,Punkte!$D$1:$D$22,Punkte!$E$1:$E$22)),"",LOOKUP((X62),Punkte!$D$1:$D$22,Punkte!$E$1:$E$22)))</f>
        <v/>
      </c>
      <c r="Z62" s="63"/>
      <c r="AA62" s="99">
        <v>0</v>
      </c>
      <c r="AB62" s="39" t="str">
        <f>IF(AND($G62="x",Z62&gt;0),0,IF(ISERROR(LOOKUP(AA62,Punkte!$D$1:$D$22,Punkte!$E$1:$E$22)),"",LOOKUP((AA62),Punkte!$D$1:$D$22,Punkte!$E$1:$E$22)))</f>
        <v/>
      </c>
      <c r="AC62" s="104"/>
      <c r="AD62" s="99">
        <f>IF($G62="x",0,IF(AC62&lt;50,AC62-COUNTIFS($G$5:$G62,"x"),0))</f>
        <v>0</v>
      </c>
      <c r="AE62" s="39" t="str">
        <f>IF(AND($G62="x",AC62&gt;0),0,IF(ISERROR(LOOKUP(AD62,Punkte!$D$1:$D$22,Punkte!$E$1:$E$22)),"",LOOKUP((AD62),Punkte!$D$1:$D$22,Punkte!$E$1:$E$22)))</f>
        <v/>
      </c>
      <c r="AF62" s="63"/>
      <c r="AG62" s="99">
        <v>0</v>
      </c>
      <c r="AH62" s="39" t="str">
        <f>IF(AND($G62="x",AF62&gt;0),0,IF(ISERROR(LOOKUP(AG62,Punkte!$D$1:$D$22,Punkte!$E$1:$E$22)),"",LOOKUP((AG62),Punkte!$D$1:$D$22,Punkte!$E$1:$E$22)))</f>
        <v/>
      </c>
      <c r="AI62" s="63"/>
      <c r="AJ62" s="99">
        <v>0</v>
      </c>
      <c r="AK62" s="39" t="str">
        <f>IF(AND($G62="x",AI62&gt;0),0,IF(ISERROR(LOOKUP(AJ62,Punkte!$D$1:$D$22,Punkte!$E$1:$E$22)),"",LOOKUP((AJ62),Punkte!$D$1:$D$22,Punkte!$E$1:$E$22)))</f>
        <v/>
      </c>
      <c r="AL62" s="63"/>
      <c r="AM62" s="99">
        <f>IF($G62="x",0,IF(AL62&lt;50,AL62-COUNTIFS($G$5:$G62,"x"),0))</f>
        <v>0</v>
      </c>
      <c r="AN62" s="39" t="str">
        <f>IF(AND($G62="x",AL62&gt;0),0,IF(ISERROR(LOOKUP(AM62,Punkte!$D$1:$D$22,Punkte!$E$1:$E$22)),"",LOOKUP((AM62),Punkte!$D$1:$D$22,Punkte!$E$1:$E$22)))</f>
        <v/>
      </c>
      <c r="AO62" s="63"/>
      <c r="AP62" s="99">
        <f>IF($G62="x",0,IF(AO62&lt;50,AO62-COUNTIFS($G$5:$G62,"x"),0))</f>
        <v>0</v>
      </c>
      <c r="AQ62" s="39" t="str">
        <f>IF(AND($G62="x",AO62&gt;0),0,IF(ISERROR(LOOKUP(AP62,Punkte!$D$1:$D$22,Punkte!$E$1:$E$22)),"",LOOKUP((AP62),Punkte!$D$1:$D$22,Punkte!$E$1:$E$22)))</f>
        <v/>
      </c>
      <c r="AR62" s="115">
        <f t="shared" si="5"/>
        <v>1</v>
      </c>
    </row>
    <row r="63" spans="1:44" s="70" customFormat="1" x14ac:dyDescent="0.25">
      <c r="A63" s="62">
        <f t="shared" si="3"/>
        <v>24</v>
      </c>
      <c r="B63" s="34">
        <f t="shared" si="4"/>
        <v>0</v>
      </c>
      <c r="C63" s="63">
        <v>97</v>
      </c>
      <c r="D63" s="64"/>
      <c r="E63" s="65" t="s">
        <v>198</v>
      </c>
      <c r="F63" s="65" t="s">
        <v>197</v>
      </c>
      <c r="G63" s="66" t="s">
        <v>156</v>
      </c>
      <c r="H63" s="63"/>
      <c r="I63" s="99">
        <v>0</v>
      </c>
      <c r="J63" s="39" t="str">
        <f>IF(AND($G63="x",H63&gt;0),0,IF(ISERROR(LOOKUP(I63,Punkte!$D$1:$D$22,Punkte!$E$1:$E$22)),"",LOOKUP((I63),Punkte!$D$1:$D$22,Punkte!$E$1:$E$22)))</f>
        <v/>
      </c>
      <c r="K63" s="63"/>
      <c r="L63" s="99">
        <f>IF($G63="x",0,IF(K63&lt;50,K63-COUNTIFS($G$5:$G63,"x"),0))</f>
        <v>0</v>
      </c>
      <c r="M63" s="39" t="str">
        <f>IF(AND($G63="x",K63&gt;0),0,IF(ISERROR(LOOKUP(L63,Punkte!$D$1:$D$22,Punkte!$E$1:$E$22)),"",LOOKUP((L63),Punkte!$D$1:$D$22,Punkte!$E$1:$E$22)))</f>
        <v/>
      </c>
      <c r="N63" s="63"/>
      <c r="O63" s="99">
        <v>0</v>
      </c>
      <c r="P63" s="39" t="str">
        <f>IF(AND($G63="x",N63&gt;0),0,IF(ISERROR(LOOKUP(O63,Punkte!$D$1:$D$22,Punkte!$E$1:$E$22)),"",LOOKUP((O63),Punkte!$D$1:$D$22,Punkte!$E$1:$E$22)))</f>
        <v/>
      </c>
      <c r="Q63" s="63"/>
      <c r="R63" s="99">
        <v>0</v>
      </c>
      <c r="S63" s="39" t="str">
        <f>IF(AND($G63="x",Q63&gt;0),0,IF(ISERROR(LOOKUP(R63,Punkte!$D$1:$D$22,Punkte!$E$1:$E$22)),"",LOOKUP((R63),Punkte!$D$1:$D$22,Punkte!$E$1:$E$22)))</f>
        <v/>
      </c>
      <c r="T63" s="63"/>
      <c r="U63" s="99">
        <v>0</v>
      </c>
      <c r="V63" s="39" t="str">
        <f>IF(AND($G63="x",T63&gt;0),0,IF(ISERROR(LOOKUP(U63,Punkte!$D$1:$D$22,Punkte!$E$1:$E$22)),"",LOOKUP((U63),Punkte!$D$1:$D$22,Punkte!$E$1:$E$22)))</f>
        <v/>
      </c>
      <c r="W63" s="63"/>
      <c r="X63" s="99">
        <v>0</v>
      </c>
      <c r="Y63" s="39" t="str">
        <f>IF(AND($G63="x",W63&gt;0),0,IF(ISERROR(LOOKUP(X63,Punkte!$D$1:$D$22,Punkte!$E$1:$E$22)),"",LOOKUP((X63),Punkte!$D$1:$D$22,Punkte!$E$1:$E$22)))</f>
        <v/>
      </c>
      <c r="Z63" s="63">
        <v>8</v>
      </c>
      <c r="AA63" s="99">
        <v>0</v>
      </c>
      <c r="AB63" s="39">
        <f>IF(AND($G63="x",Z63&gt;0),0,IF(ISERROR(LOOKUP(AA63,Punkte!$D$1:$D$22,Punkte!$E$1:$E$22)),"",LOOKUP((AA63),Punkte!$D$1:$D$22,Punkte!$E$1:$E$22)))</f>
        <v>0</v>
      </c>
      <c r="AC63" s="104"/>
      <c r="AD63" s="99">
        <f>IF($G63="x",0,IF(AC63&lt;50,AC63-COUNTIFS($G$5:$G63,"x"),0))</f>
        <v>0</v>
      </c>
      <c r="AE63" s="39" t="str">
        <f>IF(AND($G63="x",AC63&gt;0),0,IF(ISERROR(LOOKUP(AD63,Punkte!$D$1:$D$22,Punkte!$E$1:$E$22)),"",LOOKUP((AD63),Punkte!$D$1:$D$22,Punkte!$E$1:$E$22)))</f>
        <v/>
      </c>
      <c r="AF63" s="63"/>
      <c r="AG63" s="99">
        <v>0</v>
      </c>
      <c r="AH63" s="39" t="str">
        <f>IF(AND($G63="x",AF63&gt;0),0,IF(ISERROR(LOOKUP(AG63,Punkte!$D$1:$D$22,Punkte!$E$1:$E$22)),"",LOOKUP((AG63),Punkte!$D$1:$D$22,Punkte!$E$1:$E$22)))</f>
        <v/>
      </c>
      <c r="AI63" s="63"/>
      <c r="AJ63" s="99">
        <v>0</v>
      </c>
      <c r="AK63" s="39" t="str">
        <f>IF(AND($G63="x",AI63&gt;0),0,IF(ISERROR(LOOKUP(AJ63,Punkte!$D$1:$D$22,Punkte!$E$1:$E$22)),"",LOOKUP((AJ63),Punkte!$D$1:$D$22,Punkte!$E$1:$E$22)))</f>
        <v/>
      </c>
      <c r="AL63" s="63"/>
      <c r="AM63" s="99">
        <f>IF($G63="x",0,IF(AL63&lt;50,AL63-COUNTIFS($G$5:$G63,"x"),0))</f>
        <v>0</v>
      </c>
      <c r="AN63" s="39" t="str">
        <f>IF(AND($G63="x",AL63&gt;0),0,IF(ISERROR(LOOKUP(AM63,Punkte!$D$1:$D$22,Punkte!$E$1:$E$22)),"",LOOKUP((AM63),Punkte!$D$1:$D$22,Punkte!$E$1:$E$22)))</f>
        <v/>
      </c>
      <c r="AO63" s="63"/>
      <c r="AP63" s="99">
        <f>IF($G63="x",0,IF(AO63&lt;50,AO63-COUNTIFS($G$5:$G63,"x"),0))</f>
        <v>0</v>
      </c>
      <c r="AQ63" s="39" t="str">
        <f>IF(AND($G63="x",AO63&gt;0),0,IF(ISERROR(LOOKUP(AP63,Punkte!$D$1:$D$22,Punkte!$E$1:$E$22)),"",LOOKUP((AP63),Punkte!$D$1:$D$22,Punkte!$E$1:$E$22)))</f>
        <v/>
      </c>
      <c r="AR63" s="115">
        <f t="shared" si="5"/>
        <v>1</v>
      </c>
    </row>
    <row r="64" spans="1:44" s="70" customFormat="1" collapsed="1" x14ac:dyDescent="0.25">
      <c r="A64" s="62">
        <f t="shared" si="3"/>
        <v>24</v>
      </c>
      <c r="B64" s="34">
        <f t="shared" si="4"/>
        <v>0</v>
      </c>
      <c r="C64" s="84">
        <v>50</v>
      </c>
      <c r="E64" s="65" t="s">
        <v>157</v>
      </c>
      <c r="F64" s="65" t="s">
        <v>81</v>
      </c>
      <c r="G64" s="66" t="s">
        <v>156</v>
      </c>
      <c r="H64" s="63"/>
      <c r="I64" s="99">
        <v>0</v>
      </c>
      <c r="J64" s="39" t="str">
        <f>IF(AND($G64="x",H64&gt;0),0,IF(ISERROR(LOOKUP(I64,Punkte!$D$1:$D$22,Punkte!$E$1:$E$22)),"",LOOKUP((I64),Punkte!$D$1:$D$22,Punkte!$E$1:$E$22)))</f>
        <v/>
      </c>
      <c r="K64" s="63"/>
      <c r="L64" s="99">
        <f>IF($G64="x",0,IF(K64&lt;50,K64-COUNTIFS($G$5:$G64,"x"),0))</f>
        <v>0</v>
      </c>
      <c r="M64" s="39" t="str">
        <f>IF(AND($G64="x",K64&gt;0),0,IF(ISERROR(LOOKUP(L64,Punkte!$D$1:$D$22,Punkte!$E$1:$E$22)),"",LOOKUP((L64),Punkte!$D$1:$D$22,Punkte!$E$1:$E$22)))</f>
        <v/>
      </c>
      <c r="N64" s="63"/>
      <c r="O64" s="99">
        <v>0</v>
      </c>
      <c r="P64" s="39" t="str">
        <f>IF(AND($G64="x",N64&gt;0),0,IF(ISERROR(LOOKUP(O64,Punkte!$D$1:$D$22,Punkte!$E$1:$E$22)),"",LOOKUP((O64),Punkte!$D$1:$D$22,Punkte!$E$1:$E$22)))</f>
        <v/>
      </c>
      <c r="Q64" s="63"/>
      <c r="R64" s="99">
        <v>0</v>
      </c>
      <c r="S64" s="39" t="str">
        <f>IF(AND($G64="x",Q64&gt;0),0,IF(ISERROR(LOOKUP(R64,Punkte!$D$1:$D$22,Punkte!$E$1:$E$22)),"",LOOKUP((R64),Punkte!$D$1:$D$22,Punkte!$E$1:$E$22)))</f>
        <v/>
      </c>
      <c r="T64" s="63"/>
      <c r="U64" s="99">
        <v>0</v>
      </c>
      <c r="V64" s="39" t="str">
        <f>IF(AND($G64="x",T64&gt;0),0,IF(ISERROR(LOOKUP(U64,Punkte!$D$1:$D$22,Punkte!$E$1:$E$22)),"",LOOKUP((U64),Punkte!$D$1:$D$22,Punkte!$E$1:$E$22)))</f>
        <v/>
      </c>
      <c r="W64" s="63"/>
      <c r="X64" s="99">
        <v>0</v>
      </c>
      <c r="Y64" s="39" t="str">
        <f>IF(AND($G64="x",W64&gt;0),0,IF(ISERROR(LOOKUP(X64,Punkte!$D$1:$D$22,Punkte!$E$1:$E$22)),"",LOOKUP((X64),Punkte!$D$1:$D$22,Punkte!$E$1:$E$22)))</f>
        <v/>
      </c>
      <c r="Z64" s="63" t="s">
        <v>47</v>
      </c>
      <c r="AA64" s="99">
        <v>0</v>
      </c>
      <c r="AB64" s="39">
        <f>IF(AND($G64="x",Z64&gt;0),0,IF(ISERROR(LOOKUP(AA64,Punkte!$D$1:$D$22,Punkte!$E$1:$E$22)),"",LOOKUP((AA64),Punkte!$D$1:$D$22,Punkte!$E$1:$E$22)))</f>
        <v>0</v>
      </c>
      <c r="AC64" s="104"/>
      <c r="AD64" s="99">
        <f>IF($G64="x",0,IF(AC64&lt;50,AC64-COUNTIFS($G$5:$G64,"x"),0))</f>
        <v>0</v>
      </c>
      <c r="AE64" s="39" t="str">
        <f>IF(AND($G64="x",AC64&gt;0),0,IF(ISERROR(LOOKUP(AD64,Punkte!$D$1:$D$22,Punkte!$E$1:$E$22)),"",LOOKUP((AD64),Punkte!$D$1:$D$22,Punkte!$E$1:$E$22)))</f>
        <v/>
      </c>
      <c r="AF64" s="63"/>
      <c r="AG64" s="99">
        <v>0</v>
      </c>
      <c r="AH64" s="39" t="str">
        <f>IF(AND($G64="x",AF64&gt;0),0,IF(ISERROR(LOOKUP(AG64,Punkte!$D$1:$D$22,Punkte!$E$1:$E$22)),"",LOOKUP((AG64),Punkte!$D$1:$D$22,Punkte!$E$1:$E$22)))</f>
        <v/>
      </c>
      <c r="AI64" s="63"/>
      <c r="AJ64" s="99">
        <v>0</v>
      </c>
      <c r="AK64" s="39" t="str">
        <f>IF(AND($G64="x",AI64&gt;0),0,IF(ISERROR(LOOKUP(AJ64,Punkte!$D$1:$D$22,Punkte!$E$1:$E$22)),"",LOOKUP((AJ64),Punkte!$D$1:$D$22,Punkte!$E$1:$E$22)))</f>
        <v/>
      </c>
      <c r="AL64" s="3"/>
      <c r="AM64" s="99">
        <f>IF($G64="x",0,IF(AL64&lt;50,AL64-COUNTIFS($G$5:$G64,"x"),0))</f>
        <v>0</v>
      </c>
      <c r="AN64" s="39" t="str">
        <f>IF(AND($G64="x",AL64&gt;0),0,IF(ISERROR(LOOKUP(AM64,Punkte!$D$1:$D$22,Punkte!$E$1:$E$22)),"",LOOKUP((AM64),Punkte!$D$1:$D$22,Punkte!$E$1:$E$22)))</f>
        <v/>
      </c>
      <c r="AO64" s="63"/>
      <c r="AP64" s="99">
        <f>IF($G64="x",0,IF(AO64&lt;50,AO64-COUNTIFS($G$5:$G64,"x"),0))</f>
        <v>0</v>
      </c>
      <c r="AQ64" s="39" t="str">
        <f>IF(AND($G64="x",AO64&gt;0),0,IF(ISERROR(LOOKUP(AP64,Punkte!$D$1:$D$22,Punkte!$E$1:$E$22)),"",LOOKUP((AP64),Punkte!$D$1:$D$22,Punkte!$E$1:$E$22)))</f>
        <v/>
      </c>
      <c r="AR64" s="115">
        <f t="shared" si="5"/>
        <v>1</v>
      </c>
    </row>
    <row r="65" spans="1:269" s="70" customFormat="1" x14ac:dyDescent="0.25">
      <c r="A65" s="62">
        <f t="shared" si="3"/>
        <v>24</v>
      </c>
      <c r="B65" s="118">
        <f t="shared" si="4"/>
        <v>0</v>
      </c>
      <c r="C65" s="84">
        <v>4</v>
      </c>
      <c r="E65" s="65" t="s">
        <v>64</v>
      </c>
      <c r="F65" s="65" t="s">
        <v>36</v>
      </c>
      <c r="G65" s="66" t="s">
        <v>156</v>
      </c>
      <c r="H65" s="63"/>
      <c r="I65" s="119">
        <v>0</v>
      </c>
      <c r="J65" s="67" t="str">
        <f>IF(AND($G65="x",H65&gt;0),0,IF(ISERROR(LOOKUP(I65,Punkte!$D$1:$D$22,Punkte!$E$1:$E$22)),"",LOOKUP((I65),Punkte!$D$1:$D$22,Punkte!$E$1:$E$22)))</f>
        <v/>
      </c>
      <c r="K65" s="63"/>
      <c r="L65" s="119">
        <f>IF($G65="x",0,IF(K65&lt;50,K65-COUNTIFS($G$5:$G65,"x"),0))</f>
        <v>0</v>
      </c>
      <c r="M65" s="67" t="str">
        <f>IF(AND($G65="x",K65&gt;0),0,IF(ISERROR(LOOKUP(L65,Punkte!$D$1:$D$22,Punkte!$E$1:$E$22)),"",LOOKUP((L65),Punkte!$D$1:$D$22,Punkte!$E$1:$E$22)))</f>
        <v/>
      </c>
      <c r="N65" s="63"/>
      <c r="O65" s="119">
        <v>0</v>
      </c>
      <c r="P65" s="67" t="str">
        <f>IF(AND($G65="x",N65&gt;0),0,IF(ISERROR(LOOKUP(O65,Punkte!$D$1:$D$22,Punkte!$E$1:$E$22)),"",LOOKUP((O65),Punkte!$D$1:$D$22,Punkte!$E$1:$E$22)))</f>
        <v/>
      </c>
      <c r="Q65" s="63"/>
      <c r="R65" s="119">
        <v>0</v>
      </c>
      <c r="S65" s="67" t="str">
        <f>IF(AND($G65="x",Q65&gt;0),0,IF(ISERROR(LOOKUP(R65,Punkte!$D$1:$D$22,Punkte!$E$1:$E$22)),"",LOOKUP((R65),Punkte!$D$1:$D$22,Punkte!$E$1:$E$22)))</f>
        <v/>
      </c>
      <c r="T65" s="63"/>
      <c r="U65" s="119">
        <v>0</v>
      </c>
      <c r="V65" s="67" t="str">
        <f>IF(AND($G65="x",T65&gt;0),0,IF(ISERROR(LOOKUP(U65,Punkte!$D$1:$D$22,Punkte!$E$1:$E$22)),"",LOOKUP((U65),Punkte!$D$1:$D$22,Punkte!$E$1:$E$22)))</f>
        <v/>
      </c>
      <c r="W65" s="63"/>
      <c r="X65" s="119">
        <v>0</v>
      </c>
      <c r="Y65" s="67" t="str">
        <f>IF(AND($G65="x",W65&gt;0),0,IF(ISERROR(LOOKUP(X65,Punkte!$D$1:$D$22,Punkte!$E$1:$E$22)),"",LOOKUP((X65),Punkte!$D$1:$D$22,Punkte!$E$1:$E$22)))</f>
        <v/>
      </c>
      <c r="Z65" s="63"/>
      <c r="AA65" s="119">
        <v>0</v>
      </c>
      <c r="AB65" s="67" t="str">
        <f>IF(AND($G65="x",Z65&gt;0),0,IF(ISERROR(LOOKUP(AA65,Punkte!$D$1:$D$22,Punkte!$E$1:$E$22)),"",LOOKUP((AA65),Punkte!$D$1:$D$22,Punkte!$E$1:$E$22)))</f>
        <v/>
      </c>
      <c r="AC65" s="104"/>
      <c r="AD65" s="119">
        <f>IF($G65="x",0,IF(AC65&lt;50,AC65-COUNTIFS($G$5:$G65,"x"),0))</f>
        <v>0</v>
      </c>
      <c r="AE65" s="67" t="str">
        <f>IF(AND($G65="x",AC65&gt;0),0,IF(ISERROR(LOOKUP(AD65,Punkte!$D$1:$D$22,Punkte!$E$1:$E$22)),"",LOOKUP((AD65),Punkte!$D$1:$D$22,Punkte!$E$1:$E$22)))</f>
        <v/>
      </c>
      <c r="AF65" s="63"/>
      <c r="AG65" s="119">
        <v>0</v>
      </c>
      <c r="AH65" s="67" t="str">
        <f>IF(AND($G65="x",AF65&gt;0),0,IF(ISERROR(LOOKUP(AG65,Punkte!$D$1:$D$22,Punkte!$E$1:$E$22)),"",LOOKUP((AG65),Punkte!$D$1:$D$22,Punkte!$E$1:$E$22)))</f>
        <v/>
      </c>
      <c r="AI65" s="63"/>
      <c r="AJ65" s="119">
        <v>0</v>
      </c>
      <c r="AK65" s="67" t="str">
        <f>IF(AND($G65="x",AI65&gt;0),0,IF(ISERROR(LOOKUP(AJ65,Punkte!$D$1:$D$22,Punkte!$E$1:$E$22)),"",LOOKUP((AJ65),Punkte!$D$1:$D$22,Punkte!$E$1:$E$22)))</f>
        <v/>
      </c>
      <c r="AL65" s="63"/>
      <c r="AM65" s="99">
        <f>IF($G65="x",0,IF(AL65&lt;50,AL65-COUNTIFS($G$5:$G65,"x"),0))</f>
        <v>0</v>
      </c>
      <c r="AN65" s="67" t="str">
        <f>IF(AND($G65="x",AL65&gt;0),0,IF(ISERROR(LOOKUP(AM65,Punkte!$D$1:$D$22,Punkte!$E$1:$E$22)),"",LOOKUP((AM65),Punkte!$D$1:$D$22,Punkte!$E$1:$E$22)))</f>
        <v/>
      </c>
      <c r="AO65" s="63"/>
      <c r="AP65" s="99">
        <f>IF($G65="x",0,IF(AO65&lt;50,AO65-COUNTIFS($G$5:$G65,"x"),0))</f>
        <v>0</v>
      </c>
      <c r="AQ65" s="67" t="str">
        <f>IF(AND($G65="x",AO65&gt;0),0,IF(ISERROR(LOOKUP(AP65,Punkte!$D$1:$D$22,Punkte!$E$1:$E$22)),"",LOOKUP((AP65),Punkte!$D$1:$D$22,Punkte!$E$1:$E$22)))</f>
        <v/>
      </c>
      <c r="AR65" s="120">
        <f t="shared" si="5"/>
        <v>0</v>
      </c>
    </row>
    <row r="66" spans="1:269" s="80" customFormat="1" x14ac:dyDescent="0.25">
      <c r="A66" s="52"/>
      <c r="B66" s="55"/>
      <c r="C66" s="55"/>
      <c r="D66" s="55"/>
      <c r="F66" s="56"/>
      <c r="G66" s="56"/>
      <c r="H66" s="101"/>
      <c r="I66" s="98"/>
      <c r="J66" s="91"/>
      <c r="K66" s="101"/>
      <c r="L66" s="117"/>
      <c r="M66" s="78"/>
      <c r="N66" s="101"/>
      <c r="O66" s="98"/>
      <c r="P66" s="78"/>
      <c r="Q66" s="101"/>
      <c r="R66" s="98"/>
      <c r="S66" s="91"/>
      <c r="T66" s="101"/>
      <c r="U66" s="98"/>
      <c r="V66" s="91"/>
      <c r="W66" s="101"/>
      <c r="X66" s="98"/>
      <c r="Y66" s="91"/>
      <c r="Z66" s="101"/>
      <c r="AA66" s="98"/>
      <c r="AB66" s="78"/>
      <c r="AC66" s="101"/>
      <c r="AD66" s="98"/>
      <c r="AE66" s="74"/>
      <c r="AF66" s="101"/>
      <c r="AG66" s="98"/>
      <c r="AH66" s="78"/>
      <c r="AI66" s="101"/>
      <c r="AJ66" s="98"/>
      <c r="AK66" s="78"/>
      <c r="AL66" s="101"/>
      <c r="AM66" s="98"/>
      <c r="AN66" s="91"/>
      <c r="AO66" s="74"/>
      <c r="AP66" s="98"/>
      <c r="AQ66" s="77"/>
      <c r="AR66" s="77"/>
    </row>
    <row r="67" spans="1:269" s="128" customFormat="1" x14ac:dyDescent="0.25">
      <c r="A67" s="72"/>
      <c r="B67" s="73"/>
      <c r="C67" s="74"/>
      <c r="D67" s="75"/>
      <c r="E67" s="80" t="s">
        <v>205</v>
      </c>
      <c r="F67" s="76"/>
      <c r="G67" s="77"/>
      <c r="H67" s="74"/>
      <c r="I67" s="97"/>
      <c r="J67" s="78"/>
      <c r="K67" s="74"/>
      <c r="L67" s="117"/>
      <c r="M67" s="78"/>
      <c r="N67" s="74"/>
      <c r="O67" s="97"/>
      <c r="P67" s="78"/>
      <c r="Q67" s="74"/>
      <c r="R67" s="97"/>
      <c r="S67" s="78"/>
      <c r="T67" s="74"/>
      <c r="U67" s="97"/>
      <c r="V67" s="78"/>
      <c r="W67" s="74"/>
      <c r="X67" s="97"/>
      <c r="Y67" s="79"/>
      <c r="Z67" s="74"/>
      <c r="AA67" s="97"/>
      <c r="AB67" s="78"/>
      <c r="AC67" s="74"/>
      <c r="AD67" s="97"/>
      <c r="AE67" s="74"/>
      <c r="AF67" s="74"/>
      <c r="AG67" s="97"/>
      <c r="AH67" s="78"/>
      <c r="AI67" s="74"/>
      <c r="AJ67" s="97"/>
      <c r="AK67" s="78"/>
      <c r="AL67" s="74"/>
      <c r="AM67" s="97"/>
      <c r="AN67" s="77"/>
      <c r="AO67" s="74"/>
      <c r="AP67" s="97"/>
      <c r="AQ67" s="77"/>
      <c r="AR67" s="77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  <c r="GQ67" s="121"/>
      <c r="GR67" s="121"/>
      <c r="GS67" s="121"/>
      <c r="GT67" s="121"/>
      <c r="GU67" s="121"/>
      <c r="GV67" s="121"/>
      <c r="GW67" s="121"/>
      <c r="GX67" s="121"/>
      <c r="GY67" s="121"/>
      <c r="GZ67" s="121"/>
      <c r="HA67" s="121"/>
      <c r="HB67" s="121"/>
      <c r="HC67" s="121"/>
      <c r="HD67" s="121"/>
      <c r="HE67" s="121"/>
      <c r="HF67" s="121"/>
      <c r="HG67" s="121"/>
      <c r="HH67" s="121"/>
      <c r="HI67" s="121"/>
      <c r="HJ67" s="121"/>
      <c r="HK67" s="121"/>
      <c r="HL67" s="121"/>
      <c r="HM67" s="121"/>
      <c r="HN67" s="121"/>
      <c r="HO67" s="121"/>
      <c r="HP67" s="121"/>
      <c r="HQ67" s="121"/>
      <c r="HR67" s="121"/>
      <c r="HS67" s="121"/>
      <c r="HT67" s="121"/>
      <c r="HU67" s="121"/>
      <c r="HV67" s="121"/>
      <c r="HW67" s="121"/>
      <c r="HX67" s="121"/>
      <c r="HY67" s="121"/>
      <c r="HZ67" s="121"/>
      <c r="IA67" s="121"/>
      <c r="IB67" s="121"/>
      <c r="IC67" s="121"/>
      <c r="ID67" s="121"/>
      <c r="IE67" s="121"/>
      <c r="IF67" s="121"/>
      <c r="IG67" s="121"/>
      <c r="IH67" s="121"/>
      <c r="II67" s="121"/>
      <c r="IJ67" s="121"/>
      <c r="IK67" s="121"/>
      <c r="IL67" s="121"/>
      <c r="IM67" s="121"/>
      <c r="IN67" s="121"/>
      <c r="IO67" s="121"/>
      <c r="IP67" s="121"/>
      <c r="IQ67" s="121"/>
      <c r="IR67" s="121"/>
      <c r="IS67" s="121"/>
      <c r="IT67" s="121"/>
      <c r="IU67" s="121"/>
      <c r="IV67" s="121"/>
      <c r="IW67" s="121"/>
      <c r="IX67" s="121"/>
      <c r="IY67" s="121"/>
      <c r="IZ67" s="121"/>
      <c r="JA67" s="121"/>
      <c r="JB67" s="121"/>
      <c r="JC67" s="121"/>
      <c r="JD67" s="121"/>
      <c r="JE67" s="121"/>
      <c r="JF67" s="121"/>
      <c r="JG67" s="121"/>
      <c r="JH67" s="121"/>
      <c r="JI67" s="121"/>
    </row>
    <row r="68" spans="1:269" s="128" customFormat="1" x14ac:dyDescent="0.25">
      <c r="A68" s="52"/>
      <c r="B68" s="129"/>
      <c r="C68" s="116"/>
      <c r="D68" s="52"/>
      <c r="E68" s="56" t="s">
        <v>141</v>
      </c>
      <c r="F68" s="56"/>
      <c r="G68" s="56"/>
      <c r="H68" s="101"/>
      <c r="I68" s="98"/>
      <c r="J68" s="91"/>
      <c r="K68" s="101"/>
      <c r="L68" s="98"/>
      <c r="M68" s="91"/>
      <c r="N68" s="101"/>
      <c r="O68" s="98"/>
      <c r="P68" s="78"/>
      <c r="Q68" s="101"/>
      <c r="R68" s="98"/>
      <c r="S68" s="91"/>
      <c r="T68" s="101"/>
      <c r="U68" s="98"/>
      <c r="V68" s="91"/>
      <c r="W68" s="101"/>
      <c r="X68" s="98"/>
      <c r="Y68" s="91"/>
      <c r="Z68" s="101"/>
      <c r="AA68" s="98"/>
      <c r="AB68" s="91"/>
      <c r="AC68" s="101"/>
      <c r="AD68" s="98"/>
      <c r="AE68" s="91"/>
      <c r="AF68" s="101"/>
      <c r="AG68" s="98"/>
      <c r="AH68" s="78"/>
      <c r="AI68" s="101"/>
      <c r="AJ68" s="98"/>
      <c r="AK68" s="78"/>
      <c r="AL68" s="101"/>
      <c r="AM68" s="98"/>
      <c r="AN68" s="91"/>
      <c r="AO68" s="74"/>
      <c r="AP68" s="98"/>
      <c r="AQ68" s="77"/>
      <c r="AR68" s="77"/>
    </row>
    <row r="69" spans="1:269" s="128" customFormat="1" x14ac:dyDescent="0.25">
      <c r="A69" s="52"/>
      <c r="B69" s="129"/>
      <c r="C69" s="116"/>
      <c r="D69" s="52"/>
      <c r="E69" s="56" t="s">
        <v>140</v>
      </c>
      <c r="F69" s="130"/>
      <c r="G69" s="130"/>
      <c r="H69" s="74"/>
      <c r="I69" s="97"/>
      <c r="J69" s="92"/>
      <c r="K69" s="74"/>
      <c r="L69" s="97"/>
      <c r="M69" s="92"/>
      <c r="N69" s="74"/>
      <c r="O69" s="97"/>
      <c r="P69" s="78"/>
      <c r="Q69" s="74"/>
      <c r="R69" s="97"/>
      <c r="S69" s="92"/>
      <c r="T69" s="74"/>
      <c r="U69" s="97"/>
      <c r="V69" s="92"/>
      <c r="W69" s="74"/>
      <c r="X69" s="97"/>
      <c r="Y69" s="92"/>
      <c r="Z69" s="74"/>
      <c r="AA69" s="97"/>
      <c r="AB69" s="92"/>
      <c r="AC69" s="74"/>
      <c r="AD69" s="97"/>
      <c r="AE69" s="92"/>
      <c r="AF69" s="74"/>
      <c r="AG69" s="97"/>
      <c r="AH69" s="78"/>
      <c r="AI69" s="74"/>
      <c r="AJ69" s="97"/>
      <c r="AK69" s="78"/>
      <c r="AL69" s="74"/>
      <c r="AM69" s="97"/>
      <c r="AN69" s="92"/>
      <c r="AO69" s="74"/>
      <c r="AP69" s="97"/>
      <c r="AQ69" s="77"/>
      <c r="AR69" s="77"/>
    </row>
    <row r="70" spans="1:269" s="128" customFormat="1" x14ac:dyDescent="0.25">
      <c r="A70" s="121"/>
      <c r="B70" s="121"/>
      <c r="C70" s="121"/>
      <c r="D70" s="121"/>
      <c r="E70" s="130" t="s">
        <v>142</v>
      </c>
      <c r="F70" s="121"/>
      <c r="G70" s="121"/>
      <c r="H70" s="131"/>
      <c r="I70" s="132"/>
      <c r="J70" s="121"/>
      <c r="K70" s="131"/>
      <c r="L70" s="132"/>
      <c r="M70" s="121"/>
      <c r="N70" s="131"/>
      <c r="O70" s="132"/>
      <c r="P70" s="121"/>
      <c r="Q70" s="131"/>
      <c r="R70" s="132"/>
      <c r="S70" s="121"/>
      <c r="T70" s="131"/>
      <c r="U70" s="132"/>
      <c r="V70" s="121"/>
      <c r="W70" s="131"/>
      <c r="X70" s="132"/>
      <c r="Y70" s="121"/>
      <c r="Z70" s="131"/>
      <c r="AA70" s="132"/>
      <c r="AB70" s="121"/>
      <c r="AC70" s="131"/>
      <c r="AD70" s="132"/>
      <c r="AE70" s="121"/>
      <c r="AF70" s="131"/>
      <c r="AG70" s="132"/>
      <c r="AH70" s="121"/>
      <c r="AI70" s="131"/>
      <c r="AJ70" s="132"/>
      <c r="AK70" s="121"/>
      <c r="AL70" s="131"/>
      <c r="AM70" s="132"/>
      <c r="AN70" s="121"/>
      <c r="AO70" s="131"/>
      <c r="AP70" s="132"/>
      <c r="AQ70" s="121"/>
      <c r="AR70" s="77"/>
    </row>
    <row r="71" spans="1:269" s="71" customFormat="1" x14ac:dyDescent="0.25">
      <c r="A71" s="122"/>
      <c r="B71" s="123"/>
      <c r="C71" s="124"/>
      <c r="D71" s="122"/>
      <c r="E71" s="125"/>
      <c r="F71" s="125"/>
      <c r="G71" s="125"/>
      <c r="H71" s="124"/>
      <c r="I71" s="126"/>
      <c r="J71" s="127"/>
      <c r="K71" s="124"/>
      <c r="L71" s="126"/>
      <c r="M71" s="127"/>
      <c r="N71" s="124"/>
      <c r="O71" s="126"/>
      <c r="P71" s="127"/>
      <c r="Q71" s="124"/>
      <c r="R71" s="126"/>
      <c r="S71" s="127"/>
      <c r="T71" s="124"/>
      <c r="U71" s="126"/>
      <c r="V71" s="127"/>
      <c r="W71" s="124"/>
      <c r="X71" s="126"/>
      <c r="Y71" s="127"/>
      <c r="Z71" s="124"/>
      <c r="AA71" s="126"/>
      <c r="AB71" s="127"/>
      <c r="AC71" s="124"/>
      <c r="AD71" s="126"/>
      <c r="AE71" s="127"/>
      <c r="AF71" s="124"/>
      <c r="AG71" s="126"/>
      <c r="AH71" s="127"/>
      <c r="AI71" s="124"/>
      <c r="AJ71" s="126"/>
      <c r="AK71" s="127"/>
      <c r="AL71" s="124"/>
      <c r="AM71" s="126"/>
      <c r="AN71" s="127"/>
      <c r="AO71" s="124"/>
      <c r="AP71" s="126"/>
      <c r="AQ71" s="127"/>
    </row>
    <row r="72" spans="1:269" x14ac:dyDescent="0.25">
      <c r="E72" s="29"/>
      <c r="F72" s="29"/>
      <c r="G72" s="29"/>
    </row>
    <row r="73" spans="1:269" x14ac:dyDescent="0.25">
      <c r="E73" s="29"/>
      <c r="F73" s="29"/>
      <c r="G73" s="29"/>
    </row>
    <row r="74" spans="1:269" x14ac:dyDescent="0.25">
      <c r="E74" s="29"/>
      <c r="F74" s="29"/>
      <c r="G74" s="29"/>
    </row>
    <row r="75" spans="1:269" x14ac:dyDescent="0.25">
      <c r="E75" s="29"/>
      <c r="F75" s="29"/>
      <c r="G75" s="29"/>
    </row>
    <row r="76" spans="1:269" x14ac:dyDescent="0.25">
      <c r="E76" s="29"/>
      <c r="F76" s="29"/>
      <c r="G76" s="29"/>
    </row>
    <row r="77" spans="1:269" x14ac:dyDescent="0.25">
      <c r="E77" s="29"/>
      <c r="F77" s="29"/>
      <c r="G77" s="29"/>
    </row>
    <row r="78" spans="1:269" x14ac:dyDescent="0.25">
      <c r="E78" s="29"/>
      <c r="F78" s="29"/>
      <c r="G78" s="29"/>
    </row>
    <row r="79" spans="1:269" x14ac:dyDescent="0.25">
      <c r="E79" s="29"/>
      <c r="F79" s="29"/>
      <c r="G79" s="29"/>
    </row>
    <row r="80" spans="1:269" x14ac:dyDescent="0.25">
      <c r="E80" s="29"/>
      <c r="F80" s="29"/>
      <c r="G80" s="29"/>
    </row>
    <row r="81" spans="5:7" x14ac:dyDescent="0.25">
      <c r="E81" s="29"/>
      <c r="F81" s="29"/>
      <c r="G81" s="29"/>
    </row>
    <row r="82" spans="5:7" x14ac:dyDescent="0.25">
      <c r="E82" s="29"/>
      <c r="F82" s="29"/>
      <c r="G82" s="29"/>
    </row>
    <row r="83" spans="5:7" x14ac:dyDescent="0.25">
      <c r="E83" s="29"/>
      <c r="F83" s="29"/>
      <c r="G83" s="29"/>
    </row>
    <row r="84" spans="5:7" x14ac:dyDescent="0.25">
      <c r="E84" s="29"/>
      <c r="F84" s="29"/>
      <c r="G84" s="29"/>
    </row>
    <row r="85" spans="5:7" x14ac:dyDescent="0.25">
      <c r="E85" s="29"/>
      <c r="F85" s="29"/>
      <c r="G85" s="29"/>
    </row>
    <row r="86" spans="5:7" x14ac:dyDescent="0.25">
      <c r="E86" s="29"/>
      <c r="F86" s="29"/>
      <c r="G86" s="29"/>
    </row>
    <row r="87" spans="5:7" x14ac:dyDescent="0.25">
      <c r="E87" s="29"/>
      <c r="F87" s="29"/>
      <c r="G87" s="29"/>
    </row>
    <row r="88" spans="5:7" x14ac:dyDescent="0.25">
      <c r="E88" s="29"/>
      <c r="F88" s="29"/>
      <c r="G88" s="29"/>
    </row>
    <row r="89" spans="5:7" x14ac:dyDescent="0.25">
      <c r="E89" s="29"/>
      <c r="F89" s="29"/>
      <c r="G89" s="29"/>
    </row>
    <row r="90" spans="5:7" x14ac:dyDescent="0.25">
      <c r="E90" s="29"/>
      <c r="F90" s="29"/>
      <c r="G90" s="29"/>
    </row>
    <row r="91" spans="5:7" x14ac:dyDescent="0.25">
      <c r="E91" s="29"/>
      <c r="F91" s="29"/>
      <c r="G91" s="29"/>
    </row>
    <row r="92" spans="5:7" x14ac:dyDescent="0.25">
      <c r="E92" s="29"/>
      <c r="F92" s="29"/>
      <c r="G92" s="29"/>
    </row>
    <row r="93" spans="5:7" x14ac:dyDescent="0.25">
      <c r="E93" s="29"/>
      <c r="F93" s="29"/>
      <c r="G93" s="29"/>
    </row>
    <row r="94" spans="5:7" x14ac:dyDescent="0.25">
      <c r="E94" s="29"/>
      <c r="F94" s="29"/>
      <c r="G94" s="29"/>
    </row>
    <row r="112" spans="8:42" x14ac:dyDescent="0.25">
      <c r="H112" s="102"/>
      <c r="I112" s="100"/>
      <c r="O112" s="100"/>
      <c r="R112" s="100"/>
      <c r="U112" s="100"/>
      <c r="X112" s="100"/>
      <c r="AA112" s="100"/>
      <c r="AD112" s="100"/>
      <c r="AG112" s="100"/>
      <c r="AJ112" s="100"/>
      <c r="AM112" s="100"/>
      <c r="AP112" s="100"/>
    </row>
    <row r="113" spans="8:42" x14ac:dyDescent="0.25">
      <c r="H113" s="102"/>
      <c r="I113" s="100"/>
      <c r="O113" s="100"/>
      <c r="R113" s="100"/>
      <c r="U113" s="100"/>
      <c r="X113" s="100"/>
      <c r="AA113" s="100"/>
      <c r="AD113" s="100"/>
      <c r="AG113" s="100"/>
      <c r="AJ113" s="100"/>
      <c r="AM113" s="100"/>
      <c r="AP113" s="100"/>
    </row>
  </sheetData>
  <sheetProtection password="C534" sheet="1" objects="1" scenarios="1" selectLockedCells="1" selectUnlockedCells="1"/>
  <autoFilter ref="A4:AR4" xr:uid="{00000000-0009-0000-0000-00000A000000}">
    <sortState xmlns:xlrd2="http://schemas.microsoft.com/office/spreadsheetml/2017/richdata2" ref="A5:AR65">
      <sortCondition ref="A4"/>
    </sortState>
  </autoFilter>
  <sortState xmlns:xlrd2="http://schemas.microsoft.com/office/spreadsheetml/2017/richdata2" ref="A5:AR72">
    <sortCondition ref="AR3"/>
  </sortState>
  <mergeCells count="25">
    <mergeCell ref="AO3:AQ3"/>
    <mergeCell ref="AI3:AK3"/>
    <mergeCell ref="AL3:AN3"/>
    <mergeCell ref="T3:V3"/>
    <mergeCell ref="W3:Y3"/>
    <mergeCell ref="Z3:AB3"/>
    <mergeCell ref="AC3:AE3"/>
    <mergeCell ref="AF3:AH3"/>
    <mergeCell ref="H3:J3"/>
    <mergeCell ref="K3:M3"/>
    <mergeCell ref="N3:P3"/>
    <mergeCell ref="Q3:S3"/>
    <mergeCell ref="H1:M1"/>
    <mergeCell ref="N1:S1"/>
    <mergeCell ref="A1:B1"/>
    <mergeCell ref="T1:Y1"/>
    <mergeCell ref="Z1:AE1"/>
    <mergeCell ref="AL1:AQ1"/>
    <mergeCell ref="H2:M2"/>
    <mergeCell ref="N2:S2"/>
    <mergeCell ref="T2:Y2"/>
    <mergeCell ref="Z2:AE2"/>
    <mergeCell ref="AF2:AK2"/>
    <mergeCell ref="AL2:AQ2"/>
    <mergeCell ref="AF1:AK1"/>
  </mergeCells>
  <conditionalFormatting sqref="B1:B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{8402A8DE-E2D8-497D-857D-3DBFA18157DC}</x14:id>
        </ext>
      </extLst>
    </cfRule>
  </conditionalFormatting>
  <dataValidations xWindow="82" yWindow="211" count="2">
    <dataValidation allowBlank="1" showInputMessage="1" showErrorMessage="1" prompt="Spalte für Formeln immer belassen!" sqref="AR5:AR70" xr:uid="{00000000-0002-0000-0A00-000000000000}"/>
    <dataValidation allowBlank="1" showInputMessage="1" showErrorMessage="1" prompt="1. Ergebnisse in Spalte &quot;Platz&quot; eintragen._x000a_2. Sortieren nach Spalte &quot;Platz&quot;_x000a_3. Spalte &quot;Platz ohne Gaststarter&quot; kopieren und einfügen als WERTE_x000a_(damit bleiben die Ergebnisse bei Umsortierung erhalten)" sqref="I1:I1048576 L1:L1048576 O1:O1048576 R1:R1048576 U1:U1048576 X1:X1048576 AA1:AA1048576 AD1:AD1048576 AG1:AG1048576 AJ1:AJ1048576 AM1:AM1048576 AP1:AP1048576" xr:uid="{00000000-0002-0000-0A00-000001000000}"/>
  </dataValidations>
  <hyperlinks>
    <hyperlink ref="A1:B1" r:id="rId1" display="MZ-Cup 2014" xr:uid="{00000000-0004-0000-0A00-000000000000}"/>
  </hyperlinks>
  <printOptions gridLines="1"/>
  <pageMargins left="0.59055118110236227" right="0.51181102362204722" top="0.39370078740157483" bottom="0.39370078740157483" header="0.19685039370078741" footer="0.19685039370078741"/>
  <pageSetup paperSize="9" scale="47" firstPageNumber="0" orientation="landscape" horizontalDpi="300" verticalDpi="300" r:id="rId2"/>
  <headerFooter alignWithMargins="0">
    <oddHeader>&amp;L&amp;14www.mzcup.de&amp;C&amp;"Arial,Fett"&amp;20MZ-Cup 2015&amp;R&amp;14Stand:  &amp;D</oddHeader>
  </headerFooter>
  <colBreaks count="1" manualBreakCount="1">
    <brk id="48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402A8DE-E2D8-497D-857D-3DBFA18157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B1:B1048576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IW120"/>
  <sheetViews>
    <sheetView zoomScale="90" zoomScaleNormal="90" workbookViewId="0">
      <pane ySplit="1165" activePane="bottomLeft"/>
      <selection activeCell="A3" sqref="A3"/>
      <selection pane="bottomLeft" activeCell="A3" sqref="A3"/>
    </sheetView>
  </sheetViews>
  <sheetFormatPr baseColWidth="10" defaultColWidth="11.5" defaultRowHeight="15.05" x14ac:dyDescent="0.25"/>
  <cols>
    <col min="1" max="1" width="11" style="1" customWidth="1"/>
    <col min="2" max="2" width="25.5" style="2" customWidth="1"/>
    <col min="3" max="3" width="8.875" style="3" customWidth="1"/>
    <col min="4" max="4" width="10.375" style="1" customWidth="1"/>
    <col min="5" max="5" width="18.875" style="4" customWidth="1"/>
    <col min="6" max="6" width="13.5" style="4" customWidth="1"/>
    <col min="7" max="7" width="14.5" style="4" customWidth="1"/>
    <col min="8" max="8" width="6.5" style="31" customWidth="1"/>
    <col min="9" max="9" width="5.5" style="6" customWidth="1"/>
    <col min="10" max="10" width="6.5" style="31" customWidth="1"/>
    <col min="11" max="11" width="5.5" style="6" customWidth="1"/>
    <col min="12" max="12" width="6.5" style="31" customWidth="1"/>
    <col min="13" max="13" width="5.5" style="6" customWidth="1"/>
    <col min="14" max="14" width="6.5" style="31" customWidth="1"/>
    <col min="15" max="15" width="5.5" style="6" customWidth="1"/>
    <col min="16" max="16" width="6.5" style="31" customWidth="1"/>
    <col min="17" max="17" width="5.5" style="6" customWidth="1"/>
    <col min="18" max="18" width="6.5" style="31" customWidth="1"/>
    <col min="19" max="19" width="5.5" style="6" customWidth="1"/>
    <col min="20" max="20" width="6.5" style="31" customWidth="1"/>
    <col min="21" max="21" width="5.5" style="6" customWidth="1"/>
    <col min="22" max="22" width="6.5" style="31" customWidth="1"/>
    <col min="23" max="23" width="5.5" style="6" customWidth="1"/>
    <col min="24" max="24" width="6.5" style="31" customWidth="1"/>
    <col min="25" max="25" width="5.5" style="6" customWidth="1"/>
    <col min="26" max="26" width="6.5" style="31" customWidth="1"/>
    <col min="27" max="27" width="5.5" style="6" customWidth="1"/>
    <col min="28" max="28" width="6.5" style="31" customWidth="1"/>
    <col min="29" max="29" width="5.5" style="6" customWidth="1"/>
    <col min="30" max="30" width="6.5" style="31" customWidth="1"/>
    <col min="31" max="31" width="5.5" style="6" customWidth="1"/>
    <col min="32" max="147" width="11.5" style="4"/>
    <col min="148" max="148" width="11.5" style="4" hidden="1" customWidth="1"/>
    <col min="149" max="16384" width="11.5" style="4"/>
  </cols>
  <sheetData>
    <row r="1" spans="1:32" ht="20.3" x14ac:dyDescent="0.35">
      <c r="A1" s="320" t="s">
        <v>149</v>
      </c>
      <c r="B1" s="320"/>
      <c r="G1" s="36" t="s">
        <v>150</v>
      </c>
      <c r="H1" s="319" t="s">
        <v>2</v>
      </c>
      <c r="I1" s="319"/>
      <c r="J1" s="319"/>
      <c r="K1" s="319"/>
      <c r="L1" s="319" t="s">
        <v>3</v>
      </c>
      <c r="M1" s="319"/>
      <c r="N1" s="319"/>
      <c r="O1" s="319"/>
      <c r="P1" s="314" t="s">
        <v>153</v>
      </c>
      <c r="Q1" s="315"/>
      <c r="R1" s="315"/>
      <c r="S1" s="325"/>
      <c r="T1" s="319" t="s">
        <v>4</v>
      </c>
      <c r="U1" s="319"/>
      <c r="V1" s="319"/>
      <c r="W1" s="319"/>
      <c r="X1" s="319" t="s">
        <v>6</v>
      </c>
      <c r="Y1" s="319"/>
      <c r="Z1" s="319"/>
      <c r="AA1" s="319"/>
      <c r="AB1" s="319" t="s">
        <v>1</v>
      </c>
      <c r="AC1" s="319"/>
      <c r="AD1" s="319"/>
      <c r="AE1" s="319"/>
    </row>
    <row r="2" spans="1:32" x14ac:dyDescent="0.25">
      <c r="A2" s="7"/>
      <c r="B2" s="7"/>
      <c r="E2" s="1"/>
      <c r="G2" s="36" t="s">
        <v>151</v>
      </c>
      <c r="H2" s="328" t="s">
        <v>152</v>
      </c>
      <c r="I2" s="321"/>
      <c r="J2" s="321"/>
      <c r="K2" s="321"/>
      <c r="L2" s="321" t="s">
        <v>154</v>
      </c>
      <c r="M2" s="321"/>
      <c r="N2" s="321"/>
      <c r="O2" s="321"/>
      <c r="P2" s="321" t="s">
        <v>161</v>
      </c>
      <c r="Q2" s="321"/>
      <c r="R2" s="321"/>
      <c r="S2" s="321"/>
      <c r="T2" s="321" t="s">
        <v>162</v>
      </c>
      <c r="U2" s="321"/>
      <c r="V2" s="321"/>
      <c r="W2" s="321"/>
      <c r="X2" s="321" t="s">
        <v>163</v>
      </c>
      <c r="Y2" s="321"/>
      <c r="Z2" s="321"/>
      <c r="AA2" s="321"/>
      <c r="AB2" s="321">
        <v>41910</v>
      </c>
      <c r="AC2" s="321"/>
      <c r="AD2" s="321"/>
      <c r="AE2" s="321"/>
      <c r="AF2" s="3"/>
    </row>
    <row r="3" spans="1:32" x14ac:dyDescent="0.25">
      <c r="A3" s="7"/>
      <c r="E3" s="1"/>
      <c r="F3" s="1"/>
      <c r="G3" s="1"/>
      <c r="H3" s="319" t="s">
        <v>12</v>
      </c>
      <c r="I3" s="319"/>
      <c r="J3" s="319" t="s">
        <v>13</v>
      </c>
      <c r="K3" s="319"/>
      <c r="L3" s="319" t="s">
        <v>14</v>
      </c>
      <c r="M3" s="319"/>
      <c r="N3" s="319" t="s">
        <v>15</v>
      </c>
      <c r="O3" s="319"/>
      <c r="P3" s="319" t="s">
        <v>16</v>
      </c>
      <c r="Q3" s="319"/>
      <c r="R3" s="319" t="s">
        <v>17</v>
      </c>
      <c r="S3" s="319"/>
      <c r="T3" s="319" t="s">
        <v>18</v>
      </c>
      <c r="U3" s="319"/>
      <c r="V3" s="314"/>
      <c r="W3" s="325"/>
      <c r="X3" s="319" t="s">
        <v>19</v>
      </c>
      <c r="Y3" s="319"/>
      <c r="Z3" s="319" t="s">
        <v>20</v>
      </c>
      <c r="AA3" s="319"/>
      <c r="AB3" s="319" t="s">
        <v>21</v>
      </c>
      <c r="AC3" s="319"/>
      <c r="AD3" s="329" t="s">
        <v>22</v>
      </c>
      <c r="AE3" s="329"/>
      <c r="AF3" s="3" t="s">
        <v>23</v>
      </c>
    </row>
    <row r="4" spans="1:32" s="14" customFormat="1" x14ac:dyDescent="0.25">
      <c r="A4" s="9" t="s">
        <v>24</v>
      </c>
      <c r="B4" s="2" t="s">
        <v>25</v>
      </c>
      <c r="C4" s="10" t="s">
        <v>26</v>
      </c>
      <c r="D4" s="9" t="s">
        <v>27</v>
      </c>
      <c r="E4" s="11" t="s">
        <v>28</v>
      </c>
      <c r="F4" s="11" t="s">
        <v>29</v>
      </c>
      <c r="G4" s="9" t="s">
        <v>155</v>
      </c>
      <c r="H4" s="12" t="s">
        <v>30</v>
      </c>
      <c r="I4" s="13" t="s">
        <v>31</v>
      </c>
      <c r="J4" s="12" t="s">
        <v>30</v>
      </c>
      <c r="K4" s="13" t="s">
        <v>31</v>
      </c>
      <c r="L4" s="12" t="s">
        <v>30</v>
      </c>
      <c r="M4" s="13" t="s">
        <v>31</v>
      </c>
      <c r="N4" s="12" t="s">
        <v>30</v>
      </c>
      <c r="O4" s="13" t="s">
        <v>31</v>
      </c>
      <c r="P4" s="12" t="s">
        <v>30</v>
      </c>
      <c r="Q4" s="13" t="s">
        <v>31</v>
      </c>
      <c r="R4" s="12" t="s">
        <v>30</v>
      </c>
      <c r="S4" s="13" t="s">
        <v>31</v>
      </c>
      <c r="T4" s="12" t="s">
        <v>30</v>
      </c>
      <c r="U4" s="13" t="s">
        <v>31</v>
      </c>
      <c r="V4" s="12" t="s">
        <v>30</v>
      </c>
      <c r="W4" s="13" t="s">
        <v>31</v>
      </c>
      <c r="X4" s="12" t="s">
        <v>30</v>
      </c>
      <c r="Y4" s="13" t="s">
        <v>31</v>
      </c>
      <c r="Z4" s="12" t="s">
        <v>30</v>
      </c>
      <c r="AA4" s="13" t="s">
        <v>31</v>
      </c>
      <c r="AB4" s="12" t="s">
        <v>30</v>
      </c>
      <c r="AC4" s="13" t="s">
        <v>31</v>
      </c>
      <c r="AD4" s="12" t="s">
        <v>30</v>
      </c>
      <c r="AE4" s="13" t="s">
        <v>31</v>
      </c>
      <c r="AF4" s="10"/>
    </row>
    <row r="5" spans="1:32" x14ac:dyDescent="0.25">
      <c r="A5" s="9">
        <f t="shared" ref="A5:A36" si="0">_xlfn.RANK.EQ(B5,$B$5:$B$67)</f>
        <v>1</v>
      </c>
      <c r="B5" s="34">
        <f t="shared" ref="B5:B36" si="1">SUM(IF(ISNUMBER(I5),I5)+IF(ISNUMBER(K5),K5)+IF(ISNUMBER(M5),M5)+IF(ISNUMBER(O5),O5)+IF(ISNUMBER(Q5),Q5)+IF(ISNUMBER(S5),S5)+IF(ISNUMBER(U5),U5)+IF(ISNUMBER(W5),W5)+IF(ISNUMBER(Y5),Y5)+IF(ISNUMBER(AA5),AA5)+IF(ISNUMBER(AC5),AC5)+IF(ISNUMBER(AE5),AE5))</f>
        <v>217.5</v>
      </c>
      <c r="C5" s="3">
        <v>40</v>
      </c>
      <c r="E5" s="15" t="s">
        <v>40</v>
      </c>
      <c r="F5" s="15" t="s">
        <v>41</v>
      </c>
      <c r="G5" s="81"/>
      <c r="H5" s="81">
        <v>2</v>
      </c>
      <c r="I5" s="39">
        <f>IF(AND($G5="x",H5&gt;0),0,IF(ISERROR(LOOKUP(H5,Punkte!$D$1:$D$22,Punkte!$E$1:$E$22)),"",LOOKUP(H5,Punkte!$D$1:$D$22,Punkte!$E$1:$E$22)))</f>
        <v>20</v>
      </c>
      <c r="J5" s="81">
        <v>1</v>
      </c>
      <c r="K5" s="39">
        <f>IF(AND($G5="x",J5&gt;0),0,IF(ISERROR(LOOKUP(J5,Punkte!$D$1:$D$22,Punkte!$E$1:$E$22)),"",LOOKUP(J5,Punkte!$D$1:$D$22,Punkte!$E$1:$E$22)))</f>
        <v>25</v>
      </c>
      <c r="L5" s="81" t="s">
        <v>47</v>
      </c>
      <c r="M5" s="39">
        <f>IF(AND($G5="x",L5&gt;0),0,IF(ISERROR(LOOKUP(L5,Punkte!$D$1:$D$22,Punkte!$E$1:$E$22)),"",LOOKUP(L5,Punkte!$D$1:$D$22,Punkte!$E$1:$E$22)))</f>
        <v>0</v>
      </c>
      <c r="N5" s="81">
        <v>1</v>
      </c>
      <c r="O5" s="39">
        <f>IF(AND($G5="x",N5&gt;0),0,IF(ISERROR(LOOKUP(N5,Punkte!$D$1:$D$22,Punkte!$E$1:$E$22)),"",LOOKUP(N5,Punkte!$D$1:$D$22,Punkte!$E$1:$E$22)))</f>
        <v>25</v>
      </c>
      <c r="P5" s="81">
        <v>2</v>
      </c>
      <c r="Q5" s="39">
        <f>IF(AND($G5="x",P5&gt;0),0,IF(ISERROR(LOOKUP(P5,Punkte!$D$1:$D$22,Punkte!$E$1:$E$22)),"",LOOKUP(P5,Punkte!$D$1:$D$22,Punkte!$E$1:$E$22)))</f>
        <v>20</v>
      </c>
      <c r="R5" s="81">
        <v>1</v>
      </c>
      <c r="S5" s="45">
        <v>12.5</v>
      </c>
      <c r="T5" s="81">
        <v>1</v>
      </c>
      <c r="U5" s="39">
        <f>IF(AND($G5="x",T5&gt;0),0,IF(ISERROR(LOOKUP(T5,Punkte!$D$1:$D$22,Punkte!$E$1:$E$22)),"",LOOKUP(T5,Punkte!$D$1:$D$22,Punkte!$E$1:$E$22)))</f>
        <v>25</v>
      </c>
      <c r="V5" s="82"/>
      <c r="W5" s="39" t="str">
        <f>IF(AND($G5="x",V5&gt;0),0,IF(ISERROR(LOOKUP(V5,Punkte!$D$1:$D$22,Punkte!$E$1:$E$22)),"",LOOKUP(V5,Punkte!$D$1:$D$22,Punkte!$E$1:$E$22)))</f>
        <v/>
      </c>
      <c r="X5" s="81">
        <v>1</v>
      </c>
      <c r="Y5" s="39">
        <f>IF(AND($G5="x",X5&gt;0),0,IF(ISERROR(LOOKUP(X5,Punkte!$D$1:$D$22,Punkte!$E$1:$E$22)),"",LOOKUP(X5,Punkte!$D$1:$D$22,Punkte!$E$1:$E$22)))</f>
        <v>25</v>
      </c>
      <c r="Z5" s="81">
        <v>2</v>
      </c>
      <c r="AA5" s="39">
        <f>IF(AND($G5="x",Z5&gt;0),0,IF(ISERROR(LOOKUP(Z5,Punkte!$D$1:$D$22,Punkte!$E$1:$E$22)),"",LOOKUP(Z5,Punkte!$D$1:$D$22,Punkte!$E$1:$E$22)))</f>
        <v>20</v>
      </c>
      <c r="AB5" s="81">
        <v>2</v>
      </c>
      <c r="AC5" s="39">
        <f>IF(AND($G5="x",AB5&gt;0),0,IF(ISERROR(LOOKUP(AB5,Punkte!$D$1:$D$22,Punkte!$E$1:$E$22)),"",LOOKUP(AB5,Punkte!$D$1:$D$22,Punkte!$E$1:$E$22)))</f>
        <v>20</v>
      </c>
      <c r="AD5" s="81">
        <v>1</v>
      </c>
      <c r="AE5" s="39">
        <f>IF(AND($G5="x",AD5&gt;0),0,IF(ISERROR(LOOKUP(AD5,Punkte!$D$1:$D$22,Punkte!$E$1:$E$22)),"",LOOKUP(AD5,Punkte!$D$1:$D$22,Punkte!$E$1:$E$22)))</f>
        <v>25</v>
      </c>
      <c r="AF5" s="3"/>
    </row>
    <row r="6" spans="1:32" x14ac:dyDescent="0.25">
      <c r="A6" s="9">
        <f t="shared" si="0"/>
        <v>2</v>
      </c>
      <c r="B6" s="34">
        <f t="shared" si="1"/>
        <v>195</v>
      </c>
      <c r="C6" s="3">
        <v>77</v>
      </c>
      <c r="D6" s="1" t="s">
        <v>32</v>
      </c>
      <c r="E6" s="15" t="s">
        <v>33</v>
      </c>
      <c r="F6" s="15" t="s">
        <v>34</v>
      </c>
      <c r="G6" s="35"/>
      <c r="H6" s="31">
        <v>1</v>
      </c>
      <c r="I6" s="39">
        <f>IF(AND($G6="x",H6&gt;0),0,IF(ISERROR(LOOKUP(H6,Punkte!$D$1:$D$22,Punkte!$E$1:$E$22)),"",LOOKUP(H6,Punkte!$D$1:$D$22,Punkte!$E$1:$E$22)))</f>
        <v>25</v>
      </c>
      <c r="J6" s="31" t="s">
        <v>47</v>
      </c>
      <c r="K6" s="39">
        <f>IF(AND($G6="x",J6&gt;0),0,IF(ISERROR(LOOKUP(J6,Punkte!$D$1:$D$22,Punkte!$E$1:$E$22)),"",LOOKUP(J6,Punkte!$D$1:$D$22,Punkte!$E$1:$E$22)))</f>
        <v>0</v>
      </c>
      <c r="L6" s="31">
        <v>1</v>
      </c>
      <c r="M6" s="39">
        <f>IF(AND($G6="x",L6&gt;0),0,IF(ISERROR(LOOKUP(L6,Punkte!$D$1:$D$22,Punkte!$E$1:$E$22)),"",LOOKUP(L6,Punkte!$D$1:$D$22,Punkte!$E$1:$E$22)))</f>
        <v>25</v>
      </c>
      <c r="N6" s="31">
        <v>2</v>
      </c>
      <c r="O6" s="39">
        <f>IF(AND($G6="x",N6&gt;0),0,IF(ISERROR(LOOKUP(N6,Punkte!$D$1:$D$22,Punkte!$E$1:$E$22)),"",LOOKUP(N6,Punkte!$D$1:$D$22,Punkte!$E$1:$E$22)))</f>
        <v>20</v>
      </c>
      <c r="P6" s="31">
        <v>1</v>
      </c>
      <c r="Q6" s="39">
        <f>IF(AND($G6="x",P6&gt;0),0,IF(ISERROR(LOOKUP(P6,Punkte!$D$1:$D$22,Punkte!$E$1:$E$22)),"",LOOKUP(P6,Punkte!$D$1:$D$22,Punkte!$E$1:$E$22)))</f>
        <v>25</v>
      </c>
      <c r="R6" s="31">
        <v>2</v>
      </c>
      <c r="S6" s="45">
        <v>10</v>
      </c>
      <c r="T6" s="31">
        <v>2</v>
      </c>
      <c r="U6" s="39">
        <f>IF(AND($G6="x",T6&gt;0),0,IF(ISERROR(LOOKUP(T6,Punkte!$D$1:$D$22,Punkte!$E$1:$E$22)),"",LOOKUP(T6,Punkte!$D$1:$D$22,Punkte!$E$1:$E$22)))</f>
        <v>20</v>
      </c>
      <c r="V6" s="32"/>
      <c r="W6" s="39" t="str">
        <f>IF(AND($G6="x",V6&gt;0),0,IF(ISERROR(LOOKUP(V6,Punkte!$D$1:$D$22,Punkte!$E$1:$E$22)),"",LOOKUP(V6,Punkte!$D$1:$D$22,Punkte!$E$1:$E$22)))</f>
        <v/>
      </c>
      <c r="X6" s="31">
        <v>3</v>
      </c>
      <c r="Y6" s="39">
        <v>20</v>
      </c>
      <c r="Z6" s="31">
        <v>1</v>
      </c>
      <c r="AA6" s="39">
        <f>IF(AND($G6="x",Z6&gt;0),0,IF(ISERROR(LOOKUP(Z6,Punkte!$D$1:$D$22,Punkte!$E$1:$E$22)),"",LOOKUP(Z6,Punkte!$D$1:$D$22,Punkte!$E$1:$E$22)))</f>
        <v>25</v>
      </c>
      <c r="AB6" s="31">
        <v>1</v>
      </c>
      <c r="AC6" s="39">
        <f>IF(AND($G6="x",AB6&gt;0),0,IF(ISERROR(LOOKUP(AB6,Punkte!$D$1:$D$22,Punkte!$E$1:$E$22)),"",LOOKUP(AB6,Punkte!$D$1:$D$22,Punkte!$E$1:$E$22)))</f>
        <v>25</v>
      </c>
      <c r="AD6" s="31" t="s">
        <v>47</v>
      </c>
      <c r="AE6" s="39">
        <f>IF(AND($G6="x",AD6&gt;0),0,IF(ISERROR(LOOKUP(AD6,Punkte!$D$1:$D$22,Punkte!$E$1:$E$22)),"",LOOKUP(AD6,Punkte!$D$1:$D$22,Punkte!$E$1:$E$22)))</f>
        <v>0</v>
      </c>
      <c r="AF6" s="3"/>
    </row>
    <row r="7" spans="1:32" x14ac:dyDescent="0.25">
      <c r="A7" s="9">
        <f t="shared" si="0"/>
        <v>3</v>
      </c>
      <c r="B7" s="34">
        <f t="shared" si="1"/>
        <v>137</v>
      </c>
      <c r="C7" s="3">
        <v>3</v>
      </c>
      <c r="E7" s="15" t="s">
        <v>35</v>
      </c>
      <c r="F7" s="15" t="s">
        <v>36</v>
      </c>
      <c r="G7" s="35"/>
      <c r="H7" s="31">
        <v>5</v>
      </c>
      <c r="I7" s="39">
        <v>13</v>
      </c>
      <c r="J7" s="31">
        <v>4</v>
      </c>
      <c r="K7" s="39">
        <v>16</v>
      </c>
      <c r="L7" s="41">
        <v>3</v>
      </c>
      <c r="M7" s="39">
        <v>20</v>
      </c>
      <c r="N7" s="31">
        <v>5</v>
      </c>
      <c r="O7" s="39">
        <f>IF(AND($G7="x",N7&gt;0),0,IF(ISERROR(LOOKUP(N7,Punkte!$D$1:$D$22,Punkte!$E$1:$E$22)),"",LOOKUP(N7,Punkte!$D$1:$D$22,Punkte!$E$1:$E$22)))</f>
        <v>11</v>
      </c>
      <c r="P7" s="31">
        <v>5</v>
      </c>
      <c r="Q7" s="39">
        <v>16</v>
      </c>
      <c r="R7" s="43" t="s">
        <v>39</v>
      </c>
      <c r="S7" s="45">
        <f>IF(AND($G7="x",R7&gt;0),0,IF(ISERROR(LOOKUP(R7,Punkte!$D$1:$D$22,Punkte!$E$1:$E$22)),"",LOOKUP(R7,Punkte!$D$1:$D$22,Punkte!$E$1:$E$22)))</f>
        <v>0</v>
      </c>
      <c r="T7" s="31">
        <v>4</v>
      </c>
      <c r="U7" s="39">
        <v>16</v>
      </c>
      <c r="V7" s="32"/>
      <c r="W7" s="39" t="str">
        <f>IF(AND($G7="x",V7&gt;0),0,IF(ISERROR(LOOKUP(V7,Punkte!$D$1:$D$22,Punkte!$E$1:$E$22)),"",LOOKUP(V7,Punkte!$D$1:$D$22,Punkte!$E$1:$E$22)))</f>
        <v/>
      </c>
      <c r="X7" s="31">
        <v>6</v>
      </c>
      <c r="Y7" s="39">
        <v>13</v>
      </c>
      <c r="Z7" s="31">
        <v>5</v>
      </c>
      <c r="AA7" s="39">
        <v>16</v>
      </c>
      <c r="AB7" s="31">
        <v>6</v>
      </c>
      <c r="AC7" s="39">
        <v>16</v>
      </c>
      <c r="AD7" s="31" t="s">
        <v>39</v>
      </c>
      <c r="AE7" s="39">
        <f>IF(AND($G7="x",AD7&gt;0),0,IF(ISERROR(LOOKUP(AD7,Punkte!$D$1:$D$22,Punkte!$E$1:$E$22)),"",LOOKUP(AD7,Punkte!$D$1:$D$22,Punkte!$E$1:$E$22)))</f>
        <v>0</v>
      </c>
      <c r="AF7" s="3"/>
    </row>
    <row r="8" spans="1:32" x14ac:dyDescent="0.25">
      <c r="A8" s="9">
        <f t="shared" si="0"/>
        <v>4</v>
      </c>
      <c r="B8" s="34">
        <f t="shared" si="1"/>
        <v>121</v>
      </c>
      <c r="C8" s="3">
        <v>65</v>
      </c>
      <c r="E8" s="15" t="s">
        <v>42</v>
      </c>
      <c r="F8" s="15" t="s">
        <v>43</v>
      </c>
      <c r="G8" s="81"/>
      <c r="H8" s="81">
        <v>4</v>
      </c>
      <c r="I8" s="39">
        <v>16</v>
      </c>
      <c r="J8" s="81">
        <v>3</v>
      </c>
      <c r="K8" s="39">
        <v>20</v>
      </c>
      <c r="L8" s="81" t="s">
        <v>47</v>
      </c>
      <c r="M8" s="39">
        <f>IF(AND($G8="x",L8&gt;0),0,IF(ISERROR(LOOKUP(L8,Punkte!$D$1:$D$22,Punkte!$E$1:$E$22)),"",LOOKUP(L8,Punkte!$D$1:$D$22,Punkte!$E$1:$E$22)))</f>
        <v>0</v>
      </c>
      <c r="N8" s="81">
        <v>3</v>
      </c>
      <c r="O8" s="39">
        <f>IF(AND($G8="x",N8&gt;0),0,IF(ISERROR(LOOKUP(N8,Punkte!$D$1:$D$22,Punkte!$E$1:$E$22)),"",LOOKUP(N8,Punkte!$D$1:$D$22,Punkte!$E$1:$E$22)))</f>
        <v>16</v>
      </c>
      <c r="P8" s="81">
        <v>11</v>
      </c>
      <c r="Q8" s="39">
        <v>9</v>
      </c>
      <c r="R8" s="81" t="s">
        <v>39</v>
      </c>
      <c r="S8" s="45">
        <f>IF(AND($G8="x",R8&gt;0),0,IF(ISERROR(LOOKUP(R8,Punkte!$D$1:$D$22,Punkte!$E$1:$E$22)),"",LOOKUP(R8,Punkte!$D$1:$D$22,Punkte!$E$1:$E$22)))</f>
        <v>0</v>
      </c>
      <c r="T8" s="81">
        <v>9</v>
      </c>
      <c r="U8" s="39">
        <v>10</v>
      </c>
      <c r="V8" s="82"/>
      <c r="W8" s="39" t="str">
        <f>IF(AND($G8="x",V8&gt;0),0,IF(ISERROR(LOOKUP(V8,Punkte!$D$1:$D$22,Punkte!$E$1:$E$22)),"",LOOKUP(V8,Punkte!$D$1:$D$22,Punkte!$E$1:$E$22)))</f>
        <v/>
      </c>
      <c r="X8" s="81">
        <v>8</v>
      </c>
      <c r="Y8" s="39">
        <v>10</v>
      </c>
      <c r="Z8" s="81">
        <v>6</v>
      </c>
      <c r="AA8" s="39">
        <v>13</v>
      </c>
      <c r="AB8" s="31">
        <v>8</v>
      </c>
      <c r="AC8" s="39">
        <v>11</v>
      </c>
      <c r="AD8" s="81">
        <v>5</v>
      </c>
      <c r="AE8" s="39">
        <v>16</v>
      </c>
      <c r="AF8" s="3"/>
    </row>
    <row r="9" spans="1:32" x14ac:dyDescent="0.25">
      <c r="A9" s="9">
        <f t="shared" si="0"/>
        <v>5</v>
      </c>
      <c r="B9" s="34">
        <f t="shared" si="1"/>
        <v>108.5</v>
      </c>
      <c r="C9" s="3">
        <v>95</v>
      </c>
      <c r="D9" s="1" t="s">
        <v>44</v>
      </c>
      <c r="E9" s="15" t="s">
        <v>45</v>
      </c>
      <c r="F9" s="15" t="s">
        <v>46</v>
      </c>
      <c r="G9" s="35"/>
      <c r="H9" s="31">
        <v>7</v>
      </c>
      <c r="I9" s="39">
        <v>11</v>
      </c>
      <c r="J9" s="31">
        <v>6</v>
      </c>
      <c r="K9" s="39">
        <v>13</v>
      </c>
      <c r="L9" s="31">
        <v>6</v>
      </c>
      <c r="M9" s="39">
        <v>13</v>
      </c>
      <c r="N9" s="31">
        <v>6</v>
      </c>
      <c r="O9" s="39">
        <f>IF(AND($G9="x",N9&gt;0),0,IF(ISERROR(LOOKUP(N9,Punkte!$D$1:$D$22,Punkte!$E$1:$E$22)),"",LOOKUP(N9,Punkte!$D$1:$D$22,Punkte!$E$1:$E$22)))</f>
        <v>10</v>
      </c>
      <c r="P9" s="31">
        <v>10</v>
      </c>
      <c r="Q9" s="39">
        <v>10</v>
      </c>
      <c r="R9" s="31">
        <v>6</v>
      </c>
      <c r="S9" s="45">
        <v>5.5</v>
      </c>
      <c r="T9" s="31">
        <v>6</v>
      </c>
      <c r="U9" s="39">
        <v>13</v>
      </c>
      <c r="V9" s="32"/>
      <c r="W9" s="39" t="str">
        <f>IF(AND($G9="x",V9&gt;0),0,IF(ISERROR(LOOKUP(V9,Punkte!$D$1:$D$22,Punkte!$E$1:$E$22)),"",LOOKUP(V9,Punkte!$D$1:$D$22,Punkte!$E$1:$E$22)))</f>
        <v/>
      </c>
      <c r="X9" s="31">
        <v>14</v>
      </c>
      <c r="Y9" s="39">
        <v>7</v>
      </c>
      <c r="Z9" s="31">
        <v>10</v>
      </c>
      <c r="AA9" s="39">
        <v>9</v>
      </c>
      <c r="AB9" s="31">
        <v>14</v>
      </c>
      <c r="AC9" s="39">
        <v>6</v>
      </c>
      <c r="AD9" s="31">
        <v>7</v>
      </c>
      <c r="AE9" s="39">
        <v>11</v>
      </c>
    </row>
    <row r="10" spans="1:32" x14ac:dyDescent="0.25">
      <c r="A10" s="9">
        <f t="shared" si="0"/>
        <v>5</v>
      </c>
      <c r="B10" s="34">
        <f t="shared" si="1"/>
        <v>108.5</v>
      </c>
      <c r="C10" s="3">
        <v>38</v>
      </c>
      <c r="D10" s="1" t="s">
        <v>67</v>
      </c>
      <c r="E10" s="15" t="s">
        <v>68</v>
      </c>
      <c r="F10" s="15" t="s">
        <v>66</v>
      </c>
      <c r="G10" s="81"/>
      <c r="H10" s="81" t="s">
        <v>47</v>
      </c>
      <c r="I10" s="39">
        <f>IF(AND($G10="x",H10&gt;0),0,IF(ISERROR(LOOKUP(H10,Punkte!$D$1:$D$22,Punkte!$E$1:$E$22)),"",LOOKUP(H10,Punkte!$D$1:$D$22,Punkte!$E$1:$E$22)))</f>
        <v>0</v>
      </c>
      <c r="J10" s="81">
        <v>8</v>
      </c>
      <c r="K10" s="39">
        <v>10</v>
      </c>
      <c r="L10" s="81">
        <v>10</v>
      </c>
      <c r="M10" s="39">
        <v>10</v>
      </c>
      <c r="N10" s="81">
        <v>4</v>
      </c>
      <c r="O10" s="39">
        <f>IF(AND($G10="x",N10&gt;0),0,IF(ISERROR(LOOKUP(N10,Punkte!$D$1:$D$22,Punkte!$E$1:$E$22)),"",LOOKUP(N10,Punkte!$D$1:$D$22,Punkte!$E$1:$E$22)))</f>
        <v>13</v>
      </c>
      <c r="P10" s="81">
        <v>6</v>
      </c>
      <c r="Q10" s="39">
        <v>13</v>
      </c>
      <c r="R10" s="81">
        <v>5</v>
      </c>
      <c r="S10" s="45">
        <v>6.5</v>
      </c>
      <c r="T10" s="81">
        <v>8</v>
      </c>
      <c r="U10" s="39">
        <v>11</v>
      </c>
      <c r="V10" s="82"/>
      <c r="W10" s="39" t="str">
        <f>IF(AND($G10="x",V10&gt;0),0,IF(ISERROR(LOOKUP(V10,Punkte!$D$1:$D$22,Punkte!$E$1:$E$22)),"",LOOKUP(V10,Punkte!$D$1:$D$22,Punkte!$E$1:$E$22)))</f>
        <v/>
      </c>
      <c r="X10" s="81">
        <v>17</v>
      </c>
      <c r="Y10" s="39">
        <v>5</v>
      </c>
      <c r="Z10" s="81">
        <v>9</v>
      </c>
      <c r="AA10" s="39">
        <v>10</v>
      </c>
      <c r="AB10" s="31">
        <v>9</v>
      </c>
      <c r="AC10" s="39">
        <v>10</v>
      </c>
      <c r="AD10" s="81">
        <v>3</v>
      </c>
      <c r="AE10" s="39">
        <v>20</v>
      </c>
      <c r="AF10" s="3"/>
    </row>
    <row r="11" spans="1:32" x14ac:dyDescent="0.25">
      <c r="A11" s="9">
        <f t="shared" si="0"/>
        <v>7</v>
      </c>
      <c r="B11" s="34">
        <f t="shared" si="1"/>
        <v>92</v>
      </c>
      <c r="C11" s="18">
        <v>46</v>
      </c>
      <c r="D11" s="4"/>
      <c r="E11" s="15" t="s">
        <v>76</v>
      </c>
      <c r="F11" s="15" t="s">
        <v>77</v>
      </c>
      <c r="G11" s="35"/>
      <c r="H11" s="31">
        <v>9</v>
      </c>
      <c r="I11" s="39">
        <v>9</v>
      </c>
      <c r="K11" s="39" t="str">
        <f>IF(AND($G11="x",J11&gt;0),0,IF(ISERROR(LOOKUP(J11,Punkte!$D$1:$D$22,Punkte!$E$1:$E$22)),"",LOOKUP(J11,Punkte!$D$1:$D$22,Punkte!$E$1:$E$22)))</f>
        <v/>
      </c>
      <c r="L11" s="31">
        <v>4</v>
      </c>
      <c r="M11" s="39">
        <v>16</v>
      </c>
      <c r="N11" s="31">
        <v>8</v>
      </c>
      <c r="O11" s="39">
        <v>9</v>
      </c>
      <c r="P11" s="31">
        <v>16</v>
      </c>
      <c r="Q11" s="39">
        <v>5</v>
      </c>
      <c r="R11" s="31">
        <v>7</v>
      </c>
      <c r="S11" s="45">
        <v>5</v>
      </c>
      <c r="T11" s="31">
        <v>29</v>
      </c>
      <c r="U11" s="39">
        <f>IF(AND($G11="x",T11&gt;0),0,IF(ISERROR(LOOKUP(T11,Punkte!$D$1:$D$22,Punkte!$E$1:$E$22)),"",LOOKUP(T11,Punkte!$D$1:$D$22,Punkte!$E$1:$E$22)))</f>
        <v>0</v>
      </c>
      <c r="V11" s="32"/>
      <c r="W11" s="39" t="str">
        <f>IF(AND($G11="x",V11&gt;0),0,IF(ISERROR(LOOKUP(V11,Punkte!$D$1:$D$22,Punkte!$E$1:$E$22)),"",LOOKUP(V11,Punkte!$D$1:$D$22,Punkte!$E$1:$E$22)))</f>
        <v/>
      </c>
      <c r="X11" s="31">
        <v>7</v>
      </c>
      <c r="Y11" s="39">
        <v>11</v>
      </c>
      <c r="Z11" s="31">
        <v>8</v>
      </c>
      <c r="AA11" s="39">
        <v>11</v>
      </c>
      <c r="AB11" s="31">
        <v>7</v>
      </c>
      <c r="AC11" s="39">
        <v>13</v>
      </c>
      <c r="AD11" s="31">
        <v>6</v>
      </c>
      <c r="AE11" s="39">
        <v>13</v>
      </c>
      <c r="AF11" s="3"/>
    </row>
    <row r="12" spans="1:32" x14ac:dyDescent="0.25">
      <c r="A12" s="9">
        <f t="shared" si="0"/>
        <v>8</v>
      </c>
      <c r="B12" s="34">
        <f t="shared" si="1"/>
        <v>75</v>
      </c>
      <c r="C12" s="3">
        <v>9</v>
      </c>
      <c r="E12" s="15" t="s">
        <v>54</v>
      </c>
      <c r="F12" s="15" t="s">
        <v>55</v>
      </c>
      <c r="G12" s="35"/>
      <c r="H12" s="31">
        <v>13</v>
      </c>
      <c r="I12" s="39">
        <v>6</v>
      </c>
      <c r="J12" s="31">
        <v>11</v>
      </c>
      <c r="K12" s="39">
        <v>7</v>
      </c>
      <c r="L12" s="31">
        <v>12</v>
      </c>
      <c r="M12" s="39">
        <v>8</v>
      </c>
      <c r="N12" s="31">
        <v>9</v>
      </c>
      <c r="O12" s="39">
        <v>8</v>
      </c>
      <c r="P12" s="31">
        <v>15</v>
      </c>
      <c r="Q12" s="39">
        <v>6</v>
      </c>
      <c r="R12" s="31">
        <v>4</v>
      </c>
      <c r="S12" s="45">
        <v>8</v>
      </c>
      <c r="T12" s="31">
        <v>10</v>
      </c>
      <c r="U12" s="39">
        <v>9</v>
      </c>
      <c r="V12" s="32"/>
      <c r="W12" s="39" t="str">
        <f>IF(AND($G12="x",V12&gt;0),0,IF(ISERROR(LOOKUP(V12,Punkte!$D$1:$D$22,Punkte!$E$1:$E$22)),"",LOOKUP(V12,Punkte!$D$1:$D$22,Punkte!$E$1:$E$22)))</f>
        <v/>
      </c>
      <c r="X12" s="31">
        <v>5</v>
      </c>
      <c r="Y12" s="39">
        <v>16</v>
      </c>
      <c r="Z12" s="31" t="s">
        <v>47</v>
      </c>
      <c r="AA12" s="39">
        <f>IF(AND($G12="x",Z12&gt;0),0,IF(ISERROR(LOOKUP(Z12,Punkte!$D$1:$D$22,Punkte!$E$1:$E$22)),"",LOOKUP(Z12,Punkte!$D$1:$D$22,Punkte!$E$1:$E$22)))</f>
        <v>0</v>
      </c>
      <c r="AB12" s="31">
        <v>12</v>
      </c>
      <c r="AC12" s="39">
        <v>7</v>
      </c>
      <c r="AD12" s="31" t="s">
        <v>47</v>
      </c>
      <c r="AE12" s="39">
        <f>IF(AND($G12="x",AD12&gt;0),0,IF(ISERROR(LOOKUP(AD12,Punkte!$D$1:$D$22,Punkte!$E$1:$E$22)),"",LOOKUP(AD12,Punkte!$D$1:$D$22,Punkte!$E$1:$E$22)))</f>
        <v>0</v>
      </c>
    </row>
    <row r="13" spans="1:32" x14ac:dyDescent="0.25">
      <c r="A13" s="9">
        <f t="shared" si="0"/>
        <v>9</v>
      </c>
      <c r="B13" s="34">
        <f t="shared" si="1"/>
        <v>58.5</v>
      </c>
      <c r="C13" s="18">
        <v>5</v>
      </c>
      <c r="D13" s="1" t="s">
        <v>44</v>
      </c>
      <c r="E13" s="15" t="s">
        <v>62</v>
      </c>
      <c r="F13" s="15" t="s">
        <v>63</v>
      </c>
      <c r="G13" s="81"/>
      <c r="H13" s="81">
        <v>16</v>
      </c>
      <c r="I13" s="39">
        <v>4</v>
      </c>
      <c r="J13" s="81">
        <v>10</v>
      </c>
      <c r="K13" s="39">
        <v>8</v>
      </c>
      <c r="L13" s="81">
        <v>7</v>
      </c>
      <c r="M13" s="39">
        <v>11</v>
      </c>
      <c r="N13" s="81" t="s">
        <v>47</v>
      </c>
      <c r="O13" s="39">
        <f>IF(AND($G13="x",N13&gt;0),0,IF(ISERROR(LOOKUP(N13,Punkte!$D$1:$D$22,Punkte!$E$1:$E$22)),"",LOOKUP(N13,Punkte!$D$1:$D$22,Punkte!$E$1:$E$22)))</f>
        <v>0</v>
      </c>
      <c r="P13" s="81">
        <v>22</v>
      </c>
      <c r="Q13" s="39">
        <v>2</v>
      </c>
      <c r="R13" s="81">
        <v>13</v>
      </c>
      <c r="S13" s="45">
        <v>2.5</v>
      </c>
      <c r="T13" s="81">
        <v>13</v>
      </c>
      <c r="U13" s="39">
        <v>7</v>
      </c>
      <c r="V13" s="82"/>
      <c r="W13" s="39" t="str">
        <f>IF(AND($G13="x",V13&gt;0),0,IF(ISERROR(LOOKUP(V13,Punkte!$D$1:$D$22,Punkte!$E$1:$E$22)),"",LOOKUP(V13,Punkte!$D$1:$D$22,Punkte!$E$1:$E$22)))</f>
        <v/>
      </c>
      <c r="X13" s="81" t="s">
        <v>39</v>
      </c>
      <c r="Y13" s="39">
        <f>IF(AND($G13="x",X13&gt;0),0,IF(ISERROR(LOOKUP(X13,Punkte!$D$1:$D$22,Punkte!$E$1:$E$22)),"",LOOKUP(X13,Punkte!$D$1:$D$22,Punkte!$E$1:$E$22)))</f>
        <v>0</v>
      </c>
      <c r="Z13" s="81">
        <v>15</v>
      </c>
      <c r="AA13" s="39">
        <v>6</v>
      </c>
      <c r="AB13" s="81">
        <v>11</v>
      </c>
      <c r="AC13" s="39">
        <v>8</v>
      </c>
      <c r="AD13" s="81">
        <v>8</v>
      </c>
      <c r="AE13" s="39">
        <v>10</v>
      </c>
    </row>
    <row r="14" spans="1:32" x14ac:dyDescent="0.25">
      <c r="A14" s="9">
        <f t="shared" si="0"/>
        <v>10</v>
      </c>
      <c r="B14" s="34">
        <f t="shared" si="1"/>
        <v>51.5</v>
      </c>
      <c r="C14" s="18">
        <v>55</v>
      </c>
      <c r="D14" s="4"/>
      <c r="E14" s="15" t="s">
        <v>52</v>
      </c>
      <c r="F14" s="15" t="s">
        <v>53</v>
      </c>
      <c r="G14" s="81"/>
      <c r="H14" s="81">
        <v>10</v>
      </c>
      <c r="I14" s="39">
        <v>8</v>
      </c>
      <c r="J14" s="81">
        <v>7</v>
      </c>
      <c r="K14" s="39">
        <v>11</v>
      </c>
      <c r="L14" s="81" t="s">
        <v>47</v>
      </c>
      <c r="M14" s="39">
        <f>IF(AND($G14="x",L14&gt;0),0,IF(ISERROR(LOOKUP(L14,Punkte!$D$1:$D$22,Punkte!$E$1:$E$22)),"",LOOKUP(L14,Punkte!$D$1:$D$22,Punkte!$E$1:$E$22)))</f>
        <v>0</v>
      </c>
      <c r="N14" s="81"/>
      <c r="O14" s="39" t="str">
        <f>IF(AND($G14="x",N14&gt;0),0,IF(ISERROR(LOOKUP(N14,Punkte!$D$1:$D$22,Punkte!$E$1:$E$22)),"",LOOKUP(N14,Punkte!$D$1:$D$22,Punkte!$E$1:$E$22)))</f>
        <v/>
      </c>
      <c r="P14" s="81">
        <v>20</v>
      </c>
      <c r="Q14" s="39">
        <v>4</v>
      </c>
      <c r="R14" s="81">
        <v>8</v>
      </c>
      <c r="S14" s="45">
        <v>4.5</v>
      </c>
      <c r="T14" s="81">
        <v>17</v>
      </c>
      <c r="U14" s="39">
        <v>5</v>
      </c>
      <c r="V14" s="82"/>
      <c r="W14" s="39" t="str">
        <f>IF(AND($G14="x",V14&gt;0),0,IF(ISERROR(LOOKUP(V14,Punkte!$D$1:$D$22,Punkte!$E$1:$E$22)),"",LOOKUP(V14,Punkte!$D$1:$D$22,Punkte!$E$1:$E$22)))</f>
        <v/>
      </c>
      <c r="X14" s="81">
        <v>22</v>
      </c>
      <c r="Y14" s="39">
        <v>1</v>
      </c>
      <c r="Z14" s="81" t="s">
        <v>39</v>
      </c>
      <c r="AA14" s="39">
        <f>IF(AND($G14="x",Z14&gt;0),0,IF(ISERROR(LOOKUP(Z14,Punkte!$D$1:$D$22,Punkte!$E$1:$E$22)),"",LOOKUP(Z14,Punkte!$D$1:$D$22,Punkte!$E$1:$E$22)))</f>
        <v>0</v>
      </c>
      <c r="AB14" s="81">
        <v>10</v>
      </c>
      <c r="AC14" s="39">
        <v>9</v>
      </c>
      <c r="AD14" s="81">
        <v>9</v>
      </c>
      <c r="AE14" s="39">
        <v>9</v>
      </c>
    </row>
    <row r="15" spans="1:32" x14ac:dyDescent="0.25">
      <c r="A15" s="9">
        <f t="shared" si="0"/>
        <v>11</v>
      </c>
      <c r="B15" s="34">
        <f t="shared" si="1"/>
        <v>47</v>
      </c>
      <c r="C15" s="18">
        <v>4</v>
      </c>
      <c r="D15" s="20"/>
      <c r="E15" s="15" t="s">
        <v>64</v>
      </c>
      <c r="F15" s="15" t="s">
        <v>36</v>
      </c>
      <c r="G15" s="35"/>
      <c r="H15" s="31">
        <v>11</v>
      </c>
      <c r="I15" s="39">
        <v>7</v>
      </c>
      <c r="J15" s="31">
        <v>9</v>
      </c>
      <c r="K15" s="39">
        <v>9</v>
      </c>
      <c r="M15" s="39" t="str">
        <f>IF(AND($G15="x",L15&gt;0),0,IF(ISERROR(LOOKUP(L15,Punkte!$D$1:$D$22,Punkte!$E$1:$E$22)),"",LOOKUP(L15,Punkte!$D$1:$D$22,Punkte!$E$1:$E$22)))</f>
        <v/>
      </c>
      <c r="O15" s="39" t="str">
        <f>IF(AND($G15="x",N15&gt;0),0,IF(ISERROR(LOOKUP(N15,Punkte!$D$1:$D$22,Punkte!$E$1:$E$22)),"",LOOKUP(N15,Punkte!$D$1:$D$22,Punkte!$E$1:$E$22)))</f>
        <v/>
      </c>
      <c r="P15" s="31">
        <v>13</v>
      </c>
      <c r="Q15" s="39">
        <v>8</v>
      </c>
      <c r="R15" s="44">
        <v>18</v>
      </c>
      <c r="S15" s="45">
        <v>2</v>
      </c>
      <c r="T15" s="31">
        <v>11</v>
      </c>
      <c r="U15" s="39">
        <v>8</v>
      </c>
      <c r="V15" s="32"/>
      <c r="W15" s="39" t="str">
        <f>IF(AND($G15="x",V15&gt;0),0,IF(ISERROR(LOOKUP(V15,Punkte!$D$1:$D$22,Punkte!$E$1:$E$22)),"",LOOKUP(V15,Punkte!$D$1:$D$22,Punkte!$E$1:$E$22)))</f>
        <v/>
      </c>
      <c r="X15" s="31">
        <v>12</v>
      </c>
      <c r="Y15" s="39">
        <v>8</v>
      </c>
      <c r="Z15" s="31">
        <v>16</v>
      </c>
      <c r="AA15" s="39">
        <v>5</v>
      </c>
      <c r="AB15" s="31" t="s">
        <v>47</v>
      </c>
      <c r="AC15" s="39">
        <f>IF(AND($G15="x",AB15&gt;0),0,IF(ISERROR(LOOKUP(AB15,Punkte!$D$1:$D$22,Punkte!$E$1:$E$22)),"",LOOKUP(AB15,Punkte!$D$1:$D$22,Punkte!$E$1:$E$22)))</f>
        <v>0</v>
      </c>
      <c r="AE15" s="39" t="str">
        <f>IF(AND($G15="x",AD15&gt;0),0,IF(ISERROR(LOOKUP(AD15,Punkte!$D$1:$D$22,Punkte!$E$1:$E$22)),"",LOOKUP(AD15,Punkte!$D$1:$D$22,Punkte!$E$1:$E$22)))</f>
        <v/>
      </c>
    </row>
    <row r="16" spans="1:32" x14ac:dyDescent="0.25">
      <c r="A16" s="9">
        <f t="shared" si="0"/>
        <v>12</v>
      </c>
      <c r="B16" s="34">
        <f t="shared" si="1"/>
        <v>43</v>
      </c>
      <c r="C16" s="18">
        <v>96</v>
      </c>
      <c r="D16" s="4"/>
      <c r="E16" s="15" t="s">
        <v>104</v>
      </c>
      <c r="F16" s="15" t="s">
        <v>74</v>
      </c>
      <c r="G16" s="48"/>
      <c r="H16" s="48">
        <v>26</v>
      </c>
      <c r="I16" s="39">
        <f>IF(AND($G16="x",H16&gt;0),0,IF(ISERROR(LOOKUP(H16,Punkte!$D$1:$D$22,Punkte!$E$1:$E$22)),"",LOOKUP(H16,Punkte!$D$1:$D$22,Punkte!$E$1:$E$22)))</f>
        <v>0</v>
      </c>
      <c r="J16" s="48">
        <v>19</v>
      </c>
      <c r="K16" s="39">
        <v>2</v>
      </c>
      <c r="L16" s="48">
        <v>13</v>
      </c>
      <c r="M16" s="39">
        <v>7</v>
      </c>
      <c r="N16" s="48">
        <v>16</v>
      </c>
      <c r="O16" s="39">
        <v>4</v>
      </c>
      <c r="P16" s="48">
        <v>34</v>
      </c>
      <c r="Q16" s="39">
        <f>IF(AND($G16="x",P16&gt;0),0,IF(ISERROR(LOOKUP(P16,Punkte!$D$1:$D$22,Punkte!$E$1:$E$22)),"",LOOKUP(P16,Punkte!$D$1:$D$22,Punkte!$E$1:$E$22)))</f>
        <v>0</v>
      </c>
      <c r="R16" s="48"/>
      <c r="S16" s="45" t="str">
        <f>IF(AND($G16="x",R16&gt;0),0,IF(ISERROR(LOOKUP(R16,Punkte!$D$1:$D$22,Punkte!$E$1:$E$22)),"",LOOKUP(R16,Punkte!$D$1:$D$22,Punkte!$E$1:$E$22)))</f>
        <v/>
      </c>
      <c r="T16" s="48">
        <v>23</v>
      </c>
      <c r="U16" s="39">
        <v>2</v>
      </c>
      <c r="V16" s="50"/>
      <c r="W16" s="39" t="str">
        <f>IF(AND($G16="x",V16&gt;0),0,IF(ISERROR(LOOKUP(V16,Punkte!$D$1:$D$22,Punkte!$E$1:$E$22)),"",LOOKUP(V16,Punkte!$D$1:$D$22,Punkte!$E$1:$E$22)))</f>
        <v/>
      </c>
      <c r="X16" s="48">
        <v>11</v>
      </c>
      <c r="Y16" s="39">
        <v>9</v>
      </c>
      <c r="Z16" s="48">
        <v>13</v>
      </c>
      <c r="AA16" s="39">
        <v>8</v>
      </c>
      <c r="AB16" s="48">
        <v>19</v>
      </c>
      <c r="AC16" s="39">
        <v>4</v>
      </c>
      <c r="AD16" s="31">
        <v>14</v>
      </c>
      <c r="AE16" s="39">
        <v>7</v>
      </c>
    </row>
    <row r="17" spans="1:32" x14ac:dyDescent="0.25">
      <c r="A17" s="9">
        <f t="shared" si="0"/>
        <v>13</v>
      </c>
      <c r="B17" s="34">
        <f t="shared" si="1"/>
        <v>36</v>
      </c>
      <c r="C17" s="3">
        <v>45</v>
      </c>
      <c r="E17" s="15" t="s">
        <v>35</v>
      </c>
      <c r="F17" s="15" t="s">
        <v>115</v>
      </c>
      <c r="G17" s="35"/>
      <c r="H17" s="31">
        <v>25</v>
      </c>
      <c r="I17" s="39">
        <f>IF(AND($G17="x",H17&gt;0),0,IF(ISERROR(LOOKUP(H17,Punkte!$D$1:$D$22,Punkte!$E$1:$E$22)),"",LOOKUP(H17,Punkte!$D$1:$D$22,Punkte!$E$1:$E$22)))</f>
        <v>0</v>
      </c>
      <c r="J17" s="31">
        <v>15</v>
      </c>
      <c r="K17" s="39">
        <v>5</v>
      </c>
      <c r="L17" s="31">
        <v>11</v>
      </c>
      <c r="M17" s="39">
        <v>9</v>
      </c>
      <c r="N17" s="31">
        <v>13</v>
      </c>
      <c r="O17" s="39">
        <v>7</v>
      </c>
      <c r="P17" s="31">
        <v>37</v>
      </c>
      <c r="Q17" s="39">
        <f>IF(AND($G17="x",P17&gt;0),0,IF(ISERROR(LOOKUP(P17,Punkte!$D$1:$D$22,Punkte!$E$1:$E$22)),"",LOOKUP(P17,Punkte!$D$1:$D$22,Punkte!$E$1:$E$22)))</f>
        <v>0</v>
      </c>
      <c r="R17" s="31">
        <v>9</v>
      </c>
      <c r="S17" s="45">
        <v>4</v>
      </c>
      <c r="T17" s="31">
        <v>22</v>
      </c>
      <c r="U17" s="39">
        <v>3</v>
      </c>
      <c r="V17" s="32"/>
      <c r="W17" s="39" t="str">
        <f>IF(AND($G17="x",V17&gt;0),0,IF(ISERROR(LOOKUP(V17,Punkte!$D$1:$D$22,Punkte!$E$1:$E$22)),"",LOOKUP(V17,Punkte!$D$1:$D$22,Punkte!$E$1:$E$22)))</f>
        <v/>
      </c>
      <c r="X17" s="31">
        <v>20</v>
      </c>
      <c r="Y17" s="39">
        <v>3</v>
      </c>
      <c r="Z17" s="31">
        <v>18</v>
      </c>
      <c r="AA17" s="39">
        <v>3</v>
      </c>
      <c r="AB17" s="31">
        <v>25</v>
      </c>
      <c r="AC17" s="39">
        <f>IF(AND($G17="x",AB17&gt;0),0,IF(ISERROR(LOOKUP(AB17,Punkte!$D$1:$D$22,Punkte!$E$1:$E$22)),"",LOOKUP(AB17,Punkte!$D$1:$D$22,Punkte!$E$1:$E$22)))</f>
        <v>0</v>
      </c>
      <c r="AD17" s="31">
        <v>19</v>
      </c>
      <c r="AE17" s="39">
        <v>2</v>
      </c>
    </row>
    <row r="18" spans="1:32" x14ac:dyDescent="0.25">
      <c r="A18" s="9">
        <f t="shared" si="0"/>
        <v>14</v>
      </c>
      <c r="B18" s="34">
        <f t="shared" si="1"/>
        <v>34</v>
      </c>
      <c r="C18" s="3">
        <v>23</v>
      </c>
      <c r="E18" s="15" t="s">
        <v>92</v>
      </c>
      <c r="F18" s="15" t="s">
        <v>55</v>
      </c>
      <c r="G18" s="81"/>
      <c r="H18" s="81">
        <v>22</v>
      </c>
      <c r="I18" s="39">
        <v>1</v>
      </c>
      <c r="J18" s="81">
        <v>16</v>
      </c>
      <c r="K18" s="39">
        <v>4</v>
      </c>
      <c r="L18" s="81">
        <v>15</v>
      </c>
      <c r="M18" s="39">
        <v>5</v>
      </c>
      <c r="N18" s="81">
        <v>14</v>
      </c>
      <c r="O18" s="39">
        <v>6</v>
      </c>
      <c r="P18" s="81">
        <v>21</v>
      </c>
      <c r="Q18" s="39">
        <v>3</v>
      </c>
      <c r="R18" s="81" t="s">
        <v>39</v>
      </c>
      <c r="S18" s="45">
        <f>IF(AND($G18="x",R18&gt;0),0,IF(ISERROR(LOOKUP(R18,Punkte!$D$1:$D$22,Punkte!$E$1:$E$22)),"",LOOKUP(R18,Punkte!$D$1:$D$22,Punkte!$E$1:$E$22)))</f>
        <v>0</v>
      </c>
      <c r="T18" s="81">
        <v>26</v>
      </c>
      <c r="U18" s="39">
        <f>IF(AND($G18="x",T18&gt;0),0,IF(ISERROR(LOOKUP(T18,Punkte!$D$1:$D$22,Punkte!$E$1:$E$22)),"",LOOKUP(T18,Punkte!$D$1:$D$22,Punkte!$E$1:$E$22)))</f>
        <v>0</v>
      </c>
      <c r="V18" s="82"/>
      <c r="W18" s="39" t="str">
        <f>IF(AND($G18="x",V18&gt;0),0,IF(ISERROR(LOOKUP(V18,Punkte!$D$1:$D$22,Punkte!$E$1:$E$22)),"",LOOKUP(V18,Punkte!$D$1:$D$22,Punkte!$E$1:$E$22)))</f>
        <v/>
      </c>
      <c r="X18" s="81">
        <v>21</v>
      </c>
      <c r="Y18" s="39">
        <v>2</v>
      </c>
      <c r="Z18" s="81">
        <v>19</v>
      </c>
      <c r="AA18" s="39">
        <v>2</v>
      </c>
      <c r="AB18" s="81">
        <v>20</v>
      </c>
      <c r="AC18" s="39">
        <v>3</v>
      </c>
      <c r="AD18" s="81">
        <v>13</v>
      </c>
      <c r="AE18" s="39">
        <v>8</v>
      </c>
    </row>
    <row r="19" spans="1:32" x14ac:dyDescent="0.25">
      <c r="A19" s="9">
        <f t="shared" si="0"/>
        <v>15</v>
      </c>
      <c r="B19" s="34">
        <f t="shared" si="1"/>
        <v>33</v>
      </c>
      <c r="C19" s="3">
        <v>51</v>
      </c>
      <c r="E19" s="15" t="s">
        <v>105</v>
      </c>
      <c r="F19" s="15" t="s">
        <v>106</v>
      </c>
      <c r="G19" s="35"/>
      <c r="H19" s="31">
        <v>20</v>
      </c>
      <c r="I19" s="39">
        <v>2</v>
      </c>
      <c r="J19" s="31">
        <v>18</v>
      </c>
      <c r="K19" s="39">
        <v>3</v>
      </c>
      <c r="L19" s="31">
        <v>14</v>
      </c>
      <c r="M19" s="39">
        <v>6</v>
      </c>
      <c r="N19" s="31">
        <v>15</v>
      </c>
      <c r="O19" s="39">
        <v>5</v>
      </c>
      <c r="P19" s="31">
        <v>27</v>
      </c>
      <c r="Q19" s="39">
        <f>IF(AND($G19="x",P19&gt;0),0,IF(ISERROR(LOOKUP(P19,Punkte!$D$1:$D$22,Punkte!$E$1:$E$22)),"",LOOKUP(P19,Punkte!$D$1:$D$22,Punkte!$E$1:$E$22)))</f>
        <v>0</v>
      </c>
      <c r="S19" s="45" t="str">
        <f>IF(AND($G19="x",R19&gt;0),0,IF(ISERROR(LOOKUP(R19,Punkte!$D$1:$D$22,Punkte!$E$1:$E$22)),"",LOOKUP(R19,Punkte!$D$1:$D$22,Punkte!$E$1:$E$22)))</f>
        <v/>
      </c>
      <c r="T19" s="31">
        <v>25</v>
      </c>
      <c r="U19" s="39">
        <f>IF(AND($G19="x",T19&gt;0),0,IF(ISERROR(LOOKUP(T19,Punkte!$D$1:$D$22,Punkte!$E$1:$E$22)),"",LOOKUP(T19,Punkte!$D$1:$D$22,Punkte!$E$1:$E$22)))</f>
        <v>0</v>
      </c>
      <c r="V19" s="32"/>
      <c r="W19" s="39" t="str">
        <f>IF(AND($G19="x",V19&gt;0),0,IF(ISERROR(LOOKUP(V19,Punkte!$D$1:$D$22,Punkte!$E$1:$E$22)),"",LOOKUP(V19,Punkte!$D$1:$D$22,Punkte!$E$1:$E$22)))</f>
        <v/>
      </c>
      <c r="X19" s="31">
        <v>18</v>
      </c>
      <c r="Y19" s="39">
        <v>4</v>
      </c>
      <c r="Z19" s="48">
        <v>14</v>
      </c>
      <c r="AA19" s="39">
        <v>7</v>
      </c>
      <c r="AB19" s="31">
        <v>16</v>
      </c>
      <c r="AC19" s="39">
        <f>IF(AND($G19="x",AB19&gt;0),0,IF(ISERROR(LOOKUP(AB19,Punkte!$D$1:$D$22,Punkte!$E$1:$E$22)),"",LOOKUP(AB19,Punkte!$D$1:$D$22,Punkte!$E$1:$E$22)))</f>
        <v>0</v>
      </c>
      <c r="AD19" s="31">
        <v>15</v>
      </c>
      <c r="AE19" s="39">
        <v>6</v>
      </c>
      <c r="AF19" s="3"/>
    </row>
    <row r="20" spans="1:32" x14ac:dyDescent="0.25">
      <c r="A20" s="9">
        <f t="shared" si="0"/>
        <v>16</v>
      </c>
      <c r="B20" s="34">
        <f t="shared" si="1"/>
        <v>27</v>
      </c>
      <c r="C20" s="3">
        <v>56</v>
      </c>
      <c r="E20" s="15" t="s">
        <v>71</v>
      </c>
      <c r="F20" s="15" t="s">
        <v>72</v>
      </c>
      <c r="G20" s="35"/>
      <c r="H20" s="31">
        <v>8</v>
      </c>
      <c r="I20" s="39">
        <v>10</v>
      </c>
      <c r="J20" s="31">
        <v>13</v>
      </c>
      <c r="K20" s="39">
        <v>6</v>
      </c>
      <c r="L20" s="41"/>
      <c r="M20" s="39" t="str">
        <f>IF(AND($G20="x",L20&gt;0),0,IF(ISERROR(LOOKUP(L20,Punkte!$D$1:$D$22,Punkte!$E$1:$E$22)),"",LOOKUP(L20,Punkte!$D$1:$D$22,Punkte!$E$1:$E$22)))</f>
        <v/>
      </c>
      <c r="N20" s="41"/>
      <c r="O20" s="39" t="str">
        <f>IF(AND($G20="x",N20&gt;0),0,IF(ISERROR(LOOKUP(N20,Punkte!$D$1:$D$22,Punkte!$E$1:$E$22)),"",LOOKUP(N20,Punkte!$D$1:$D$22,Punkte!$E$1:$E$22)))</f>
        <v/>
      </c>
      <c r="P20" s="31">
        <v>8</v>
      </c>
      <c r="Q20" s="39">
        <v>11</v>
      </c>
      <c r="R20" s="31" t="s">
        <v>39</v>
      </c>
      <c r="S20" s="45">
        <f>IF(AND($G20="x",R20&gt;0),0,IF(ISERROR(LOOKUP(R20,Punkte!$D$1:$D$22,Punkte!$E$1:$E$22)),"",LOOKUP(R20,Punkte!$D$1:$D$22,Punkte!$E$1:$E$22)))</f>
        <v>0</v>
      </c>
      <c r="U20" s="39" t="str">
        <f>IF(AND($G20="x",T20&gt;0),0,IF(ISERROR(LOOKUP(T20,Punkte!$D$1:$D$22,Punkte!$E$1:$E$22)),"",LOOKUP(T20,Punkte!$D$1:$D$22,Punkte!$E$1:$E$22)))</f>
        <v/>
      </c>
      <c r="V20" s="32"/>
      <c r="W20" s="39" t="str">
        <f>IF(AND($G20="x",V20&gt;0),0,IF(ISERROR(LOOKUP(V20,Punkte!$D$1:$D$22,Punkte!$E$1:$E$22)),"",LOOKUP(V20,Punkte!$D$1:$D$22,Punkte!$E$1:$E$22)))</f>
        <v/>
      </c>
      <c r="Y20" s="39" t="str">
        <f>IF(AND($G20="x",X20&gt;0),0,IF(ISERROR(LOOKUP(X20,Punkte!$D$1:$D$22,Punkte!$E$1:$E$22)),"",LOOKUP(X20,Punkte!$D$1:$D$22,Punkte!$E$1:$E$22)))</f>
        <v/>
      </c>
      <c r="AA20" s="39" t="str">
        <f>IF(AND($G20="x",Z20&gt;0),0,IF(ISERROR(LOOKUP(Z20,Punkte!$D$1:$D$22,Punkte!$E$1:$E$22)),"",LOOKUP(Z20,Punkte!$D$1:$D$22,Punkte!$E$1:$E$22)))</f>
        <v/>
      </c>
      <c r="AC20" s="39" t="str">
        <f>IF(AND($G20="x",AB20&gt;0),0,IF(ISERROR(LOOKUP(AB20,Punkte!$D$1:$D$22,Punkte!$E$1:$E$22)),"",LOOKUP(AB20,Punkte!$D$1:$D$22,Punkte!$E$1:$E$22)))</f>
        <v/>
      </c>
      <c r="AE20" s="39" t="str">
        <f>IF(AND($G20="x",AD20&gt;0),0,IF(ISERROR(LOOKUP(AD20,Punkte!$D$1:$D$22,Punkte!$E$1:$E$22)),"",LOOKUP(AD20,Punkte!$D$1:$D$22,Punkte!$E$1:$E$22)))</f>
        <v/>
      </c>
    </row>
    <row r="21" spans="1:32" x14ac:dyDescent="0.25">
      <c r="A21" s="9">
        <f t="shared" si="0"/>
        <v>17</v>
      </c>
      <c r="B21" s="34">
        <f t="shared" si="1"/>
        <v>22</v>
      </c>
      <c r="C21" s="18">
        <v>17</v>
      </c>
      <c r="D21" s="4"/>
      <c r="E21" s="15" t="s">
        <v>160</v>
      </c>
      <c r="F21" s="15" t="s">
        <v>101</v>
      </c>
      <c r="G21" s="35"/>
      <c r="H21" s="31">
        <v>30</v>
      </c>
      <c r="I21" s="39">
        <f>IF(AND($G21="x",H21&gt;0),0,IF(ISERROR(LOOKUP(H21,Punkte!$D$1:$D$22,Punkte!$E$1:$E$22)),"",LOOKUP(H21,Punkte!$D$1:$D$22,Punkte!$E$1:$E$22)))</f>
        <v>0</v>
      </c>
      <c r="J21" s="31">
        <v>22</v>
      </c>
      <c r="K21" s="39">
        <f>IF(AND($G21="x",J21&gt;0),0,IF(ISERROR(LOOKUP(J21,Punkte!$D$1:$D$22,Punkte!$E$1:$E$22)),"",LOOKUP(J21,Punkte!$D$1:$D$22,Punkte!$E$1:$E$22)))</f>
        <v>0</v>
      </c>
      <c r="L21" s="31">
        <v>22</v>
      </c>
      <c r="M21" s="39">
        <v>1</v>
      </c>
      <c r="N21" s="31">
        <v>24</v>
      </c>
      <c r="O21" s="39">
        <f>IF(AND($G21="x",N21&gt;0),0,IF(ISERROR(LOOKUP(N21,Punkte!$D$1:$D$22,Punkte!$E$1:$E$22)),"",LOOKUP(N21,Punkte!$D$1:$D$22,Punkte!$E$1:$E$22)))</f>
        <v>0</v>
      </c>
      <c r="P21" s="31">
        <v>30</v>
      </c>
      <c r="Q21" s="39">
        <f>IF(AND($G21="x",P21&gt;0),0,IF(ISERROR(LOOKUP(P21,Punkte!$D$1:$D$22,Punkte!$E$1:$E$22)),"",LOOKUP(P21,Punkte!$D$1:$D$22,Punkte!$E$1:$E$22)))</f>
        <v>0</v>
      </c>
      <c r="R21" s="31" t="s">
        <v>39</v>
      </c>
      <c r="S21" s="45">
        <f>IF(AND($G21="x",R21&gt;0),0,IF(ISERROR(LOOKUP(R21,Punkte!$D$1:$D$22,Punkte!$E$1:$E$22)),"",LOOKUP(R21,Punkte!$D$1:$D$22,Punkte!$E$1:$E$22)))</f>
        <v>0</v>
      </c>
      <c r="T21" s="31">
        <v>24</v>
      </c>
      <c r="U21" s="39">
        <v>1</v>
      </c>
      <c r="V21" s="32"/>
      <c r="W21" s="39" t="str">
        <f>IF(AND($G21="x",V21&gt;0),0,IF(ISERROR(LOOKUP(V21,Punkte!$D$1:$D$22,Punkte!$E$1:$E$22)),"",LOOKUP(V21,Punkte!$D$1:$D$22,Punkte!$E$1:$E$22)))</f>
        <v/>
      </c>
      <c r="X21" s="31">
        <v>16</v>
      </c>
      <c r="Y21" s="39">
        <v>6</v>
      </c>
      <c r="Z21" s="31">
        <v>17</v>
      </c>
      <c r="AA21" s="39">
        <v>4</v>
      </c>
      <c r="AB21" s="31">
        <v>18</v>
      </c>
      <c r="AC21" s="39">
        <v>5</v>
      </c>
      <c r="AD21" s="31">
        <v>16</v>
      </c>
      <c r="AE21" s="39">
        <v>5</v>
      </c>
    </row>
    <row r="22" spans="1:32" x14ac:dyDescent="0.25">
      <c r="A22" s="9">
        <f t="shared" si="0"/>
        <v>18</v>
      </c>
      <c r="B22" s="34">
        <f t="shared" si="1"/>
        <v>21.5</v>
      </c>
      <c r="C22" s="3">
        <v>66</v>
      </c>
      <c r="E22" s="15" t="s">
        <v>78</v>
      </c>
      <c r="F22" s="15" t="s">
        <v>79</v>
      </c>
      <c r="G22" s="35"/>
      <c r="H22" s="31">
        <v>15</v>
      </c>
      <c r="I22" s="39">
        <v>5</v>
      </c>
      <c r="K22" s="39" t="str">
        <f>IF(AND($G22="x",J22&gt;0),0,IF(ISERROR(LOOKUP(J22,Punkte!$D$1:$D$22,Punkte!$E$1:$E$22)),"",LOOKUP(J22,Punkte!$D$1:$D$22,Punkte!$E$1:$E$22)))</f>
        <v/>
      </c>
      <c r="M22" s="39" t="str">
        <f>IF(AND($G22="x",L22&gt;0),0,IF(ISERROR(LOOKUP(L22,Punkte!$D$1:$D$22,Punkte!$E$1:$E$22)),"",LOOKUP(L22,Punkte!$D$1:$D$22,Punkte!$E$1:$E$22)))</f>
        <v/>
      </c>
      <c r="O22" s="39" t="str">
        <f>IF(AND($G22="x",N22&gt;0),0,IF(ISERROR(LOOKUP(N22,Punkte!$D$1:$D$22,Punkte!$E$1:$E$22)),"",LOOKUP(N22,Punkte!$D$1:$D$22,Punkte!$E$1:$E$22)))</f>
        <v/>
      </c>
      <c r="P22" s="31">
        <v>14</v>
      </c>
      <c r="Q22" s="39">
        <v>7</v>
      </c>
      <c r="R22" s="31">
        <v>11</v>
      </c>
      <c r="S22" s="45">
        <v>3.5</v>
      </c>
      <c r="T22" s="31">
        <v>15</v>
      </c>
      <c r="U22" s="39">
        <v>6</v>
      </c>
      <c r="V22" s="32"/>
      <c r="W22" s="39" t="str">
        <f>IF(AND($G22="x",V22&gt;0),0,IF(ISERROR(LOOKUP(V22,Punkte!$D$1:$D$22,Punkte!$E$1:$E$22)),"",LOOKUP(V22,Punkte!$D$1:$D$22,Punkte!$E$1:$E$22)))</f>
        <v/>
      </c>
      <c r="Y22" s="39" t="str">
        <f>IF(AND($G22="x",X22&gt;0),0,IF(ISERROR(LOOKUP(X22,Punkte!$D$1:$D$22,Punkte!$E$1:$E$22)),"",LOOKUP(X22,Punkte!$D$1:$D$22,Punkte!$E$1:$E$22)))</f>
        <v/>
      </c>
      <c r="AA22" s="39" t="str">
        <f>IF(AND($G22="x",Z22&gt;0),0,IF(ISERROR(LOOKUP(Z22,Punkte!$D$1:$D$22,Punkte!$E$1:$E$22)),"",LOOKUP(Z22,Punkte!$D$1:$D$22,Punkte!$E$1:$E$22)))</f>
        <v/>
      </c>
      <c r="AC22" s="39" t="str">
        <f>IF(AND($G22="x",AB22&gt;0),0,IF(ISERROR(LOOKUP(AB22,Punkte!$D$1:$D$22,Punkte!$E$1:$E$22)),"",LOOKUP(AB22,Punkte!$D$1:$D$22,Punkte!$E$1:$E$22)))</f>
        <v/>
      </c>
      <c r="AE22" s="39" t="str">
        <f>IF(AND($G22="x",AD22&gt;0),0,IF(ISERROR(LOOKUP(AD22,Punkte!$D$1:$D$22,Punkte!$E$1:$E$22)),"",LOOKUP(AD22,Punkte!$D$1:$D$22,Punkte!$E$1:$E$22)))</f>
        <v/>
      </c>
    </row>
    <row r="23" spans="1:32" x14ac:dyDescent="0.25">
      <c r="A23" s="9">
        <f t="shared" si="0"/>
        <v>19</v>
      </c>
      <c r="B23" s="34">
        <f t="shared" si="1"/>
        <v>19</v>
      </c>
      <c r="C23" s="3">
        <v>15</v>
      </c>
      <c r="D23" s="1" t="s">
        <v>23</v>
      </c>
      <c r="E23" s="15" t="s">
        <v>110</v>
      </c>
      <c r="F23" s="15" t="s">
        <v>111</v>
      </c>
      <c r="G23" s="35"/>
      <c r="H23" s="31">
        <v>23</v>
      </c>
      <c r="I23" s="39">
        <f>IF(AND($G23="x",H23&gt;0),0,IF(ISERROR(LOOKUP(H23,Punkte!$D$1:$D$22,Punkte!$E$1:$E$22)),"",LOOKUP(H23,Punkte!$D$1:$D$22,Punkte!$E$1:$E$22)))</f>
        <v>0</v>
      </c>
      <c r="J23" s="31">
        <v>20</v>
      </c>
      <c r="K23" s="39">
        <v>1</v>
      </c>
      <c r="L23" s="31">
        <v>16</v>
      </c>
      <c r="M23" s="39">
        <v>4</v>
      </c>
      <c r="N23" s="31">
        <v>17</v>
      </c>
      <c r="O23" s="39">
        <v>3</v>
      </c>
      <c r="P23" s="31">
        <v>24</v>
      </c>
      <c r="Q23" s="39">
        <v>1</v>
      </c>
      <c r="R23" s="31">
        <v>12</v>
      </c>
      <c r="S23" s="45">
        <v>3</v>
      </c>
      <c r="T23" s="31">
        <v>27</v>
      </c>
      <c r="U23" s="39">
        <f>IF(AND($G23="x",T23&gt;0),0,IF(ISERROR(LOOKUP(T23,Punkte!$D$1:$D$22,Punkte!$E$1:$E$22)),"",LOOKUP(T23,Punkte!$D$1:$D$22,Punkte!$E$1:$E$22)))</f>
        <v>0</v>
      </c>
      <c r="V23" s="32"/>
      <c r="W23" s="39" t="str">
        <f>IF(AND($G23="x",V23&gt;0),0,IF(ISERROR(LOOKUP(V23,Punkte!$D$1:$D$22,Punkte!$E$1:$E$22)),"",LOOKUP(V23,Punkte!$D$1:$D$22,Punkte!$E$1:$E$22)))</f>
        <v/>
      </c>
      <c r="X23" s="31" t="s">
        <v>47</v>
      </c>
      <c r="Y23" s="39">
        <f>IF(AND($G23="x",X23&gt;0),0,IF(ISERROR(LOOKUP(X23,Punkte!$D$1:$D$22,Punkte!$E$1:$E$22)),"",LOOKUP(X23,Punkte!$D$1:$D$22,Punkte!$E$1:$E$22)))</f>
        <v>0</v>
      </c>
      <c r="Z23" s="48">
        <v>20</v>
      </c>
      <c r="AA23" s="39">
        <v>1</v>
      </c>
      <c r="AB23" s="31">
        <v>21</v>
      </c>
      <c r="AC23" s="39">
        <v>2</v>
      </c>
      <c r="AD23" s="31">
        <v>17</v>
      </c>
      <c r="AE23" s="39">
        <v>4</v>
      </c>
      <c r="AF23" s="3"/>
    </row>
    <row r="24" spans="1:32" x14ac:dyDescent="0.25">
      <c r="A24" s="9">
        <f t="shared" si="0"/>
        <v>20</v>
      </c>
      <c r="B24" s="34">
        <f t="shared" si="1"/>
        <v>7</v>
      </c>
      <c r="C24" s="3">
        <v>25</v>
      </c>
      <c r="E24" s="15" t="s">
        <v>82</v>
      </c>
      <c r="F24" s="15" t="s">
        <v>83</v>
      </c>
      <c r="G24" s="81"/>
      <c r="H24" s="81">
        <v>17</v>
      </c>
      <c r="I24" s="39">
        <v>3</v>
      </c>
      <c r="J24" s="81"/>
      <c r="K24" s="39" t="str">
        <f>IF(AND($G24="x",J24&gt;0),0,IF(ISERROR(LOOKUP(J24,Punkte!$D$1:$D$22,Punkte!$E$1:$E$22)),"",LOOKUP(J24,Punkte!$D$1:$D$22,Punkte!$E$1:$E$22)))</f>
        <v/>
      </c>
      <c r="L24" s="81" t="s">
        <v>47</v>
      </c>
      <c r="M24" s="39">
        <f>IF(AND($G24="x",L24&gt;0),0,IF(ISERROR(LOOKUP(L24,Punkte!$D$1:$D$22,Punkte!$E$1:$E$22)),"",LOOKUP(L24,Punkte!$D$1:$D$22,Punkte!$E$1:$E$22)))</f>
        <v>0</v>
      </c>
      <c r="N24" s="81" t="s">
        <v>47</v>
      </c>
      <c r="O24" s="39">
        <f>IF(AND($G24="x",N24&gt;0),0,IF(ISERROR(LOOKUP(N24,Punkte!$D$1:$D$22,Punkte!$E$1:$E$22)),"",LOOKUP(N24,Punkte!$D$1:$D$22,Punkte!$E$1:$E$22)))</f>
        <v>0</v>
      </c>
      <c r="P24" s="81"/>
      <c r="Q24" s="39" t="str">
        <f>IF(AND($G24="x",P24&gt;0),0,IF(ISERROR(LOOKUP(P24,Punkte!$D$1:$D$22,Punkte!$E$1:$E$22)),"",LOOKUP(P24,Punkte!$D$1:$D$22,Punkte!$E$1:$E$22)))</f>
        <v/>
      </c>
      <c r="R24" s="81"/>
      <c r="S24" s="45" t="str">
        <f>IF(AND($G24="x",R24&gt;0),0,IF(ISERROR(LOOKUP(R24,Punkte!$D$1:$D$22,Punkte!$E$1:$E$22)),"",LOOKUP(R24,Punkte!$D$1:$D$22,Punkte!$E$1:$E$22)))</f>
        <v/>
      </c>
      <c r="T24" s="81">
        <v>20</v>
      </c>
      <c r="U24" s="39">
        <v>4</v>
      </c>
      <c r="V24" s="82"/>
      <c r="W24" s="39" t="str">
        <f>IF(AND($G24="x",V24&gt;0),0,IF(ISERROR(LOOKUP(V24,Punkte!$D$1:$D$22,Punkte!$E$1:$E$22)),"",LOOKUP(V24,Punkte!$D$1:$D$22,Punkte!$E$1:$E$22)))</f>
        <v/>
      </c>
      <c r="X24" s="81" t="s">
        <v>47</v>
      </c>
      <c r="Y24" s="39">
        <f>IF(AND($G24="x",X24&gt;0),0,IF(ISERROR(LOOKUP(X24,Punkte!$D$1:$D$22,Punkte!$E$1:$E$22)),"",LOOKUP(X24,Punkte!$D$1:$D$22,Punkte!$E$1:$E$22)))</f>
        <v>0</v>
      </c>
      <c r="Z24" s="81" t="s">
        <v>47</v>
      </c>
      <c r="AA24" s="39">
        <f>IF(AND($G24="x",Z24&gt;0),0,IF(ISERROR(LOOKUP(Z24,Punkte!$D$1:$D$22,Punkte!$E$1:$E$22)),"",LOOKUP(Z24,Punkte!$D$1:$D$22,Punkte!$E$1:$E$22)))</f>
        <v>0</v>
      </c>
      <c r="AB24" s="81" t="s">
        <v>39</v>
      </c>
      <c r="AC24" s="39">
        <f>IF(AND($G24="x",AB24&gt;0),0,IF(ISERROR(LOOKUP(AB24,Punkte!$D$1:$D$22,Punkte!$E$1:$E$22)),"",LOOKUP(AB24,Punkte!$D$1:$D$22,Punkte!$E$1:$E$22)))</f>
        <v>0</v>
      </c>
      <c r="AD24" s="81" t="s">
        <v>39</v>
      </c>
      <c r="AE24" s="39">
        <f>IF(AND($G24="x",AD24&gt;0),0,IF(ISERROR(LOOKUP(AD24,Punkte!$D$1:$D$22,Punkte!$E$1:$E$22)),"",LOOKUP(AD24,Punkte!$D$1:$D$22,Punkte!$E$1:$E$22)))</f>
        <v>0</v>
      </c>
      <c r="AF24" s="3"/>
    </row>
    <row r="25" spans="1:32" x14ac:dyDescent="0.25">
      <c r="A25" s="9">
        <f t="shared" si="0"/>
        <v>20</v>
      </c>
      <c r="B25" s="34">
        <f t="shared" si="1"/>
        <v>7</v>
      </c>
      <c r="C25" s="3">
        <v>44</v>
      </c>
      <c r="E25" s="21" t="s">
        <v>112</v>
      </c>
      <c r="F25" s="21" t="s">
        <v>43</v>
      </c>
      <c r="G25" s="35"/>
      <c r="H25" s="31">
        <v>29</v>
      </c>
      <c r="I25" s="39">
        <f>IF(AND($G25="x",H25&gt;0),0,IF(ISERROR(LOOKUP(H25,Punkte!$D$1:$D$22,Punkte!$E$1:$E$22)),"",LOOKUP(H25,Punkte!$D$1:$D$22,Punkte!$E$1:$E$22)))</f>
        <v>0</v>
      </c>
      <c r="J25" s="31">
        <v>21</v>
      </c>
      <c r="K25" s="39">
        <f>IF(AND($G25="x",J25&gt;0),0,IF(ISERROR(LOOKUP(J25,Punkte!$D$1:$D$22,Punkte!$E$1:$E$22)),"",LOOKUP(J25,Punkte!$D$1:$D$22,Punkte!$E$1:$E$22)))</f>
        <v>0</v>
      </c>
      <c r="L25" s="31">
        <v>21</v>
      </c>
      <c r="M25" s="39">
        <v>2</v>
      </c>
      <c r="N25" s="41">
        <v>22</v>
      </c>
      <c r="O25" s="39">
        <v>1</v>
      </c>
      <c r="P25" s="31">
        <v>35</v>
      </c>
      <c r="Q25" s="39">
        <f>IF(AND($G25="x",P25&gt;0),0,IF(ISERROR(LOOKUP(P25,Punkte!$D$1:$D$22,Punkte!$E$1:$E$22)),"",LOOKUP(P25,Punkte!$D$1:$D$22,Punkte!$E$1:$E$22)))</f>
        <v>0</v>
      </c>
      <c r="S25" s="45" t="str">
        <f>IF(AND($G25="x",R25&gt;0),0,IF(ISERROR(LOOKUP(R25,Punkte!$D$1:$D$22,Punkte!$E$1:$E$22)),"",LOOKUP(R25,Punkte!$D$1:$D$22,Punkte!$E$1:$E$22)))</f>
        <v/>
      </c>
      <c r="T25" s="31">
        <v>28</v>
      </c>
      <c r="U25" s="39">
        <f>IF(AND($G25="x",T25&gt;0),0,IF(ISERROR(LOOKUP(T25,Punkte!$D$1:$D$22,Punkte!$E$1:$E$22)),"",LOOKUP(T25,Punkte!$D$1:$D$22,Punkte!$E$1:$E$22)))</f>
        <v>0</v>
      </c>
      <c r="V25" s="32"/>
      <c r="W25" s="39" t="str">
        <f>IF(AND($G25="x",V25&gt;0),0,IF(ISERROR(LOOKUP(V25,Punkte!$D$1:$D$22,Punkte!$E$1:$E$22)),"",LOOKUP(V25,Punkte!$D$1:$D$22,Punkte!$E$1:$E$22)))</f>
        <v/>
      </c>
      <c r="X25" s="31">
        <v>23</v>
      </c>
      <c r="Y25" s="39">
        <f>IF(AND($G25="x",X25&gt;0),0,IF(ISERROR(LOOKUP(X25,Punkte!$D$1:$D$22,Punkte!$E$1:$E$22)),"",LOOKUP(X25,Punkte!$D$1:$D$22,Punkte!$E$1:$E$22)))</f>
        <v>0</v>
      </c>
      <c r="Z25" s="31" t="s">
        <v>39</v>
      </c>
      <c r="AA25" s="39">
        <f>IF(AND($G25="x",Z25&gt;0),0,IF(ISERROR(LOOKUP(Z25,Punkte!$D$1:$D$22,Punkte!$E$1:$E$22)),"",LOOKUP(Z25,Punkte!$D$1:$D$22,Punkte!$E$1:$E$22)))</f>
        <v>0</v>
      </c>
      <c r="AB25" s="31">
        <v>23</v>
      </c>
      <c r="AC25" s="39">
        <v>1</v>
      </c>
      <c r="AD25" s="31">
        <v>18</v>
      </c>
      <c r="AE25" s="39">
        <v>3</v>
      </c>
    </row>
    <row r="26" spans="1:32" x14ac:dyDescent="0.25">
      <c r="A26" s="9">
        <f t="shared" si="0"/>
        <v>22</v>
      </c>
      <c r="B26" s="34">
        <f t="shared" si="1"/>
        <v>5</v>
      </c>
      <c r="C26" s="3">
        <v>63</v>
      </c>
      <c r="E26" s="15" t="s">
        <v>80</v>
      </c>
      <c r="F26" s="15" t="s">
        <v>55</v>
      </c>
      <c r="G26" s="35"/>
      <c r="H26" s="31">
        <v>24</v>
      </c>
      <c r="I26" s="39">
        <f>IF(AND($G26="x",H26&gt;0),0,IF(ISERROR(LOOKUP(H26,Punkte!$D$1:$D$22,Punkte!$E$1:$E$22)),"",LOOKUP(H26,Punkte!$D$1:$D$22,Punkte!$E$1:$E$22)))</f>
        <v>0</v>
      </c>
      <c r="K26" s="39" t="str">
        <f>IF(AND($G26="x",J26&gt;0),0,IF(ISERROR(LOOKUP(J26,Punkte!$D$1:$D$22,Punkte!$E$1:$E$22)),"",LOOKUP(J26,Punkte!$D$1:$D$22,Punkte!$E$1:$E$22)))</f>
        <v/>
      </c>
      <c r="L26" s="31">
        <v>17</v>
      </c>
      <c r="M26" s="39">
        <v>3</v>
      </c>
      <c r="N26" s="31">
        <v>18</v>
      </c>
      <c r="O26" s="39">
        <v>2</v>
      </c>
      <c r="P26" s="31">
        <v>26</v>
      </c>
      <c r="Q26" s="39">
        <f>IF(AND($G26="x",P26&gt;0),0,IF(ISERROR(LOOKUP(P26,Punkte!$D$1:$D$22,Punkte!$E$1:$E$22)),"",LOOKUP(P26,Punkte!$D$1:$D$22,Punkte!$E$1:$E$22)))</f>
        <v>0</v>
      </c>
      <c r="S26" s="45" t="str">
        <f>IF(AND($G26="x",R26&gt;0),0,IF(ISERROR(LOOKUP(R26,Punkte!$D$1:$D$22,Punkte!$E$1:$E$22)),"",LOOKUP(R26,Punkte!$D$1:$D$22,Punkte!$E$1:$E$22)))</f>
        <v/>
      </c>
      <c r="U26" s="39" t="str">
        <f>IF(AND($G26="x",T26&gt;0),0,IF(ISERROR(LOOKUP(T26,Punkte!$D$1:$D$22,Punkte!$E$1:$E$22)),"",LOOKUP(T26,Punkte!$D$1:$D$22,Punkte!$E$1:$E$22)))</f>
        <v/>
      </c>
      <c r="V26" s="32"/>
      <c r="W26" s="39" t="str">
        <f>IF(AND($G26="x",V26&gt;0),0,IF(ISERROR(LOOKUP(V26,Punkte!$D$1:$D$22,Punkte!$E$1:$E$22)),"",LOOKUP(V26,Punkte!$D$1:$D$22,Punkte!$E$1:$E$22)))</f>
        <v/>
      </c>
      <c r="Y26" s="39" t="str">
        <f>IF(AND($G26="x",X26&gt;0),0,IF(ISERROR(LOOKUP(X26,Punkte!$D$1:$D$22,Punkte!$E$1:$E$22)),"",LOOKUP(X26,Punkte!$D$1:$D$22,Punkte!$E$1:$E$22)))</f>
        <v/>
      </c>
      <c r="Z26" s="48"/>
      <c r="AA26" s="39" t="str">
        <f>IF(AND($G26="x",Z26&gt;0),0,IF(ISERROR(LOOKUP(Z26,Punkte!$D$1:$D$22,Punkte!$E$1:$E$22)),"",LOOKUP(Z26,Punkte!$D$1:$D$22,Punkte!$E$1:$E$22)))</f>
        <v/>
      </c>
      <c r="AB26" s="81"/>
      <c r="AC26" s="39" t="str">
        <f>IF(AND($G26="x",AB26&gt;0),0,IF(ISERROR(LOOKUP(AB26,Punkte!$D$1:$D$22,Punkte!$E$1:$E$22)),"",LOOKUP(AB26,Punkte!$D$1:$D$22,Punkte!$E$1:$E$22)))</f>
        <v/>
      </c>
      <c r="AE26" s="39" t="str">
        <f>IF(AND($G26="x",AD26&gt;0),0,IF(ISERROR(LOOKUP(AD26,Punkte!$D$1:$D$22,Punkte!$E$1:$E$22)),"",LOOKUP(AD26,Punkte!$D$1:$D$22,Punkte!$E$1:$E$22)))</f>
        <v/>
      </c>
      <c r="AF26" s="3"/>
    </row>
    <row r="27" spans="1:32" x14ac:dyDescent="0.25">
      <c r="A27" s="9">
        <f t="shared" si="0"/>
        <v>23</v>
      </c>
      <c r="B27" s="34">
        <f t="shared" si="1"/>
        <v>0</v>
      </c>
      <c r="C27" s="18">
        <v>69</v>
      </c>
      <c r="D27" s="4"/>
      <c r="E27" s="15" t="s">
        <v>170</v>
      </c>
      <c r="F27" s="15" t="s">
        <v>171</v>
      </c>
      <c r="G27" s="35" t="s">
        <v>156</v>
      </c>
      <c r="I27" s="39" t="str">
        <f>IF(AND($G27="x",H27&gt;0),0,IF(ISERROR(LOOKUP(H27,Punkte!$D$1:$D$22,Punkte!$E$1:$E$22)),"",LOOKUP(H27,Punkte!$D$1:$D$22,Punkte!$E$1:$E$22)))</f>
        <v/>
      </c>
      <c r="K27" s="39" t="str">
        <f>IF(AND($G27="x",J27&gt;0),0,IF(ISERROR(LOOKUP(J27,Punkte!$D$1:$D$22,Punkte!$E$1:$E$22)),"",LOOKUP(J27,Punkte!$D$1:$D$22,Punkte!$E$1:$E$22)))</f>
        <v/>
      </c>
      <c r="M27" s="39" t="str">
        <f>IF(AND($G27="x",L27&gt;0),0,IF(ISERROR(LOOKUP(L27,Punkte!$D$1:$D$22,Punkte!$E$1:$E$22)),"",LOOKUP(L27,Punkte!$D$1:$D$22,Punkte!$E$1:$E$22)))</f>
        <v/>
      </c>
      <c r="O27" s="39" t="str">
        <f>IF(AND($G27="x",N27&gt;0),0,IF(ISERROR(LOOKUP(N27,Punkte!$D$1:$D$22,Punkte!$E$1:$E$22)),"",LOOKUP(N27,Punkte!$D$1:$D$22,Punkte!$E$1:$E$22)))</f>
        <v/>
      </c>
      <c r="P27" s="31">
        <v>31</v>
      </c>
      <c r="Q27" s="39">
        <f>IF(AND($G27="x",P27&gt;0),0,IF(ISERROR(LOOKUP(P27,Punkte!$D$1:$D$22,Punkte!$E$1:$E$22)),"",LOOKUP(P27,Punkte!$D$1:$D$22,Punkte!$E$1:$E$22)))</f>
        <v>0</v>
      </c>
      <c r="R27" s="31">
        <v>15</v>
      </c>
      <c r="S27" s="45">
        <f>IF(AND($G27="x",R27&gt;0),0,IF(ISERROR(LOOKUP(R27,Punkte!$D$1:$D$22,Punkte!$E$1:$E$22)),"",LOOKUP(R27,Punkte!$D$1:$D$22,Punkte!$E$1:$E$22)))</f>
        <v>0</v>
      </c>
      <c r="U27" s="39" t="str">
        <f>IF(AND($G27="x",T27&gt;0),0,IF(ISERROR(LOOKUP(T27,Punkte!$D$1:$D$22,Punkte!$E$1:$E$22)),"",LOOKUP(T27,Punkte!$D$1:$D$22,Punkte!$E$1:$E$22)))</f>
        <v/>
      </c>
      <c r="V27" s="32"/>
      <c r="W27" s="39" t="str">
        <f>IF(AND($G27="x",V27&gt;0),0,IF(ISERROR(LOOKUP(V27,Punkte!$D$1:$D$22,Punkte!$E$1:$E$22)),"",LOOKUP(V27,Punkte!$D$1:$D$22,Punkte!$E$1:$E$22)))</f>
        <v/>
      </c>
      <c r="Y27" s="39" t="str">
        <f>IF(AND($G27="x",X27&gt;0),0,IF(ISERROR(LOOKUP(X27,Punkte!$D$1:$D$22,Punkte!$E$1:$E$22)),"",LOOKUP(X27,Punkte!$D$1:$D$22,Punkte!$E$1:$E$22)))</f>
        <v/>
      </c>
      <c r="Z27" s="48"/>
      <c r="AA27" s="39" t="str">
        <f>IF(AND($G27="x",Z27&gt;0),0,IF(ISERROR(LOOKUP(Z27,Punkte!$D$1:$D$22,Punkte!$E$1:$E$22)),"",LOOKUP(Z27,Punkte!$D$1:$D$22,Punkte!$E$1:$E$22)))</f>
        <v/>
      </c>
      <c r="AC27" s="39" t="str">
        <f>IF(AND($G27="x",AB27&gt;0),0,IF(ISERROR(LOOKUP(AB27,Punkte!$D$1:$D$22,Punkte!$E$1:$E$22)),"",LOOKUP(AB27,Punkte!$D$1:$D$22,Punkte!$E$1:$E$22)))</f>
        <v/>
      </c>
      <c r="AD27" s="81"/>
      <c r="AE27" s="39" t="str">
        <f>IF(AND($G27="x",AD27&gt;0),0,IF(ISERROR(LOOKUP(AD27,Punkte!$D$1:$D$22,Punkte!$E$1:$E$22)),"",LOOKUP(AD27,Punkte!$D$1:$D$22,Punkte!$E$1:$E$22)))</f>
        <v/>
      </c>
      <c r="AF27" s="3"/>
    </row>
    <row r="28" spans="1:32" x14ac:dyDescent="0.25">
      <c r="A28" s="9">
        <f t="shared" si="0"/>
        <v>23</v>
      </c>
      <c r="B28" s="34">
        <f t="shared" si="1"/>
        <v>0</v>
      </c>
      <c r="C28" s="3">
        <v>17</v>
      </c>
      <c r="E28" s="15" t="s">
        <v>56</v>
      </c>
      <c r="F28" s="15" t="s">
        <v>57</v>
      </c>
      <c r="G28" s="35"/>
      <c r="I28" s="39" t="str">
        <f>IF(AND($G28="x",H28&gt;0),0,IF(ISERROR(LOOKUP(H28,Punkte!$D$1:$D$22,Punkte!$E$1:$E$22)),"",LOOKUP(H28,Punkte!$D$1:$D$22,Punkte!$E$1:$E$22)))</f>
        <v/>
      </c>
      <c r="K28" s="39" t="str">
        <f>IF(AND($G28="x",J28&gt;0),0,IF(ISERROR(LOOKUP(J28,Punkte!$D$1:$D$22,Punkte!$E$1:$E$22)),"",LOOKUP(J28,Punkte!$D$1:$D$22,Punkte!$E$1:$E$22)))</f>
        <v/>
      </c>
      <c r="M28" s="39" t="str">
        <f>IF(AND($G28="x",L28&gt;0),0,IF(ISERROR(LOOKUP(L28,Punkte!$D$1:$D$22,Punkte!$E$1:$E$22)),"",LOOKUP(L28,Punkte!$D$1:$D$22,Punkte!$E$1:$E$22)))</f>
        <v/>
      </c>
      <c r="O28" s="39" t="str">
        <f>IF(AND($G28="x",N28&gt;0),0,IF(ISERROR(LOOKUP(N28,Punkte!$D$1:$D$22,Punkte!$E$1:$E$22)),"",LOOKUP(N28,Punkte!$D$1:$D$22,Punkte!$E$1:$E$22)))</f>
        <v/>
      </c>
      <c r="Q28" s="39" t="str">
        <f>IF(AND($G28="x",P28&gt;0),0,IF(ISERROR(LOOKUP(P28,Punkte!$D$1:$D$22,Punkte!$E$1:$E$22)),"",LOOKUP(P28,Punkte!$D$1:$D$22,Punkte!$E$1:$E$22)))</f>
        <v/>
      </c>
      <c r="S28" s="45" t="str">
        <f>IF(AND($G28="x",R28&gt;0),0,IF(ISERROR(LOOKUP(R28,Punkte!$D$1:$D$22,Punkte!$E$1:$E$22)),"",LOOKUP(R28,Punkte!$D$1:$D$22,Punkte!$E$1:$E$22)))</f>
        <v/>
      </c>
      <c r="U28" s="39" t="str">
        <f>IF(AND($G28="x",T28&gt;0),0,IF(ISERROR(LOOKUP(T28,Punkte!$D$1:$D$22,Punkte!$E$1:$E$22)),"",LOOKUP(T28,Punkte!$D$1:$D$22,Punkte!$E$1:$E$22)))</f>
        <v/>
      </c>
      <c r="V28" s="32"/>
      <c r="W28" s="39" t="str">
        <f>IF(AND($G28="x",V28&gt;0),0,IF(ISERROR(LOOKUP(V28,Punkte!$D$1:$D$22,Punkte!$E$1:$E$22)),"",LOOKUP(V28,Punkte!$D$1:$D$22,Punkte!$E$1:$E$22)))</f>
        <v/>
      </c>
      <c r="Y28" s="39" t="str">
        <f>IF(AND($G28="x",X28&gt;0),0,IF(ISERROR(LOOKUP(X28,Punkte!$D$1:$D$22,Punkte!$E$1:$E$22)),"",LOOKUP(X28,Punkte!$D$1:$D$22,Punkte!$E$1:$E$22)))</f>
        <v/>
      </c>
      <c r="AA28" s="39" t="str">
        <f>IF(AND($G28="x",Z28&gt;0),0,IF(ISERROR(LOOKUP(Z28,Punkte!$D$1:$D$22,Punkte!$E$1:$E$22)),"",LOOKUP(Z28,Punkte!$D$1:$D$22,Punkte!$E$1:$E$22)))</f>
        <v/>
      </c>
      <c r="AC28" s="39" t="str">
        <f>IF(AND($G28="x",AB28&gt;0),0,IF(ISERROR(LOOKUP(AB28,Punkte!$D$1:$D$22,Punkte!$E$1:$E$22)),"",LOOKUP(AB28,Punkte!$D$1:$D$22,Punkte!$E$1:$E$22)))</f>
        <v/>
      </c>
      <c r="AD28" s="81"/>
      <c r="AE28" s="39" t="str">
        <f>IF(AND($G28="x",AD28&gt;0),0,IF(ISERROR(LOOKUP(AD28,Punkte!$D$1:$D$22,Punkte!$E$1:$E$22)),"",LOOKUP(AD28,Punkte!$D$1:$D$22,Punkte!$E$1:$E$22)))</f>
        <v/>
      </c>
      <c r="AF28" s="3"/>
    </row>
    <row r="29" spans="1:32" x14ac:dyDescent="0.25">
      <c r="A29" s="9">
        <f t="shared" si="0"/>
        <v>23</v>
      </c>
      <c r="B29" s="34">
        <f t="shared" si="1"/>
        <v>0</v>
      </c>
      <c r="C29" s="3">
        <v>41</v>
      </c>
      <c r="E29" s="15" t="s">
        <v>80</v>
      </c>
      <c r="F29" s="15" t="s">
        <v>81</v>
      </c>
      <c r="G29" s="60" t="s">
        <v>156</v>
      </c>
      <c r="H29" s="60"/>
      <c r="I29" s="39" t="str">
        <f>IF(AND($G29="x",H29&gt;0),0,IF(ISERROR(LOOKUP(H29,Punkte!$D$1:$D$22,Punkte!$E$1:$E$22)),"",LOOKUP(H29,Punkte!$D$1:$D$22,Punkte!$E$1:$E$22)))</f>
        <v/>
      </c>
      <c r="J29" s="60"/>
      <c r="K29" s="39" t="str">
        <f>IF(AND($G29="x",J29&gt;0),0,IF(ISERROR(LOOKUP(J29,Punkte!$D$1:$D$22,Punkte!$E$1:$E$22)),"",LOOKUP(J29,Punkte!$D$1:$D$22,Punkte!$E$1:$E$22)))</f>
        <v/>
      </c>
      <c r="L29" s="60"/>
      <c r="M29" s="39" t="str">
        <f>IF(AND($G29="x",L29&gt;0),0,IF(ISERROR(LOOKUP(L29,Punkte!$D$1:$D$22,Punkte!$E$1:$E$22)),"",LOOKUP(L29,Punkte!$D$1:$D$22,Punkte!$E$1:$E$22)))</f>
        <v/>
      </c>
      <c r="N29" s="60"/>
      <c r="O29" s="39" t="str">
        <f>IF(AND($G29="x",N29&gt;0),0,IF(ISERROR(LOOKUP(N29,Punkte!$D$1:$D$22,Punkte!$E$1:$E$22)),"",LOOKUP(N29,Punkte!$D$1:$D$22,Punkte!$E$1:$E$22)))</f>
        <v/>
      </c>
      <c r="P29" s="60"/>
      <c r="Q29" s="39" t="str">
        <f>IF(AND($G29="x",P29&gt;0),0,IF(ISERROR(LOOKUP(P29,Punkte!$D$1:$D$22,Punkte!$E$1:$E$22)),"",LOOKUP(P29,Punkte!$D$1:$D$22,Punkte!$E$1:$E$22)))</f>
        <v/>
      </c>
      <c r="R29" s="60"/>
      <c r="S29" s="45" t="str">
        <f>IF(AND($G29="x",R29&gt;0),0,IF(ISERROR(LOOKUP(R29,Punkte!$D$1:$D$22,Punkte!$E$1:$E$22)),"",LOOKUP(R29,Punkte!$D$1:$D$22,Punkte!$E$1:$E$22)))</f>
        <v/>
      </c>
      <c r="T29" s="60">
        <v>5</v>
      </c>
      <c r="U29" s="39">
        <f>IF(AND($G29="x",T29&gt;0),0,IF(ISERROR(LOOKUP(T29,Punkte!$D$1:$D$22,Punkte!$E$1:$E$22)),"",LOOKUP(T29,Punkte!$D$1:$D$22,Punkte!$E$1:$E$22)))</f>
        <v>0</v>
      </c>
      <c r="V29" s="61"/>
      <c r="W29" s="39" t="str">
        <f>IF(AND($G29="x",V29&gt;0),0,IF(ISERROR(LOOKUP(V29,Punkte!$D$1:$D$22,Punkte!$E$1:$E$22)),"",LOOKUP(V29,Punkte!$D$1:$D$22,Punkte!$E$1:$E$22)))</f>
        <v/>
      </c>
      <c r="X29" s="60"/>
      <c r="Y29" s="39" t="str">
        <f>IF(AND($G29="x",X29&gt;0),0,IF(ISERROR(LOOKUP(X29,Punkte!$D$1:$D$22,Punkte!$E$1:$E$22)),"",LOOKUP(X29,Punkte!$D$1:$D$22,Punkte!$E$1:$E$22)))</f>
        <v/>
      </c>
      <c r="Z29" s="60"/>
      <c r="AA29" s="39" t="str">
        <f>IF(AND($G29="x",Z29&gt;0),0,IF(ISERROR(LOOKUP(Z29,Punkte!$D$1:$D$22,Punkte!$E$1:$E$22)),"",LOOKUP(Z29,Punkte!$D$1:$D$22,Punkte!$E$1:$E$22)))</f>
        <v/>
      </c>
      <c r="AB29" s="60"/>
      <c r="AC29" s="39" t="str">
        <f>IF(AND($G29="x",AB29&gt;0),0,IF(ISERROR(LOOKUP(AB29,Punkte!$D$1:$D$22,Punkte!$E$1:$E$22)),"",LOOKUP(AB29,Punkte!$D$1:$D$22,Punkte!$E$1:$E$22)))</f>
        <v/>
      </c>
      <c r="AD29" s="60"/>
      <c r="AE29" s="39" t="str">
        <f>IF(AND($G29="x",AD29&gt;0),0,IF(ISERROR(LOOKUP(AD29,Punkte!$D$1:$D$22,Punkte!$E$1:$E$22)),"",LOOKUP(AD29,Punkte!$D$1:$D$22,Punkte!$E$1:$E$22)))</f>
        <v/>
      </c>
    </row>
    <row r="30" spans="1:32" x14ac:dyDescent="0.25">
      <c r="A30" s="9">
        <f t="shared" si="0"/>
        <v>23</v>
      </c>
      <c r="B30" s="34">
        <f t="shared" si="1"/>
        <v>0</v>
      </c>
      <c r="C30" s="3">
        <v>60</v>
      </c>
      <c r="E30" s="15" t="s">
        <v>80</v>
      </c>
      <c r="F30" s="15" t="s">
        <v>109</v>
      </c>
      <c r="G30" s="81"/>
      <c r="H30" s="81"/>
      <c r="I30" s="39" t="str">
        <f>IF(AND($G30="x",H30&gt;0),0,IF(ISERROR(LOOKUP(H30,Punkte!$D$1:$D$22,Punkte!$E$1:$E$22)),"",LOOKUP(H30,Punkte!$D$1:$D$22,Punkte!$E$1:$E$22)))</f>
        <v/>
      </c>
      <c r="J30" s="81"/>
      <c r="K30" s="39" t="str">
        <f>IF(AND($G30="x",J30&gt;0),0,IF(ISERROR(LOOKUP(J30,Punkte!$D$1:$D$22,Punkte!$E$1:$E$22)),"",LOOKUP(J30,Punkte!$D$1:$D$22,Punkte!$E$1:$E$22)))</f>
        <v/>
      </c>
      <c r="L30" s="81"/>
      <c r="M30" s="39" t="str">
        <f>IF(AND($G30="x",L30&gt;0),0,IF(ISERROR(LOOKUP(L30,Punkte!$D$1:$D$22,Punkte!$E$1:$E$22)),"",LOOKUP(L30,Punkte!$D$1:$D$22,Punkte!$E$1:$E$22)))</f>
        <v/>
      </c>
      <c r="N30" s="81"/>
      <c r="O30" s="39" t="str">
        <f>IF(AND($G30="x",N30&gt;0),0,IF(ISERROR(LOOKUP(N30,Punkte!$D$1:$D$22,Punkte!$E$1:$E$22)),"",LOOKUP(N30,Punkte!$D$1:$D$22,Punkte!$E$1:$E$22)))</f>
        <v/>
      </c>
      <c r="P30" s="81"/>
      <c r="Q30" s="39" t="str">
        <f>IF(AND($G30="x",P30&gt;0),0,IF(ISERROR(LOOKUP(P30,Punkte!$D$1:$D$22,Punkte!$E$1:$E$22)),"",LOOKUP(P30,Punkte!$D$1:$D$22,Punkte!$E$1:$E$22)))</f>
        <v/>
      </c>
      <c r="R30" s="81"/>
      <c r="S30" s="45" t="str">
        <f>IF(AND($G30="x",R30&gt;0),0,IF(ISERROR(LOOKUP(R30,Punkte!$D$1:$D$22,Punkte!$E$1:$E$22)),"",LOOKUP(R30,Punkte!$D$1:$D$22,Punkte!$E$1:$E$22)))</f>
        <v/>
      </c>
      <c r="T30" s="81"/>
      <c r="U30" s="39" t="str">
        <f>IF(AND($G30="x",T30&gt;0),0,IF(ISERROR(LOOKUP(T30,Punkte!$D$1:$D$22,Punkte!$E$1:$E$22)),"",LOOKUP(T30,Punkte!$D$1:$D$22,Punkte!$E$1:$E$22)))</f>
        <v/>
      </c>
      <c r="V30" s="82"/>
      <c r="W30" s="39" t="str">
        <f>IF(AND($G30="x",V30&gt;0),0,IF(ISERROR(LOOKUP(V30,Punkte!$D$1:$D$22,Punkte!$E$1:$E$22)),"",LOOKUP(V30,Punkte!$D$1:$D$22,Punkte!$E$1:$E$22)))</f>
        <v/>
      </c>
      <c r="X30" s="81"/>
      <c r="Y30" s="39" t="str">
        <f>IF(AND($G30="x",X30&gt;0),0,IF(ISERROR(LOOKUP(X30,Punkte!$D$1:$D$22,Punkte!$E$1:$E$22)),"",LOOKUP(X30,Punkte!$D$1:$D$22,Punkte!$E$1:$E$22)))</f>
        <v/>
      </c>
      <c r="Z30" s="81"/>
      <c r="AA30" s="39" t="str">
        <f>IF(AND($G30="x",Z30&gt;0),0,IF(ISERROR(LOOKUP(Z30,Punkte!$D$1:$D$22,Punkte!$E$1:$E$22)),"",LOOKUP(Z30,Punkte!$D$1:$D$22,Punkte!$E$1:$E$22)))</f>
        <v/>
      </c>
      <c r="AC30" s="39" t="str">
        <f>IF(AND($G30="x",AB30&gt;0),0,IF(ISERROR(LOOKUP(AB30,Punkte!$D$1:$D$22,Punkte!$E$1:$E$22)),"",LOOKUP(AB30,Punkte!$D$1:$D$22,Punkte!$E$1:$E$22)))</f>
        <v/>
      </c>
      <c r="AD30" s="81"/>
      <c r="AE30" s="39" t="str">
        <f>IF(AND($G30="x",AD30&gt;0),0,IF(ISERROR(LOOKUP(AD30,Punkte!$D$1:$D$22,Punkte!$E$1:$E$22)),"",LOOKUP(AD30,Punkte!$D$1:$D$22,Punkte!$E$1:$E$22)))</f>
        <v/>
      </c>
      <c r="AF30" s="3"/>
    </row>
    <row r="31" spans="1:32" x14ac:dyDescent="0.25">
      <c r="A31" s="9">
        <f t="shared" si="0"/>
        <v>23</v>
      </c>
      <c r="B31" s="34">
        <f t="shared" si="1"/>
        <v>0</v>
      </c>
      <c r="C31" s="3">
        <v>8</v>
      </c>
      <c r="E31" s="15" t="s">
        <v>182</v>
      </c>
      <c r="F31" s="15" t="s">
        <v>127</v>
      </c>
      <c r="G31" s="81" t="s">
        <v>156</v>
      </c>
      <c r="H31" s="81"/>
      <c r="I31" s="39"/>
      <c r="J31" s="81"/>
      <c r="K31" s="39"/>
      <c r="L31" s="81"/>
      <c r="M31" s="39"/>
      <c r="N31" s="81"/>
      <c r="O31" s="39"/>
      <c r="P31" s="81"/>
      <c r="Q31" s="39"/>
      <c r="R31" s="81"/>
      <c r="S31" s="45"/>
      <c r="T31" s="81"/>
      <c r="U31" s="39"/>
      <c r="V31" s="82"/>
      <c r="W31" s="39"/>
      <c r="X31" s="81"/>
      <c r="Y31" s="39"/>
      <c r="Z31" s="81"/>
      <c r="AA31" s="39"/>
      <c r="AB31" s="48"/>
      <c r="AC31" s="39" t="str">
        <f>IF(AND($G31="x",AB31&gt;0),0,IF(ISERROR(LOOKUP(AB31,Punkte!$D$1:$D$22,Punkte!$E$1:$E$22)),"",LOOKUP(AB31,Punkte!$D$1:$D$22,Punkte!$E$1:$E$22)))</f>
        <v/>
      </c>
      <c r="AD31" s="81"/>
      <c r="AE31" s="39"/>
    </row>
    <row r="32" spans="1:32" x14ac:dyDescent="0.25">
      <c r="A32" s="9">
        <f t="shared" si="0"/>
        <v>23</v>
      </c>
      <c r="B32" s="34">
        <f t="shared" si="1"/>
        <v>0</v>
      </c>
      <c r="C32" s="3">
        <v>7</v>
      </c>
      <c r="E32" s="15" t="s">
        <v>93</v>
      </c>
      <c r="F32" s="15" t="s">
        <v>79</v>
      </c>
      <c r="G32" s="35" t="s">
        <v>156</v>
      </c>
      <c r="H32" s="31">
        <v>14</v>
      </c>
      <c r="I32" s="39">
        <f>IF(AND($G32="x",H32&gt;0),0,IF(ISERROR(LOOKUP(H32,Punkte!$D$1:$D$22,Punkte!$E$1:$E$22)),"",LOOKUP(H32,Punkte!$D$1:$D$22,Punkte!$E$1:$E$22)))</f>
        <v>0</v>
      </c>
      <c r="J32" s="31">
        <v>12</v>
      </c>
      <c r="K32" s="39">
        <f>IF(AND($G32="x",J32&gt;0),0,IF(ISERROR(LOOKUP(J32,Punkte!$D$1:$D$22,Punkte!$E$1:$E$22)),"",LOOKUP(J32,Punkte!$D$1:$D$22,Punkte!$E$1:$E$22)))</f>
        <v>0</v>
      </c>
      <c r="M32" s="39" t="str">
        <f>IF(AND($G32="x",L32&gt;0),0,IF(ISERROR(LOOKUP(L32,Punkte!$D$1:$D$22,Punkte!$E$1:$E$22)),"",LOOKUP(L32,Punkte!$D$1:$D$22,Punkte!$E$1:$E$22)))</f>
        <v/>
      </c>
      <c r="O32" s="39" t="str">
        <f>IF(AND($G32="x",N32&gt;0),0,IF(ISERROR(LOOKUP(N32,Punkte!$D$1:$D$22,Punkte!$E$1:$E$22)),"",LOOKUP(N32,Punkte!$D$1:$D$22,Punkte!$E$1:$E$22)))</f>
        <v/>
      </c>
      <c r="Q32" s="39" t="str">
        <f>IF(AND($G32="x",P32&gt;0),0,IF(ISERROR(LOOKUP(P32,Punkte!$D$1:$D$22,Punkte!$E$1:$E$22)),"",LOOKUP(P32,Punkte!$D$1:$D$22,Punkte!$E$1:$E$22)))</f>
        <v/>
      </c>
      <c r="S32" s="45" t="str">
        <f>IF(AND($G32="x",R32&gt;0),0,IF(ISERROR(LOOKUP(R32,Punkte!$D$1:$D$22,Punkte!$E$1:$E$22)),"",LOOKUP(R32,Punkte!$D$1:$D$22,Punkte!$E$1:$E$22)))</f>
        <v/>
      </c>
      <c r="U32" s="39" t="str">
        <f>IF(AND($G32="x",T32&gt;0),0,IF(ISERROR(LOOKUP(T32,Punkte!$D$1:$D$22,Punkte!$E$1:$E$22)),"",LOOKUP(T32,Punkte!$D$1:$D$22,Punkte!$E$1:$E$22)))</f>
        <v/>
      </c>
      <c r="V32" s="32"/>
      <c r="W32" s="39" t="str">
        <f>IF(AND($G32="x",V32&gt;0),0,IF(ISERROR(LOOKUP(V32,Punkte!$D$1:$D$22,Punkte!$E$1:$E$22)),"",LOOKUP(V32,Punkte!$D$1:$D$22,Punkte!$E$1:$E$22)))</f>
        <v/>
      </c>
      <c r="Y32" s="39" t="str">
        <f>IF(AND($G32="x",X32&gt;0),0,IF(ISERROR(LOOKUP(X32,Punkte!$D$1:$D$22,Punkte!$E$1:$E$22)),"",LOOKUP(X32,Punkte!$D$1:$D$22,Punkte!$E$1:$E$22)))</f>
        <v/>
      </c>
      <c r="AA32" s="39" t="str">
        <f>IF(AND($G32="x",Z32&gt;0),0,IF(ISERROR(LOOKUP(Z32,Punkte!$D$1:$D$22,Punkte!$E$1:$E$22)),"",LOOKUP(Z32,Punkte!$D$1:$D$22,Punkte!$E$1:$E$22)))</f>
        <v/>
      </c>
      <c r="AC32" s="39" t="str">
        <f>IF(AND($G32="x",AB32&gt;0),0,IF(ISERROR(LOOKUP(AB32,Punkte!$D$1:$D$22,Punkte!$E$1:$E$22)),"",LOOKUP(AB32,Punkte!$D$1:$D$22,Punkte!$E$1:$E$22)))</f>
        <v/>
      </c>
      <c r="AE32" s="39" t="str">
        <f>IF(AND($G32="x",AD32&gt;0),0,IF(ISERROR(LOOKUP(AD32,Punkte!$D$1:$D$22,Punkte!$E$1:$E$22)),"",LOOKUP(AD32,Punkte!$D$1:$D$22,Punkte!$E$1:$E$22)))</f>
        <v/>
      </c>
    </row>
    <row r="33" spans="1:31" x14ac:dyDescent="0.25">
      <c r="A33" s="9">
        <f t="shared" si="0"/>
        <v>23</v>
      </c>
      <c r="B33" s="34">
        <f t="shared" si="1"/>
        <v>0</v>
      </c>
      <c r="C33" s="3">
        <v>36</v>
      </c>
      <c r="D33" s="4"/>
      <c r="E33" s="15" t="s">
        <v>58</v>
      </c>
      <c r="F33" s="15" t="s">
        <v>59</v>
      </c>
      <c r="G33" s="81" t="s">
        <v>156</v>
      </c>
      <c r="H33" s="81"/>
      <c r="I33" s="39" t="str">
        <f>IF(AND($G33="x",H33&gt;0),0,IF(ISERROR(LOOKUP(H33,Punkte!$D$1:$D$22,Punkte!$E$1:$E$22)),"",LOOKUP(H33,Punkte!$D$1:$D$22,Punkte!$E$1:$E$22)))</f>
        <v/>
      </c>
      <c r="J33" s="81"/>
      <c r="K33" s="39" t="str">
        <f>IF(AND($G33="x",J33&gt;0),0,IF(ISERROR(LOOKUP(J33,Punkte!$D$1:$D$22,Punkte!$E$1:$E$22)),"",LOOKUP(J33,Punkte!$D$1:$D$22,Punkte!$E$1:$E$22)))</f>
        <v/>
      </c>
      <c r="L33" s="81">
        <v>2</v>
      </c>
      <c r="M33" s="39">
        <f>IF(AND($G33="x",L33&gt;0),0,IF(ISERROR(LOOKUP(L33,Punkte!$D$1:$D$22,Punkte!$E$1:$E$22)),"",LOOKUP(L33,Punkte!$D$1:$D$22,Punkte!$E$1:$E$22)))</f>
        <v>0</v>
      </c>
      <c r="N33" s="81" t="s">
        <v>47</v>
      </c>
      <c r="O33" s="39">
        <f>IF(AND($G33="x",N33&gt;0),0,IF(ISERROR(LOOKUP(N33,Punkte!$D$1:$D$22,Punkte!$E$1:$E$22)),"",LOOKUP(N33,Punkte!$D$1:$D$22,Punkte!$E$1:$E$22)))</f>
        <v>0</v>
      </c>
      <c r="P33" s="81">
        <v>4</v>
      </c>
      <c r="Q33" s="39">
        <f>IF(AND($G33="x",P33&gt;0),0,IF(ISERROR(LOOKUP(P33,Punkte!$D$1:$D$22,Punkte!$E$1:$E$22)),"",LOOKUP(P33,Punkte!$D$1:$D$22,Punkte!$E$1:$E$22)))</f>
        <v>0</v>
      </c>
      <c r="R33" s="81" t="s">
        <v>39</v>
      </c>
      <c r="S33" s="45">
        <f>IF(AND($G33="x",R33&gt;0),0,IF(ISERROR(LOOKUP(R33,Punkte!$D$1:$D$22,Punkte!$E$1:$E$22)),"",LOOKUP(R33,Punkte!$D$1:$D$22,Punkte!$E$1:$E$22)))</f>
        <v>0</v>
      </c>
      <c r="T33" s="81"/>
      <c r="U33" s="39" t="str">
        <f>IF(AND($G33="x",T33&gt;0),0,IF(ISERROR(LOOKUP(T33,Punkte!$D$1:$D$22,Punkte!$E$1:$E$22)),"",LOOKUP(T33,Punkte!$D$1:$D$22,Punkte!$E$1:$E$22)))</f>
        <v/>
      </c>
      <c r="V33" s="82"/>
      <c r="W33" s="39" t="str">
        <f>IF(AND($G33="x",V33&gt;0),0,IF(ISERROR(LOOKUP(V33,Punkte!$D$1:$D$22,Punkte!$E$1:$E$22)),"",LOOKUP(V33,Punkte!$D$1:$D$22,Punkte!$E$1:$E$22)))</f>
        <v/>
      </c>
      <c r="X33" s="81"/>
      <c r="Y33" s="39" t="str">
        <f>IF(AND($G33="x",X33&gt;0),0,IF(ISERROR(LOOKUP(X33,Punkte!$D$1:$D$22,Punkte!$E$1:$E$22)),"",LOOKUP(X33,Punkte!$D$1:$D$22,Punkte!$E$1:$E$22)))</f>
        <v/>
      </c>
      <c r="Z33" s="81"/>
      <c r="AA33" s="39" t="str">
        <f>IF(AND($G33="x",Z33&gt;0),0,IF(ISERROR(LOOKUP(Z33,Punkte!$D$1:$D$22,Punkte!$E$1:$E$22)),"",LOOKUP(Z33,Punkte!$D$1:$D$22,Punkte!$E$1:$E$22)))</f>
        <v/>
      </c>
      <c r="AB33" s="81">
        <v>3</v>
      </c>
      <c r="AC33" s="39">
        <f>IF(AND($G33="x",AB33&gt;0),0,IF(ISERROR(LOOKUP(AB33,Punkte!$D$1:$D$22,Punkte!$E$1:$E$22)),"",LOOKUP(AB33,Punkte!$D$1:$D$22,Punkte!$E$1:$E$22)))</f>
        <v>0</v>
      </c>
      <c r="AD33" s="81">
        <v>2</v>
      </c>
      <c r="AE33" s="39">
        <f>IF(AND($G33="x",AD33&gt;0),0,IF(ISERROR(LOOKUP(AD33,Punkte!$D$1:$D$22,Punkte!$E$1:$E$22)),"",LOOKUP(AD33,Punkte!$D$1:$D$22,Punkte!$E$1:$E$22)))</f>
        <v>0</v>
      </c>
    </row>
    <row r="34" spans="1:31" x14ac:dyDescent="0.25">
      <c r="A34" s="9">
        <f t="shared" si="0"/>
        <v>23</v>
      </c>
      <c r="B34" s="34">
        <f t="shared" si="1"/>
        <v>0</v>
      </c>
      <c r="C34" s="3">
        <v>6</v>
      </c>
      <c r="E34" s="15" t="s">
        <v>137</v>
      </c>
      <c r="F34" s="15" t="s">
        <v>138</v>
      </c>
      <c r="G34" s="35" t="s">
        <v>156</v>
      </c>
      <c r="H34" s="31" t="s">
        <v>47</v>
      </c>
      <c r="I34" s="39">
        <f>IF(AND($G34="x",H34&gt;0),0,IF(ISERROR(LOOKUP(H34,Punkte!$D$1:$D$22,Punkte!$E$1:$E$22)),"",LOOKUP(H34,Punkte!$D$1:$D$22,Punkte!$E$1:$E$22)))</f>
        <v>0</v>
      </c>
      <c r="K34" s="39" t="str">
        <f>IF(AND($G34="x",J34&gt;0),0,IF(ISERROR(LOOKUP(J34,Punkte!$D$1:$D$22,Punkte!$E$1:$E$22)),"",LOOKUP(J34,Punkte!$D$1:$D$22,Punkte!$E$1:$E$22)))</f>
        <v/>
      </c>
      <c r="M34" s="39" t="str">
        <f>IF(AND($G34="x",L34&gt;0),0,IF(ISERROR(LOOKUP(L34,Punkte!$D$1:$D$22,Punkte!$E$1:$E$22)),"",LOOKUP(L34,Punkte!$D$1:$D$22,Punkte!$E$1:$E$22)))</f>
        <v/>
      </c>
      <c r="O34" s="39" t="str">
        <f>IF(AND($G34="x",N34&gt;0),0,IF(ISERROR(LOOKUP(N34,Punkte!$D$1:$D$22,Punkte!$E$1:$E$22)),"",LOOKUP(N34,Punkte!$D$1:$D$22,Punkte!$E$1:$E$22)))</f>
        <v/>
      </c>
      <c r="Q34" s="39" t="str">
        <f>IF(AND($G34="x",P34&gt;0),0,IF(ISERROR(LOOKUP(P34,Punkte!$D$1:$D$22,Punkte!$E$1:$E$22)),"",LOOKUP(P34,Punkte!$D$1:$D$22,Punkte!$E$1:$E$22)))</f>
        <v/>
      </c>
      <c r="S34" s="45" t="str">
        <f>IF(AND($G34="x",R34&gt;0),0,IF(ISERROR(LOOKUP(R34,Punkte!$D$1:$D$22,Punkte!$E$1:$E$22)),"",LOOKUP(R34,Punkte!$D$1:$D$22,Punkte!$E$1:$E$22)))</f>
        <v/>
      </c>
      <c r="T34" s="31" t="s">
        <v>47</v>
      </c>
      <c r="U34" s="39">
        <f>IF(AND($G34="x",T34&gt;0),0,IF(ISERROR(LOOKUP(T34,Punkte!$D$1:$D$22,Punkte!$E$1:$E$22)),"",LOOKUP(T34,Punkte!$D$1:$D$22,Punkte!$E$1:$E$22)))</f>
        <v>0</v>
      </c>
      <c r="V34" s="32"/>
      <c r="W34" s="39" t="str">
        <f>IF(AND($G34="x",V34&gt;0),0,IF(ISERROR(LOOKUP(V34,Punkte!$D$1:$D$22,Punkte!$E$1:$E$22)),"",LOOKUP(V34,Punkte!$D$1:$D$22,Punkte!$E$1:$E$22)))</f>
        <v/>
      </c>
      <c r="Y34" s="39" t="str">
        <f>IF(AND($G34="x",X34&gt;0),0,IF(ISERROR(LOOKUP(X34,Punkte!$D$1:$D$22,Punkte!$E$1:$E$22)),"",LOOKUP(X34,Punkte!$D$1:$D$22,Punkte!$E$1:$E$22)))</f>
        <v/>
      </c>
      <c r="AA34" s="39" t="str">
        <f>IF(AND($G34="x",Z34&gt;0),0,IF(ISERROR(LOOKUP(Z34,Punkte!$D$1:$D$22,Punkte!$E$1:$E$22)),"",LOOKUP(Z34,Punkte!$D$1:$D$22,Punkte!$E$1:$E$22)))</f>
        <v/>
      </c>
      <c r="AB34" s="31" t="s">
        <v>47</v>
      </c>
      <c r="AC34" s="39">
        <f>IF(AND($G34="x",AB34&gt;0),0,IF(ISERROR(LOOKUP(AB34,Punkte!$D$1:$D$22,Punkte!$E$1:$E$22)),"",LOOKUP(AB34,Punkte!$D$1:$D$22,Punkte!$E$1:$E$22)))</f>
        <v>0</v>
      </c>
      <c r="AD34" s="31" t="s">
        <v>47</v>
      </c>
      <c r="AE34" s="39">
        <f>IF(AND($G34="x",AD34&gt;0),0,IF(ISERROR(LOOKUP(AD34,Punkte!$D$1:$D$22,Punkte!$E$1:$E$22)),"",LOOKUP(AD34,Punkte!$D$1:$D$22,Punkte!$E$1:$E$22)))</f>
        <v>0</v>
      </c>
    </row>
    <row r="35" spans="1:31" x14ac:dyDescent="0.25">
      <c r="A35" s="9">
        <f t="shared" si="0"/>
        <v>23</v>
      </c>
      <c r="B35" s="34">
        <f t="shared" si="1"/>
        <v>0</v>
      </c>
      <c r="C35" s="3">
        <v>88</v>
      </c>
      <c r="D35" s="19"/>
      <c r="E35" s="15" t="s">
        <v>91</v>
      </c>
      <c r="F35" s="15" t="s">
        <v>36</v>
      </c>
      <c r="G35" s="35" t="s">
        <v>156</v>
      </c>
      <c r="I35" s="39" t="str">
        <f>IF(AND($G35="x",H35&gt;0),0,IF(ISERROR(LOOKUP(H35,Punkte!$D$1:$D$22,Punkte!$E$1:$E$22)),"",LOOKUP(H35,Punkte!$D$1:$D$22,Punkte!$E$1:$E$22)))</f>
        <v/>
      </c>
      <c r="K35" s="39" t="str">
        <f>IF(AND($G35="x",J35&gt;0),0,IF(ISERROR(LOOKUP(J35,Punkte!$D$1:$D$22,Punkte!$E$1:$E$22)),"",LOOKUP(J35,Punkte!$D$1:$D$22,Punkte!$E$1:$E$22)))</f>
        <v/>
      </c>
      <c r="M35" s="39" t="str">
        <f>IF(AND($G35="x",L35&gt;0),0,IF(ISERROR(LOOKUP(L35,Punkte!$D$1:$D$22,Punkte!$E$1:$E$22)),"",LOOKUP(L35,Punkte!$D$1:$D$22,Punkte!$E$1:$E$22)))</f>
        <v/>
      </c>
      <c r="O35" s="39" t="str">
        <f>IF(AND($G35="x",N35&gt;0),0,IF(ISERROR(LOOKUP(N35,Punkte!$D$1:$D$22,Punkte!$E$1:$E$22)),"",LOOKUP(N35,Punkte!$D$1:$D$22,Punkte!$E$1:$E$22)))</f>
        <v/>
      </c>
      <c r="Q35" s="39" t="str">
        <f>IF(AND($G35="x",P35&gt;0),0,IF(ISERROR(LOOKUP(P35,Punkte!$D$1:$D$22,Punkte!$E$1:$E$22)),"",LOOKUP(P35,Punkte!$D$1:$D$22,Punkte!$E$1:$E$22)))</f>
        <v/>
      </c>
      <c r="S35" s="45" t="str">
        <f>IF(AND($G35="x",R35&gt;0),0,IF(ISERROR(LOOKUP(R35,Punkte!$D$1:$D$22,Punkte!$E$1:$E$22)),"",LOOKUP(R35,Punkte!$D$1:$D$22,Punkte!$E$1:$E$22)))</f>
        <v/>
      </c>
      <c r="U35" s="39" t="str">
        <f>IF(AND($G35="x",T35&gt;0),0,IF(ISERROR(LOOKUP(T35,Punkte!$D$1:$D$22,Punkte!$E$1:$E$22)),"",LOOKUP(T35,Punkte!$D$1:$D$22,Punkte!$E$1:$E$22)))</f>
        <v/>
      </c>
      <c r="V35" s="32"/>
      <c r="W35" s="39" t="str">
        <f>IF(AND($G35="x",V35&gt;0),0,IF(ISERROR(LOOKUP(V35,Punkte!$D$1:$D$22,Punkte!$E$1:$E$22)),"",LOOKUP(V35,Punkte!$D$1:$D$22,Punkte!$E$1:$E$22)))</f>
        <v/>
      </c>
      <c r="Y35" s="39" t="str">
        <f>IF(AND($G35="x",X35&gt;0),0,IF(ISERROR(LOOKUP(X35,Punkte!$D$1:$D$22,Punkte!$E$1:$E$22)),"",LOOKUP(X35,Punkte!$D$1:$D$22,Punkte!$E$1:$E$22)))</f>
        <v/>
      </c>
      <c r="AA35" s="39" t="str">
        <f>IF(AND($G35="x",Z35&gt;0),0,IF(ISERROR(LOOKUP(Z35,Punkte!$D$1:$D$22,Punkte!$E$1:$E$22)),"",LOOKUP(Z35,Punkte!$D$1:$D$22,Punkte!$E$1:$E$22)))</f>
        <v/>
      </c>
      <c r="AC35" s="39" t="str">
        <f>IF(AND($G35="x",AB35&gt;0),0,IF(ISERROR(LOOKUP(AB35,Punkte!$D$1:$D$22,Punkte!$E$1:$E$22)),"",LOOKUP(AB35,Punkte!$D$1:$D$22,Punkte!$E$1:$E$22)))</f>
        <v/>
      </c>
      <c r="AD35" s="31">
        <v>12</v>
      </c>
      <c r="AE35" s="39">
        <f>IF(AND($G35="x",AD35&gt;0),0,IF(ISERROR(LOOKUP(AD35,Punkte!$D$1:$D$22,Punkte!$E$1:$E$22)),"",LOOKUP(AD35,Punkte!$D$1:$D$22,Punkte!$E$1:$E$22)))</f>
        <v>0</v>
      </c>
    </row>
    <row r="36" spans="1:31" x14ac:dyDescent="0.25">
      <c r="A36" s="9">
        <f t="shared" si="0"/>
        <v>23</v>
      </c>
      <c r="B36" s="34">
        <f t="shared" si="1"/>
        <v>0</v>
      </c>
      <c r="C36" s="3">
        <v>58</v>
      </c>
      <c r="E36" s="15" t="s">
        <v>113</v>
      </c>
      <c r="F36" s="15" t="s">
        <v>114</v>
      </c>
      <c r="G36" s="35" t="s">
        <v>156</v>
      </c>
      <c r="H36" s="31">
        <v>28</v>
      </c>
      <c r="I36" s="39">
        <f>IF(AND($G36="x",H36&gt;0),0,IF(ISERROR(LOOKUP(H36,Punkte!$D$1:$D$22,Punkte!$E$1:$E$22)),"",LOOKUP(H36,Punkte!$D$1:$D$22,Punkte!$E$1:$E$22)))</f>
        <v>0</v>
      </c>
      <c r="J36" s="31" t="s">
        <v>47</v>
      </c>
      <c r="K36" s="39">
        <f>IF(AND($G36="x",J36&gt;0),0,IF(ISERROR(LOOKUP(J36,Punkte!$D$1:$D$22,Punkte!$E$1:$E$22)),"",LOOKUP(J36,Punkte!$D$1:$D$22,Punkte!$E$1:$E$22)))</f>
        <v>0</v>
      </c>
      <c r="L36" s="41">
        <v>20</v>
      </c>
      <c r="M36" s="39">
        <f>IF(AND($G36="x",L36&gt;0),0,IF(ISERROR(LOOKUP(L36,Punkte!$D$1:$D$22,Punkte!$E$1:$E$22)),"",LOOKUP(L36,Punkte!$D$1:$D$22,Punkte!$E$1:$E$22)))</f>
        <v>0</v>
      </c>
      <c r="N36" s="31">
        <v>23</v>
      </c>
      <c r="O36" s="39">
        <f>IF(AND($G36="x",N36&gt;0),0,IF(ISERROR(LOOKUP(N36,Punkte!$D$1:$D$22,Punkte!$E$1:$E$22)),"",LOOKUP(N36,Punkte!$D$1:$D$22,Punkte!$E$1:$E$22)))</f>
        <v>0</v>
      </c>
      <c r="P36" s="47">
        <v>36</v>
      </c>
      <c r="Q36" s="39">
        <f>IF(AND($G36="x",P36&gt;0),0,IF(ISERROR(LOOKUP(P36,Punkte!$D$1:$D$22,Punkte!$E$1:$E$22)),"",LOOKUP(P36,Punkte!$D$1:$D$22,Punkte!$E$1:$E$22)))</f>
        <v>0</v>
      </c>
      <c r="R36" s="31">
        <v>16</v>
      </c>
      <c r="S36" s="45">
        <f>IF(AND($G36="x",R36&gt;0),0,IF(ISERROR(LOOKUP(R36,Punkte!$D$1:$D$22,Punkte!$E$1:$E$22)),"",LOOKUP(R36,Punkte!$D$1:$D$22,Punkte!$E$1:$E$22)))</f>
        <v>0</v>
      </c>
      <c r="U36" s="39" t="str">
        <f>IF(AND($G36="x",T36&gt;0),0,IF(ISERROR(LOOKUP(T36,Punkte!$D$1:$D$22,Punkte!$E$1:$E$22)),"",LOOKUP(T36,Punkte!$D$1:$D$22,Punkte!$E$1:$E$22)))</f>
        <v/>
      </c>
      <c r="V36" s="32"/>
      <c r="W36" s="39" t="str">
        <f>IF(AND($G36="x",V36&gt;0),0,IF(ISERROR(LOOKUP(V36,Punkte!$D$1:$D$22,Punkte!$E$1:$E$22)),"",LOOKUP(V36,Punkte!$D$1:$D$22,Punkte!$E$1:$E$22)))</f>
        <v/>
      </c>
      <c r="X36" s="31">
        <v>19</v>
      </c>
      <c r="Y36" s="39">
        <f>IF(AND($G36="x",X36&gt;0),0,IF(ISERROR(LOOKUP(X36,Punkte!$D$1:$D$22,Punkte!$E$1:$E$22)),"",LOOKUP(X36,Punkte!$D$1:$D$22,Punkte!$E$1:$E$22)))</f>
        <v>0</v>
      </c>
      <c r="Z36" s="31" t="s">
        <v>47</v>
      </c>
      <c r="AA36" s="39">
        <f>IF(AND($G36="x",Z36&gt;0),0,IF(ISERROR(LOOKUP(Z36,Punkte!$D$1:$D$22,Punkte!$E$1:$E$22)),"",LOOKUP(Z36,Punkte!$D$1:$D$22,Punkte!$E$1:$E$22)))</f>
        <v>0</v>
      </c>
      <c r="AC36" s="39" t="str">
        <f>IF(AND($G36="x",AB36&gt;0),0,IF(ISERROR(LOOKUP(AB36,Punkte!$D$1:$D$22,Punkte!$E$1:$E$22)),"",LOOKUP(AB36,Punkte!$D$1:$D$22,Punkte!$E$1:$E$22)))</f>
        <v/>
      </c>
      <c r="AE36" s="39" t="str">
        <f>IF(AND($G36="x",AD36&gt;0),0,IF(ISERROR(LOOKUP(AD36,Punkte!$D$1:$D$22,Punkte!$E$1:$E$22)),"",LOOKUP(AD36,Punkte!$D$1:$D$22,Punkte!$E$1:$E$22)))</f>
        <v/>
      </c>
    </row>
    <row r="37" spans="1:31" x14ac:dyDescent="0.25">
      <c r="A37" s="9">
        <f t="shared" ref="A37:A66" si="2">_xlfn.RANK.EQ(B37,$B$5:$B$67)</f>
        <v>23</v>
      </c>
      <c r="B37" s="34">
        <f t="shared" ref="B37:B66" si="3">SUM(IF(ISNUMBER(I37),I37)+IF(ISNUMBER(K37),K37)+IF(ISNUMBER(M37),M37)+IF(ISNUMBER(O37),O37)+IF(ISNUMBER(Q37),Q37)+IF(ISNUMBER(S37),S37)+IF(ISNUMBER(U37),U37)+IF(ISNUMBER(W37),W37)+IF(ISNUMBER(Y37),Y37)+IF(ISNUMBER(AA37),AA37)+IF(ISNUMBER(AC37),AC37)+IF(ISNUMBER(AE37),AE37))</f>
        <v>0</v>
      </c>
      <c r="C37" s="3">
        <v>73</v>
      </c>
      <c r="D37" s="19"/>
      <c r="E37" s="15" t="s">
        <v>116</v>
      </c>
      <c r="F37" s="15" t="s">
        <v>117</v>
      </c>
      <c r="G37" s="60" t="s">
        <v>156</v>
      </c>
      <c r="H37" s="60">
        <v>31</v>
      </c>
      <c r="I37" s="39">
        <f>IF(AND($G37="x",H37&gt;0),0,IF(ISERROR(LOOKUP(H37,Punkte!$D$1:$D$22,Punkte!$E$1:$E$22)),"",LOOKUP(H37,Punkte!$D$1:$D$22,Punkte!$E$1:$E$22)))</f>
        <v>0</v>
      </c>
      <c r="J37" s="60" t="s">
        <v>47</v>
      </c>
      <c r="K37" s="39">
        <f>IF(AND($G37="x",J37&gt;0),0,IF(ISERROR(LOOKUP(J37,Punkte!$D$1:$D$22,Punkte!$E$1:$E$22)),"",LOOKUP(J37,Punkte!$D$1:$D$22,Punkte!$E$1:$E$22)))</f>
        <v>0</v>
      </c>
      <c r="L37" s="60"/>
      <c r="M37" s="39" t="str">
        <f>IF(AND($G37="x",L37&gt;0),0,IF(ISERROR(LOOKUP(L37,Punkte!$D$1:$D$22,Punkte!$E$1:$E$22)),"",LOOKUP(L37,Punkte!$D$1:$D$22,Punkte!$E$1:$E$22)))</f>
        <v/>
      </c>
      <c r="N37" s="60"/>
      <c r="O37" s="39" t="str">
        <f>IF(AND($G37="x",N37&gt;0),0,IF(ISERROR(LOOKUP(N37,Punkte!$D$1:$D$22,Punkte!$E$1:$E$22)),"",LOOKUP(N37,Punkte!$D$1:$D$22,Punkte!$E$1:$E$22)))</f>
        <v/>
      </c>
      <c r="P37" s="60"/>
      <c r="Q37" s="39" t="str">
        <f>IF(AND($G37="x",P37&gt;0),0,IF(ISERROR(LOOKUP(P37,Punkte!$D$1:$D$22,Punkte!$E$1:$E$22)),"",LOOKUP(P37,Punkte!$D$1:$D$22,Punkte!$E$1:$E$22)))</f>
        <v/>
      </c>
      <c r="R37" s="60"/>
      <c r="S37" s="45" t="str">
        <f>IF(AND($G37="x",R37&gt;0),0,IF(ISERROR(LOOKUP(R37,Punkte!$D$1:$D$22,Punkte!$E$1:$E$22)),"",LOOKUP(R37,Punkte!$D$1:$D$22,Punkte!$E$1:$E$22)))</f>
        <v/>
      </c>
      <c r="T37" s="60"/>
      <c r="U37" s="39" t="str">
        <f>IF(AND($G37="x",T37&gt;0),0,IF(ISERROR(LOOKUP(T37,Punkte!$D$1:$D$22,Punkte!$E$1:$E$22)),"",LOOKUP(T37,Punkte!$D$1:$D$22,Punkte!$E$1:$E$22)))</f>
        <v/>
      </c>
      <c r="V37" s="61"/>
      <c r="W37" s="39" t="str">
        <f>IF(AND($G37="x",V37&gt;0),0,IF(ISERROR(LOOKUP(V37,Punkte!$D$1:$D$22,Punkte!$E$1:$E$22)),"",LOOKUP(V37,Punkte!$D$1:$D$22,Punkte!$E$1:$E$22)))</f>
        <v/>
      </c>
      <c r="X37" s="60"/>
      <c r="Y37" s="39" t="str">
        <f>IF(AND($G37="x",X37&gt;0),0,IF(ISERROR(LOOKUP(X37,Punkte!$D$1:$D$22,Punkte!$E$1:$E$22)),"",LOOKUP(X37,Punkte!$D$1:$D$22,Punkte!$E$1:$E$22)))</f>
        <v/>
      </c>
      <c r="Z37" s="60"/>
      <c r="AA37" s="39" t="str">
        <f>IF(AND($G37="x",Z37&gt;0),0,IF(ISERROR(LOOKUP(Z37,Punkte!$D$1:$D$22,Punkte!$E$1:$E$22)),"",LOOKUP(Z37,Punkte!$D$1:$D$22,Punkte!$E$1:$E$22)))</f>
        <v/>
      </c>
      <c r="AB37" s="60"/>
      <c r="AC37" s="39" t="str">
        <f>IF(AND($G37="x",AB37&gt;0),0,IF(ISERROR(LOOKUP(AB37,Punkte!$D$1:$D$22,Punkte!$E$1:$E$22)),"",LOOKUP(AB37,Punkte!$D$1:$D$22,Punkte!$E$1:$E$22)))</f>
        <v/>
      </c>
      <c r="AD37" s="60"/>
      <c r="AE37" s="39" t="str">
        <f>IF(AND($G37="x",AD37&gt;0),0,IF(ISERROR(LOOKUP(AD37,Punkte!$D$1:$D$22,Punkte!$E$1:$E$22)),"",LOOKUP(AD37,Punkte!$D$1:$D$22,Punkte!$E$1:$E$22)))</f>
        <v/>
      </c>
    </row>
    <row r="38" spans="1:31" x14ac:dyDescent="0.25">
      <c r="A38" s="9">
        <f t="shared" si="2"/>
        <v>23</v>
      </c>
      <c r="B38" s="34">
        <f t="shared" si="3"/>
        <v>0</v>
      </c>
      <c r="C38" s="18">
        <v>10</v>
      </c>
      <c r="D38" s="4"/>
      <c r="E38" s="15" t="s">
        <v>175</v>
      </c>
      <c r="F38" s="15" t="s">
        <v>43</v>
      </c>
      <c r="G38" s="48" t="s">
        <v>156</v>
      </c>
      <c r="H38" s="48"/>
      <c r="I38" s="39" t="str">
        <f>IF(AND($G38="x",H38&gt;0),0,IF(ISERROR(LOOKUP(H38,Punkte!$D$1:$D$22,Punkte!$E$1:$E$22)),"",LOOKUP(H38,Punkte!$D$1:$D$22,Punkte!$E$1:$E$22)))</f>
        <v/>
      </c>
      <c r="J38" s="48"/>
      <c r="K38" s="39" t="str">
        <f>IF(AND($G38="x",J38&gt;0),0,IF(ISERROR(LOOKUP(J38,Punkte!$D$1:$D$22,Punkte!$E$1:$E$22)),"",LOOKUP(J38,Punkte!$D$1:$D$22,Punkte!$E$1:$E$22)))</f>
        <v/>
      </c>
      <c r="L38" s="48"/>
      <c r="M38" s="39" t="str">
        <f>IF(AND($G38="x",L38&gt;0),0,IF(ISERROR(LOOKUP(L38,Punkte!$D$1:$D$22,Punkte!$E$1:$E$22)),"",LOOKUP(L38,Punkte!$D$1:$D$22,Punkte!$E$1:$E$22)))</f>
        <v/>
      </c>
      <c r="N38" s="48"/>
      <c r="O38" s="39" t="str">
        <f>IF(AND($G38="x",N38&gt;0),0,IF(ISERROR(LOOKUP(N38,Punkte!$D$1:$D$22,Punkte!$E$1:$E$22)),"",LOOKUP(N38,Punkte!$D$1:$D$22,Punkte!$E$1:$E$22)))</f>
        <v/>
      </c>
      <c r="P38" s="48"/>
      <c r="Q38" s="39" t="str">
        <f>IF(AND($G38="x",P38&gt;0),0,IF(ISERROR(LOOKUP(P38,Punkte!$D$1:$D$22,Punkte!$E$1:$E$22)),"",LOOKUP(P38,Punkte!$D$1:$D$22,Punkte!$E$1:$E$22)))</f>
        <v/>
      </c>
      <c r="R38" s="48"/>
      <c r="S38" s="45" t="str">
        <f>IF(AND($G38="x",R38&gt;0),0,IF(ISERROR(LOOKUP(R38,Punkte!$D$1:$D$22,Punkte!$E$1:$E$22)),"",LOOKUP(R38,Punkte!$D$1:$D$22,Punkte!$E$1:$E$22)))</f>
        <v/>
      </c>
      <c r="T38" s="48">
        <v>12</v>
      </c>
      <c r="U38" s="39">
        <f>IF(AND($G38="x",T38&gt;0),0,IF(ISERROR(LOOKUP(T38,Punkte!$D$1:$D$22,Punkte!$E$1:$E$22)),"",LOOKUP(T38,Punkte!$D$1:$D$22,Punkte!$E$1:$E$22)))</f>
        <v>0</v>
      </c>
      <c r="V38" s="50"/>
      <c r="W38" s="39" t="str">
        <f>IF(AND($G38="x",V38&gt;0),0,IF(ISERROR(LOOKUP(V38,Punkte!$D$1:$D$22,Punkte!$E$1:$E$22)),"",LOOKUP(V38,Punkte!$D$1:$D$22,Punkte!$E$1:$E$22)))</f>
        <v/>
      </c>
      <c r="X38" s="48"/>
      <c r="Y38" s="39" t="str">
        <f>IF(AND($G38="x",X38&gt;0),0,IF(ISERROR(LOOKUP(X38,Punkte!$D$1:$D$22,Punkte!$E$1:$E$22)),"",LOOKUP(X38,Punkte!$D$1:$D$22,Punkte!$E$1:$E$22)))</f>
        <v/>
      </c>
      <c r="Z38" s="48"/>
      <c r="AA38" s="39" t="str">
        <f>IF(AND($G38="x",Z38&gt;0),0,IF(ISERROR(LOOKUP(Z38,Punkte!$D$1:$D$22,Punkte!$E$1:$E$22)),"",LOOKUP(Z38,Punkte!$D$1:$D$22,Punkte!$E$1:$E$22)))</f>
        <v/>
      </c>
      <c r="AB38" s="48"/>
      <c r="AC38" s="39" t="str">
        <f>IF(AND($G38="x",AB38&gt;0),0,IF(ISERROR(LOOKUP(AB38,Punkte!$D$1:$D$22,Punkte!$E$1:$E$22)),"",LOOKUP(AB38,Punkte!$D$1:$D$22,Punkte!$E$1:$E$22)))</f>
        <v/>
      </c>
      <c r="AD38" s="48"/>
      <c r="AE38" s="39" t="str">
        <f>IF(AND($G38="x",AD38&gt;0),0,IF(ISERROR(LOOKUP(AD38,Punkte!$D$1:$D$22,Punkte!$E$1:$E$22)),"",LOOKUP(AD38,Punkte!$D$1:$D$22,Punkte!$E$1:$E$22)))</f>
        <v/>
      </c>
    </row>
    <row r="39" spans="1:31" x14ac:dyDescent="0.25">
      <c r="A39" s="9">
        <f t="shared" si="2"/>
        <v>23</v>
      </c>
      <c r="B39" s="34">
        <f t="shared" si="3"/>
        <v>0</v>
      </c>
      <c r="C39" s="18">
        <v>19</v>
      </c>
      <c r="D39" s="4"/>
      <c r="E39" s="15" t="s">
        <v>121</v>
      </c>
      <c r="F39" s="15" t="s">
        <v>122</v>
      </c>
      <c r="G39" s="48"/>
      <c r="H39" s="48"/>
      <c r="I39" s="39" t="str">
        <f>IF(AND($G39="x",H39&gt;0),0,IF(ISERROR(LOOKUP(H39,Punkte!$D$1:$D$22,Punkte!$E$1:$E$22)),"",LOOKUP(H39,Punkte!$D$1:$D$22,Punkte!$E$1:$E$22)))</f>
        <v/>
      </c>
      <c r="J39" s="48"/>
      <c r="K39" s="39" t="str">
        <f>IF(AND($G39="x",J39&gt;0),0,IF(ISERROR(LOOKUP(J39,Punkte!$D$1:$D$22,Punkte!$E$1:$E$22)),"",LOOKUP(J39,Punkte!$D$1:$D$22,Punkte!$E$1:$E$22)))</f>
        <v/>
      </c>
      <c r="L39" s="48"/>
      <c r="M39" s="39" t="str">
        <f>IF(AND($G39="x",L39&gt;0),0,IF(ISERROR(LOOKUP(L39,Punkte!$D$1:$D$22,Punkte!$E$1:$E$22)),"",LOOKUP(L39,Punkte!$D$1:$D$22,Punkte!$E$1:$E$22)))</f>
        <v/>
      </c>
      <c r="N39" s="48"/>
      <c r="O39" s="39" t="str">
        <f>IF(AND($G39="x",N39&gt;0),0,IF(ISERROR(LOOKUP(N39,Punkte!$D$1:$D$22,Punkte!$E$1:$E$22)),"",LOOKUP(N39,Punkte!$D$1:$D$22,Punkte!$E$1:$E$22)))</f>
        <v/>
      </c>
      <c r="P39" s="48"/>
      <c r="Q39" s="39" t="str">
        <f>IF(AND($G39="x",P39&gt;0),0,IF(ISERROR(LOOKUP(P39,Punkte!$D$1:$D$22,Punkte!$E$1:$E$22)),"",LOOKUP(P39,Punkte!$D$1:$D$22,Punkte!$E$1:$E$22)))</f>
        <v/>
      </c>
      <c r="R39" s="48"/>
      <c r="S39" s="45" t="str">
        <f>IF(AND($G39="x",R39&gt;0),0,IF(ISERROR(LOOKUP(R39,Punkte!$D$1:$D$22,Punkte!$E$1:$E$22)),"",LOOKUP(R39,Punkte!$D$1:$D$22,Punkte!$E$1:$E$22)))</f>
        <v/>
      </c>
      <c r="T39" s="48"/>
      <c r="U39" s="39" t="str">
        <f>IF(AND($G39="x",T39&gt;0),0,IF(ISERROR(LOOKUP(T39,Punkte!$D$1:$D$22,Punkte!$E$1:$E$22)),"",LOOKUP(T39,Punkte!$D$1:$D$22,Punkte!$E$1:$E$22)))</f>
        <v/>
      </c>
      <c r="V39" s="50"/>
      <c r="W39" s="39" t="str">
        <f>IF(AND($G39="x",V39&gt;0),0,IF(ISERROR(LOOKUP(V39,Punkte!$D$1:$D$22,Punkte!$E$1:$E$22)),"",LOOKUP(V39,Punkte!$D$1:$D$22,Punkte!$E$1:$E$22)))</f>
        <v/>
      </c>
      <c r="X39" s="48"/>
      <c r="Y39" s="39" t="str">
        <f>IF(AND($G39="x",X39&gt;0),0,IF(ISERROR(LOOKUP(X39,Punkte!$D$1:$D$22,Punkte!$E$1:$E$22)),"",LOOKUP(X39,Punkte!$D$1:$D$22,Punkte!$E$1:$E$22)))</f>
        <v/>
      </c>
      <c r="Z39" s="48"/>
      <c r="AA39" s="39" t="str">
        <f>IF(AND($G39="x",Z39&gt;0),0,IF(ISERROR(LOOKUP(Z39,Punkte!$D$1:$D$22,Punkte!$E$1:$E$22)),"",LOOKUP(Z39,Punkte!$D$1:$D$22,Punkte!$E$1:$E$22)))</f>
        <v/>
      </c>
      <c r="AB39" s="48"/>
      <c r="AC39" s="39" t="str">
        <f>IF(AND($G39="x",AB39&gt;0),0,IF(ISERROR(LOOKUP(AB39,Punkte!$D$1:$D$22,Punkte!$E$1:$E$22)),"",LOOKUP(AB39,Punkte!$D$1:$D$22,Punkte!$E$1:$E$22)))</f>
        <v/>
      </c>
      <c r="AD39" s="48"/>
      <c r="AE39" s="39" t="str">
        <f>IF(AND($G39="x",AD39&gt;0),0,IF(ISERROR(LOOKUP(AD39,Punkte!$D$1:$D$22,Punkte!$E$1:$E$22)),"",LOOKUP(AD39,Punkte!$D$1:$D$22,Punkte!$E$1:$E$22)))</f>
        <v/>
      </c>
    </row>
    <row r="40" spans="1:31" x14ac:dyDescent="0.25">
      <c r="A40" s="9">
        <f t="shared" si="2"/>
        <v>23</v>
      </c>
      <c r="B40" s="34">
        <f t="shared" si="3"/>
        <v>0</v>
      </c>
      <c r="C40" s="18">
        <v>7</v>
      </c>
      <c r="D40" s="4"/>
      <c r="E40" s="15" t="s">
        <v>168</v>
      </c>
      <c r="F40" s="15" t="s">
        <v>169</v>
      </c>
      <c r="G40" s="60" t="s">
        <v>156</v>
      </c>
      <c r="H40" s="60"/>
      <c r="I40" s="39" t="str">
        <f>IF(AND($G40="x",H40&gt;0),0,IF(ISERROR(LOOKUP(H40,Punkte!$D$1:$D$22,Punkte!$E$1:$E$22)),"",LOOKUP(H40,Punkte!$D$1:$D$22,Punkte!$E$1:$E$22)))</f>
        <v/>
      </c>
      <c r="J40" s="60"/>
      <c r="K40" s="39" t="str">
        <f>IF(AND($G40="x",J40&gt;0),0,IF(ISERROR(LOOKUP(J40,Punkte!$D$1:$D$22,Punkte!$E$1:$E$22)),"",LOOKUP(J40,Punkte!$D$1:$D$22,Punkte!$E$1:$E$22)))</f>
        <v/>
      </c>
      <c r="L40" s="60"/>
      <c r="M40" s="39" t="str">
        <f>IF(AND($G40="x",L40&gt;0),0,IF(ISERROR(LOOKUP(L40,Punkte!$D$1:$D$22,Punkte!$E$1:$E$22)),"",LOOKUP(L40,Punkte!$D$1:$D$22,Punkte!$E$1:$E$22)))</f>
        <v/>
      </c>
      <c r="N40" s="60"/>
      <c r="O40" s="39" t="str">
        <f>IF(AND($G40="x",N40&gt;0),0,IF(ISERROR(LOOKUP(N40,Punkte!$D$1:$D$22,Punkte!$E$1:$E$22)),"",LOOKUP(N40,Punkte!$D$1:$D$22,Punkte!$E$1:$E$22)))</f>
        <v/>
      </c>
      <c r="P40" s="60">
        <v>29</v>
      </c>
      <c r="Q40" s="39">
        <f>IF(AND($G40="x",P40&gt;0),0,IF(ISERROR(LOOKUP(P40,Punkte!$D$1:$D$22,Punkte!$E$1:$E$22)),"",LOOKUP(P40,Punkte!$D$1:$D$22,Punkte!$E$1:$E$22)))</f>
        <v>0</v>
      </c>
      <c r="R40" s="60"/>
      <c r="S40" s="45" t="str">
        <f>IF(AND($G40="x",R40&gt;0),0,IF(ISERROR(LOOKUP(R40,Punkte!$D$1:$D$22,Punkte!$E$1:$E$22)),"",LOOKUP(R40,Punkte!$D$1:$D$22,Punkte!$E$1:$E$22)))</f>
        <v/>
      </c>
      <c r="T40" s="60"/>
      <c r="U40" s="39" t="str">
        <f>IF(AND($G40="x",T40&gt;0),0,IF(ISERROR(LOOKUP(T40,Punkte!$D$1:$D$22,Punkte!$E$1:$E$22)),"",LOOKUP(T40,Punkte!$D$1:$D$22,Punkte!$E$1:$E$22)))</f>
        <v/>
      </c>
      <c r="V40" s="61"/>
      <c r="W40" s="39" t="str">
        <f>IF(AND($G40="x",V40&gt;0),0,IF(ISERROR(LOOKUP(V40,Punkte!$D$1:$D$22,Punkte!$E$1:$E$22)),"",LOOKUP(V40,Punkte!$D$1:$D$22,Punkte!$E$1:$E$22)))</f>
        <v/>
      </c>
      <c r="X40" s="60">
        <v>13</v>
      </c>
      <c r="Y40" s="39">
        <f>IF(AND($G40="x",X40&gt;0),0,IF(ISERROR(LOOKUP(X40,Punkte!$D$1:$D$22,Punkte!$E$1:$E$22)),"",LOOKUP(X40,Punkte!$D$1:$D$22,Punkte!$E$1:$E$22)))</f>
        <v>0</v>
      </c>
      <c r="Z40" s="60">
        <v>12</v>
      </c>
      <c r="AA40" s="39">
        <f>IF(AND($G40="x",Z40&gt;0),0,IF(ISERROR(LOOKUP(Z40,Punkte!$D$1:$D$22,Punkte!$E$1:$E$22)),"",LOOKUP(Z40,Punkte!$D$1:$D$22,Punkte!$E$1:$E$22)))</f>
        <v>0</v>
      </c>
      <c r="AB40" s="60"/>
      <c r="AC40" s="39" t="str">
        <f>IF(AND($G40="x",AB40&gt;0),0,IF(ISERROR(LOOKUP(AB40,Punkte!$D$1:$D$22,Punkte!$E$1:$E$22)),"",LOOKUP(AB40,Punkte!$D$1:$D$22,Punkte!$E$1:$E$22)))</f>
        <v/>
      </c>
      <c r="AD40" s="60"/>
      <c r="AE40" s="39" t="str">
        <f>IF(AND($G40="x",AD40&gt;0),0,IF(ISERROR(LOOKUP(AD40,Punkte!$D$1:$D$22,Punkte!$E$1:$E$22)),"",LOOKUP(AD40,Punkte!$D$1:$D$22,Punkte!$E$1:$E$22)))</f>
        <v/>
      </c>
    </row>
    <row r="41" spans="1:31" x14ac:dyDescent="0.25">
      <c r="A41" s="9">
        <f t="shared" si="2"/>
        <v>23</v>
      </c>
      <c r="B41" s="34">
        <f t="shared" si="3"/>
        <v>0</v>
      </c>
      <c r="C41" s="3">
        <v>99</v>
      </c>
      <c r="D41" s="19"/>
      <c r="E41" s="15" t="s">
        <v>98</v>
      </c>
      <c r="F41" s="15" t="s">
        <v>99</v>
      </c>
      <c r="G41" s="35"/>
      <c r="I41" s="39" t="str">
        <f>IF(AND($G41="x",H41&gt;0),0,IF(ISERROR(LOOKUP(H41,Punkte!$D$1:$D$22,Punkte!$E$1:$E$22)),"",LOOKUP(H41,Punkte!$D$1:$D$22,Punkte!$E$1:$E$22)))</f>
        <v/>
      </c>
      <c r="K41" s="39" t="str">
        <f>IF(AND($G41="x",J41&gt;0),0,IF(ISERROR(LOOKUP(J41,Punkte!$D$1:$D$22,Punkte!$E$1:$E$22)),"",LOOKUP(J41,Punkte!$D$1:$D$22,Punkte!$E$1:$E$22)))</f>
        <v/>
      </c>
      <c r="M41" s="39" t="str">
        <f>IF(AND($G41="x",L41&gt;0),0,IF(ISERROR(LOOKUP(L41,Punkte!$D$1:$D$22,Punkte!$E$1:$E$22)),"",LOOKUP(L41,Punkte!$D$1:$D$22,Punkte!$E$1:$E$22)))</f>
        <v/>
      </c>
      <c r="O41" s="39" t="str">
        <f>IF(AND($G41="x",N41&gt;0),0,IF(ISERROR(LOOKUP(N41,Punkte!$D$1:$D$22,Punkte!$E$1:$E$22)),"",LOOKUP(N41,Punkte!$D$1:$D$22,Punkte!$E$1:$E$22)))</f>
        <v/>
      </c>
      <c r="Q41" s="39" t="str">
        <f>IF(AND($G41="x",P41&gt;0),0,IF(ISERROR(LOOKUP(P41,Punkte!$D$1:$D$22,Punkte!$E$1:$E$22)),"",LOOKUP(P41,Punkte!$D$1:$D$22,Punkte!$E$1:$E$22)))</f>
        <v/>
      </c>
      <c r="S41" s="45" t="str">
        <f>IF(AND($G41="x",R41&gt;0),0,IF(ISERROR(LOOKUP(R41,Punkte!$D$1:$D$22,Punkte!$E$1:$E$22)),"",LOOKUP(R41,Punkte!$D$1:$D$22,Punkte!$E$1:$E$22)))</f>
        <v/>
      </c>
      <c r="U41" s="39" t="str">
        <f>IF(AND($G41="x",T41&gt;0),0,IF(ISERROR(LOOKUP(T41,Punkte!$D$1:$D$22,Punkte!$E$1:$E$22)),"",LOOKUP(T41,Punkte!$D$1:$D$22,Punkte!$E$1:$E$22)))</f>
        <v/>
      </c>
      <c r="V41" s="32"/>
      <c r="W41" s="39" t="str">
        <f>IF(AND($G41="x",V41&gt;0),0,IF(ISERROR(LOOKUP(V41,Punkte!$D$1:$D$22,Punkte!$E$1:$E$22)),"",LOOKUP(V41,Punkte!$D$1:$D$22,Punkte!$E$1:$E$22)))</f>
        <v/>
      </c>
      <c r="Y41" s="39" t="str">
        <f>IF(AND($G41="x",X41&gt;0),0,IF(ISERROR(LOOKUP(X41,Punkte!$D$1:$D$22,Punkte!$E$1:$E$22)),"",LOOKUP(X41,Punkte!$D$1:$D$22,Punkte!$E$1:$E$22)))</f>
        <v/>
      </c>
      <c r="AA41" s="39" t="str">
        <f>IF(AND($G41="x",Z41&gt;0),0,IF(ISERROR(LOOKUP(Z41,Punkte!$D$1:$D$22,Punkte!$E$1:$E$22)),"",LOOKUP(Z41,Punkte!$D$1:$D$22,Punkte!$E$1:$E$22)))</f>
        <v/>
      </c>
      <c r="AC41" s="39" t="str">
        <f>IF(AND($G41="x",AB41&gt;0),0,IF(ISERROR(LOOKUP(AB41,Punkte!$D$1:$D$22,Punkte!$E$1:$E$22)),"",LOOKUP(AB41,Punkte!$D$1:$D$22,Punkte!$E$1:$E$22)))</f>
        <v/>
      </c>
      <c r="AE41" s="39" t="str">
        <f>IF(AND($G41="x",AD41&gt;0),0,IF(ISERROR(LOOKUP(AD41,Punkte!$D$1:$D$22,Punkte!$E$1:$E$22)),"",LOOKUP(AD41,Punkte!$D$1:$D$22,Punkte!$E$1:$E$22)))</f>
        <v/>
      </c>
    </row>
    <row r="42" spans="1:31" x14ac:dyDescent="0.25">
      <c r="A42" s="9">
        <f t="shared" si="2"/>
        <v>23</v>
      </c>
      <c r="B42" s="34">
        <f t="shared" si="3"/>
        <v>0</v>
      </c>
      <c r="C42" s="3">
        <v>7</v>
      </c>
      <c r="E42" s="15" t="s">
        <v>183</v>
      </c>
      <c r="F42" s="15" t="s">
        <v>184</v>
      </c>
      <c r="G42" s="48" t="s">
        <v>156</v>
      </c>
      <c r="H42" s="48"/>
      <c r="I42" s="39"/>
      <c r="J42" s="48"/>
      <c r="K42" s="39"/>
      <c r="L42" s="48"/>
      <c r="M42" s="39"/>
      <c r="N42" s="48"/>
      <c r="O42" s="39"/>
      <c r="P42" s="48"/>
      <c r="Q42" s="39"/>
      <c r="R42" s="48"/>
      <c r="S42" s="45"/>
      <c r="T42" s="48"/>
      <c r="U42" s="39"/>
      <c r="V42" s="50"/>
      <c r="W42" s="39"/>
      <c r="X42" s="48"/>
      <c r="Y42" s="39"/>
      <c r="Z42" s="48"/>
      <c r="AA42" s="39"/>
      <c r="AB42" s="48" t="s">
        <v>47</v>
      </c>
      <c r="AC42" s="39">
        <f>IF(AND($G42="x",AB42&gt;0),0,IF(ISERROR(LOOKUP(AB42,Punkte!$D$1:$D$22,Punkte!$E$1:$E$22)),"",LOOKUP(AB42,Punkte!$D$1:$D$22,Punkte!$E$1:$E$22)))</f>
        <v>0</v>
      </c>
      <c r="AE42" s="39"/>
    </row>
    <row r="43" spans="1:31" x14ac:dyDescent="0.25">
      <c r="A43" s="9">
        <f t="shared" si="2"/>
        <v>23</v>
      </c>
      <c r="B43" s="34">
        <f t="shared" si="3"/>
        <v>0</v>
      </c>
      <c r="C43" s="18">
        <v>47</v>
      </c>
      <c r="D43" s="20"/>
      <c r="E43" s="15" t="s">
        <v>167</v>
      </c>
      <c r="F43" s="15" t="s">
        <v>72</v>
      </c>
      <c r="G43" s="35" t="s">
        <v>156</v>
      </c>
      <c r="I43" s="39" t="str">
        <f>IF(AND($G43="x",H43&gt;0),0,IF(ISERROR(LOOKUP(H43,Punkte!$D$1:$D$22,Punkte!$E$1:$E$22)),"",LOOKUP(H43,Punkte!$D$1:$D$22,Punkte!$E$1:$E$22)))</f>
        <v/>
      </c>
      <c r="K43" s="39" t="str">
        <f>IF(AND($G43="x",J43&gt;0),0,IF(ISERROR(LOOKUP(J43,Punkte!$D$1:$D$22,Punkte!$E$1:$E$22)),"",LOOKUP(J43,Punkte!$D$1:$D$22,Punkte!$E$1:$E$22)))</f>
        <v/>
      </c>
      <c r="M43" s="39" t="str">
        <f>IF(AND($G43="x",L43&gt;0),0,IF(ISERROR(LOOKUP(L43,Punkte!$D$1:$D$22,Punkte!$E$1:$E$22)),"",LOOKUP(L43,Punkte!$D$1:$D$22,Punkte!$E$1:$E$22)))</f>
        <v/>
      </c>
      <c r="O43" s="39" t="str">
        <f>IF(AND($G43="x",N43&gt;0),0,IF(ISERROR(LOOKUP(N43,Punkte!$D$1:$D$22,Punkte!$E$1:$E$22)),"",LOOKUP(N43,Punkte!$D$1:$D$22,Punkte!$E$1:$E$22)))</f>
        <v/>
      </c>
      <c r="P43" s="31">
        <v>28</v>
      </c>
      <c r="Q43" s="39">
        <f>IF(AND($G43="x",P43&gt;0),0,IF(ISERROR(LOOKUP(P43,Punkte!$D$1:$D$22,Punkte!$E$1:$E$22)),"",LOOKUP(P43,Punkte!$D$1:$D$22,Punkte!$E$1:$E$22)))</f>
        <v>0</v>
      </c>
      <c r="S43" s="45" t="str">
        <f>IF(AND($G43="x",R43&gt;0),0,IF(ISERROR(LOOKUP(R43,Punkte!$D$1:$D$22,Punkte!$E$1:$E$22)),"",LOOKUP(R43,Punkte!$D$1:$D$22,Punkte!$E$1:$E$22)))</f>
        <v/>
      </c>
      <c r="T43" s="31">
        <v>18</v>
      </c>
      <c r="U43" s="39">
        <f>IF(AND($G43="x",T43&gt;0),0,IF(ISERROR(LOOKUP(T43,Punkte!$D$1:$D$22,Punkte!$E$1:$E$22)),"",LOOKUP(T43,Punkte!$D$1:$D$22,Punkte!$E$1:$E$22)))</f>
        <v>0</v>
      </c>
      <c r="V43" s="32"/>
      <c r="W43" s="39" t="str">
        <f>IF(AND($G43="x",V43&gt;0),0,IF(ISERROR(LOOKUP(V43,Punkte!$D$1:$D$22,Punkte!$E$1:$E$22)),"",LOOKUP(V43,Punkte!$D$1:$D$22,Punkte!$E$1:$E$22)))</f>
        <v/>
      </c>
      <c r="Y43" s="39" t="str">
        <f>IF(AND($G43="x",X43&gt;0),0,IF(ISERROR(LOOKUP(X43,Punkte!$D$1:$D$22,Punkte!$E$1:$E$22)),"",LOOKUP(X43,Punkte!$D$1:$D$22,Punkte!$E$1:$E$22)))</f>
        <v/>
      </c>
      <c r="AA43" s="39" t="str">
        <f>IF(AND($G43="x",Z43&gt;0),0,IF(ISERROR(LOOKUP(Z43,Punkte!$D$1:$D$22,Punkte!$E$1:$E$22)),"",LOOKUP(Z43,Punkte!$D$1:$D$22,Punkte!$E$1:$E$22)))</f>
        <v/>
      </c>
      <c r="AB43" s="31">
        <v>17</v>
      </c>
      <c r="AC43" s="39">
        <f>IF(AND($G43="x",AB43&gt;0),0,IF(ISERROR(LOOKUP(AB43,Punkte!$D$1:$D$22,Punkte!$E$1:$E$22)),"",LOOKUP(AB43,Punkte!$D$1:$D$22,Punkte!$E$1:$E$22)))</f>
        <v>0</v>
      </c>
      <c r="AD43" s="31">
        <v>11</v>
      </c>
      <c r="AE43" s="39">
        <f>IF(AND($G43="x",AD43&gt;0),0,IF(ISERROR(LOOKUP(AD43,Punkte!$D$1:$D$22,Punkte!$E$1:$E$22)),"",LOOKUP(AD43,Punkte!$D$1:$D$22,Punkte!$E$1:$E$22)))</f>
        <v>0</v>
      </c>
    </row>
    <row r="44" spans="1:31" x14ac:dyDescent="0.25">
      <c r="A44" s="9">
        <f t="shared" si="2"/>
        <v>23</v>
      </c>
      <c r="B44" s="34">
        <f t="shared" si="3"/>
        <v>0</v>
      </c>
      <c r="C44" s="3">
        <v>11</v>
      </c>
      <c r="E44" s="15" t="s">
        <v>37</v>
      </c>
      <c r="F44" s="15" t="s">
        <v>38</v>
      </c>
      <c r="G44" s="35" t="s">
        <v>156</v>
      </c>
      <c r="I44" s="39" t="str">
        <f>IF(AND($G44="x",H44&gt;0),0,IF(ISERROR(LOOKUP(H44,Punkte!$D$1:$D$22,Punkte!$E$1:$E$22)),"",LOOKUP(H44,Punkte!$D$1:$D$22,Punkte!$E$1:$E$22)))</f>
        <v/>
      </c>
      <c r="K44" s="39" t="str">
        <f>IF(AND($G44="x",J44&gt;0),0,IF(ISERROR(LOOKUP(J44,Punkte!$D$1:$D$22,Punkte!$E$1:$E$22)),"",LOOKUP(J44,Punkte!$D$1:$D$22,Punkte!$E$1:$E$22)))</f>
        <v/>
      </c>
      <c r="M44" s="39" t="str">
        <f>IF(AND($G44="x",L44&gt;0),0,IF(ISERROR(LOOKUP(L44,Punkte!$D$1:$D$22,Punkte!$E$1:$E$22)),"",LOOKUP(L44,Punkte!$D$1:$D$22,Punkte!$E$1:$E$22)))</f>
        <v/>
      </c>
      <c r="O44" s="39" t="str">
        <f>IF(AND($G44="x",N44&gt;0),0,IF(ISERROR(LOOKUP(N44,Punkte!$D$1:$D$22,Punkte!$E$1:$E$22)),"",LOOKUP(N44,Punkte!$D$1:$D$22,Punkte!$E$1:$E$22)))</f>
        <v/>
      </c>
      <c r="Q44" s="39" t="str">
        <f>IF(AND($G44="x",P44&gt;0),0,IF(ISERROR(LOOKUP(P44,Punkte!$D$1:$D$22,Punkte!$E$1:$E$22)),"",LOOKUP(P44,Punkte!$D$1:$D$22,Punkte!$E$1:$E$22)))</f>
        <v/>
      </c>
      <c r="S44" s="45" t="str">
        <f>IF(AND($G44="x",R44&gt;0),0,IF(ISERROR(LOOKUP(R44,Punkte!$D$1:$D$22,Punkte!$E$1:$E$22)),"",LOOKUP(R44,Punkte!$D$1:$D$22,Punkte!$E$1:$E$22)))</f>
        <v/>
      </c>
      <c r="U44" s="39" t="str">
        <f>IF(AND($G44="x",T44&gt;0),0,IF(ISERROR(LOOKUP(T44,Punkte!$D$1:$D$22,Punkte!$E$1:$E$22)),"",LOOKUP(T44,Punkte!$D$1:$D$22,Punkte!$E$1:$E$22)))</f>
        <v/>
      </c>
      <c r="V44" s="32"/>
      <c r="W44" s="39" t="str">
        <f>IF(AND($G44="x",V44&gt;0),0,IF(ISERROR(LOOKUP(V44,Punkte!$D$1:$D$22,Punkte!$E$1:$E$22)),"",LOOKUP(V44,Punkte!$D$1:$D$22,Punkte!$E$1:$E$22)))</f>
        <v/>
      </c>
      <c r="X44" s="31">
        <v>4</v>
      </c>
      <c r="Y44" s="39">
        <f>IF(AND($G44="x",X44&gt;0),0,IF(ISERROR(LOOKUP(X44,Punkte!$D$1:$D$22,Punkte!$E$1:$E$22)),"",LOOKUP(X44,Punkte!$D$1:$D$22,Punkte!$E$1:$E$22)))</f>
        <v>0</v>
      </c>
      <c r="Z44" s="31">
        <v>3</v>
      </c>
      <c r="AA44" s="39">
        <f>IF(AND($G44="x",Z44&gt;0),0,IF(ISERROR(LOOKUP(Z44,Punkte!$D$1:$D$22,Punkte!$E$1:$E$22)),"",LOOKUP(Z44,Punkte!$D$1:$D$22,Punkte!$E$1:$E$22)))</f>
        <v>0</v>
      </c>
      <c r="AB44" s="81"/>
      <c r="AC44" s="39" t="str">
        <f>IF(AND($G44="x",AB44&gt;0),0,IF(ISERROR(LOOKUP(AB44,Punkte!$D$1:$D$22,Punkte!$E$1:$E$22)),"",LOOKUP(AB44,Punkte!$D$1:$D$22,Punkte!$E$1:$E$22)))</f>
        <v/>
      </c>
      <c r="AE44" s="39" t="str">
        <f>IF(AND($G44="x",AD44&gt;0),0,IF(ISERROR(LOOKUP(AD44,Punkte!$D$1:$D$22,Punkte!$E$1:$E$22)),"",LOOKUP(AD44,Punkte!$D$1:$D$22,Punkte!$E$1:$E$22)))</f>
        <v/>
      </c>
    </row>
    <row r="45" spans="1:31" x14ac:dyDescent="0.25">
      <c r="A45" s="9">
        <f t="shared" si="2"/>
        <v>23</v>
      </c>
      <c r="B45" s="34">
        <f t="shared" si="3"/>
        <v>0</v>
      </c>
      <c r="C45" s="3">
        <v>10</v>
      </c>
      <c r="E45" s="15" t="s">
        <v>164</v>
      </c>
      <c r="F45" s="15"/>
      <c r="G45" s="35" t="s">
        <v>156</v>
      </c>
      <c r="I45" s="39" t="str">
        <f>IF(AND($G45="x",H45&gt;0),0,IF(ISERROR(LOOKUP(H45,Punkte!$D$1:$D$22,Punkte!$E$1:$E$22)),"",LOOKUP(H45,Punkte!$D$1:$D$22,Punkte!$E$1:$E$22)))</f>
        <v/>
      </c>
      <c r="K45" s="39" t="str">
        <f>IF(AND($G45="x",J45&gt;0),0,IF(ISERROR(LOOKUP(J45,Punkte!$D$1:$D$22,Punkte!$E$1:$E$22)),"",LOOKUP(J45,Punkte!$D$1:$D$22,Punkte!$E$1:$E$22)))</f>
        <v/>
      </c>
      <c r="M45" s="39" t="str">
        <f>IF(AND($G45="x",L45&gt;0),0,IF(ISERROR(LOOKUP(L45,Punkte!$D$1:$D$22,Punkte!$E$1:$E$22)),"",LOOKUP(L45,Punkte!$D$1:$D$22,Punkte!$E$1:$E$22)))</f>
        <v/>
      </c>
      <c r="O45" s="39" t="str">
        <f>IF(AND($G45="x",N45&gt;0),0,IF(ISERROR(LOOKUP(N45,Punkte!$D$1:$D$22,Punkte!$E$1:$E$22)),"",LOOKUP(N45,Punkte!$D$1:$D$22,Punkte!$E$1:$E$22)))</f>
        <v/>
      </c>
      <c r="P45" s="31">
        <v>7</v>
      </c>
      <c r="Q45" s="39">
        <f>IF(AND($G45="x",P45&gt;0),0,IF(ISERROR(LOOKUP(P45,Punkte!$D$1:$D$22,Punkte!$E$1:$E$22)),"",LOOKUP(P45,Punkte!$D$1:$D$22,Punkte!$E$1:$E$22)))</f>
        <v>0</v>
      </c>
      <c r="R45" s="31">
        <v>17</v>
      </c>
      <c r="S45" s="45">
        <f>IF(AND($G45="x",R45&gt;0),0,IF(ISERROR(LOOKUP(R45,Punkte!$D$1:$D$22,Punkte!$E$1:$E$22)),"",LOOKUP(R45,Punkte!$D$1:$D$22,Punkte!$E$1:$E$22)))</f>
        <v>0</v>
      </c>
      <c r="U45" s="39" t="str">
        <f>IF(AND($G45="x",T45&gt;0),0,IF(ISERROR(LOOKUP(T45,Punkte!$D$1:$D$22,Punkte!$E$1:$E$22)),"",LOOKUP(T45,Punkte!$D$1:$D$22,Punkte!$E$1:$E$22)))</f>
        <v/>
      </c>
      <c r="V45" s="32"/>
      <c r="W45" s="39" t="str">
        <f>IF(AND($G45="x",V45&gt;0),0,IF(ISERROR(LOOKUP(V45,Punkte!$D$1:$D$22,Punkte!$E$1:$E$22)),"",LOOKUP(V45,Punkte!$D$1:$D$22,Punkte!$E$1:$E$22)))</f>
        <v/>
      </c>
      <c r="Y45" s="39" t="str">
        <f>IF(AND($G45="x",X45&gt;0),0,IF(ISERROR(LOOKUP(X45,Punkte!$D$1:$D$22,Punkte!$E$1:$E$22)),"",LOOKUP(X45,Punkte!$D$1:$D$22,Punkte!$E$1:$E$22)))</f>
        <v/>
      </c>
      <c r="AA45" s="39" t="str">
        <f>IF(AND($G45="x",Z45&gt;0),0,IF(ISERROR(LOOKUP(Z45,Punkte!$D$1:$D$22,Punkte!$E$1:$E$22)),"",LOOKUP(Z45,Punkte!$D$1:$D$22,Punkte!$E$1:$E$22)))</f>
        <v/>
      </c>
      <c r="AC45" s="39" t="str">
        <f>IF(AND($G45="x",AB45&gt;0),0,IF(ISERROR(LOOKUP(AB45,Punkte!$D$1:$D$22,Punkte!$E$1:$E$22)),"",LOOKUP(AB45,Punkte!$D$1:$D$22,Punkte!$E$1:$E$22)))</f>
        <v/>
      </c>
      <c r="AE45" s="39" t="str">
        <f>IF(AND($G45="x",AD45&gt;0),0,IF(ISERROR(LOOKUP(AD45,Punkte!$D$1:$D$22,Punkte!$E$1:$E$22)),"",LOOKUP(AD45,Punkte!$D$1:$D$22,Punkte!$E$1:$E$22)))</f>
        <v/>
      </c>
    </row>
    <row r="46" spans="1:31" x14ac:dyDescent="0.25">
      <c r="A46" s="9">
        <f t="shared" si="2"/>
        <v>23</v>
      </c>
      <c r="B46" s="34">
        <f t="shared" si="3"/>
        <v>0</v>
      </c>
      <c r="C46" s="18">
        <v>74</v>
      </c>
      <c r="D46" s="4"/>
      <c r="E46" s="15" t="s">
        <v>94</v>
      </c>
      <c r="F46" s="15" t="s">
        <v>174</v>
      </c>
      <c r="G46" s="35" t="s">
        <v>156</v>
      </c>
      <c r="I46" s="39" t="str">
        <f>IF(AND($G46="x",H46&gt;0),0,IF(ISERROR(LOOKUP(H46,Punkte!$D$1:$D$22,Punkte!$E$1:$E$22)),"",LOOKUP(H46,Punkte!$D$1:$D$22,Punkte!$E$1:$E$22)))</f>
        <v/>
      </c>
      <c r="K46" s="39" t="str">
        <f>IF(AND($G46="x",J46&gt;0),0,IF(ISERROR(LOOKUP(J46,Punkte!$D$1:$D$22,Punkte!$E$1:$E$22)),"",LOOKUP(J46,Punkte!$D$1:$D$22,Punkte!$E$1:$E$22)))</f>
        <v/>
      </c>
      <c r="L46" s="31">
        <v>9</v>
      </c>
      <c r="M46" s="39">
        <f>IF(AND($G46="x",L46&gt;0),0,IF(ISERROR(LOOKUP(L46,Punkte!$D$1:$D$22,Punkte!$E$1:$E$22)),"",LOOKUP(L46,Punkte!$D$1:$D$22,Punkte!$E$1:$E$22)))</f>
        <v>0</v>
      </c>
      <c r="N46" s="31">
        <v>10</v>
      </c>
      <c r="O46" s="39">
        <f>IF(AND($G46="x",N46&gt;0),0,IF(ISERROR(LOOKUP(N46,Punkte!$D$1:$D$22,Punkte!$E$1:$E$22)),"",LOOKUP(N46,Punkte!$D$1:$D$22,Punkte!$E$1:$E$22)))</f>
        <v>0</v>
      </c>
      <c r="P46" s="31">
        <v>17</v>
      </c>
      <c r="Q46" s="39">
        <f>IF(AND($G46="x",P46&gt;0),0,IF(ISERROR(LOOKUP(P46,Punkte!$D$1:$D$22,Punkte!$E$1:$E$22)),"",LOOKUP(P46,Punkte!$D$1:$D$22,Punkte!$E$1:$E$22)))</f>
        <v>0</v>
      </c>
      <c r="S46" s="45" t="str">
        <f>IF(AND($G46="x",R46&gt;0),0,IF(ISERROR(LOOKUP(R46,Punkte!$D$1:$D$22,Punkte!$E$1:$E$22)),"",LOOKUP(R46,Punkte!$D$1:$D$22,Punkte!$E$1:$E$22)))</f>
        <v/>
      </c>
      <c r="T46" s="31">
        <v>16</v>
      </c>
      <c r="U46" s="39">
        <f>IF(AND($G46="x",T46&gt;0),0,IF(ISERROR(LOOKUP(T46,Punkte!$D$1:$D$22,Punkte!$E$1:$E$22)),"",LOOKUP(T46,Punkte!$D$1:$D$22,Punkte!$E$1:$E$22)))</f>
        <v>0</v>
      </c>
      <c r="V46" s="32"/>
      <c r="W46" s="39" t="str">
        <f>IF(AND($G46="x",V46&gt;0),0,IF(ISERROR(LOOKUP(V46,Punkte!$D$1:$D$22,Punkte!$E$1:$E$22)),"",LOOKUP(V46,Punkte!$D$1:$D$22,Punkte!$E$1:$E$22)))</f>
        <v/>
      </c>
      <c r="Y46" s="39" t="str">
        <f>IF(AND($G46="x",X46&gt;0),0,IF(ISERROR(LOOKUP(X46,Punkte!$D$1:$D$22,Punkte!$E$1:$E$22)),"",LOOKUP(X46,Punkte!$D$1:$D$22,Punkte!$E$1:$E$22)))</f>
        <v/>
      </c>
      <c r="AA46" s="39" t="str">
        <f>IF(AND($G46="x",Z46&gt;0),0,IF(ISERROR(LOOKUP(Z46,Punkte!$D$1:$D$22,Punkte!$E$1:$E$22)),"",LOOKUP(Z46,Punkte!$D$1:$D$22,Punkte!$E$1:$E$22)))</f>
        <v/>
      </c>
      <c r="AC46" s="39" t="str">
        <f>IF(AND($G46="x",AB46&gt;0),0,IF(ISERROR(LOOKUP(AB46,Punkte!$D$1:$D$22,Punkte!$E$1:$E$22)),"",LOOKUP(AB46,Punkte!$D$1:$D$22,Punkte!$E$1:$E$22)))</f>
        <v/>
      </c>
      <c r="AE46" s="39" t="str">
        <f>IF(AND($G46="x",AD46&gt;0),0,IF(ISERROR(LOOKUP(AD46,Punkte!$D$1:$D$22,Punkte!$E$1:$E$22)),"",LOOKUP(AD46,Punkte!$D$1:$D$22,Punkte!$E$1:$E$22)))</f>
        <v/>
      </c>
    </row>
    <row r="47" spans="1:31" x14ac:dyDescent="0.25">
      <c r="A47" s="9">
        <f t="shared" si="2"/>
        <v>23</v>
      </c>
      <c r="B47" s="34">
        <f t="shared" si="3"/>
        <v>0</v>
      </c>
      <c r="C47" s="18">
        <v>18</v>
      </c>
      <c r="D47" s="20"/>
      <c r="E47" s="15" t="s">
        <v>96</v>
      </c>
      <c r="F47" s="15" t="s">
        <v>97</v>
      </c>
      <c r="G47" s="35" t="s">
        <v>156</v>
      </c>
      <c r="H47" s="31" t="s">
        <v>47</v>
      </c>
      <c r="I47" s="39">
        <f>IF(AND($G47="x",H47&gt;0),0,IF(ISERROR(LOOKUP(H47,Punkte!$D$1:$D$22,Punkte!$E$1:$E$22)),"",LOOKUP(H47,Punkte!$D$1:$D$22,Punkte!$E$1:$E$22)))</f>
        <v>0</v>
      </c>
      <c r="J47" s="31">
        <v>14</v>
      </c>
      <c r="K47" s="39">
        <f>IF(AND($G47="x",J47&gt;0),0,IF(ISERROR(LOOKUP(J47,Punkte!$D$1:$D$22,Punkte!$E$1:$E$22)),"",LOOKUP(J47,Punkte!$D$1:$D$22,Punkte!$E$1:$E$22)))</f>
        <v>0</v>
      </c>
      <c r="M47" s="39" t="str">
        <f>IF(AND($G47="x",L47&gt;0),0,IF(ISERROR(LOOKUP(L47,Punkte!$D$1:$D$22,Punkte!$E$1:$E$22)),"",LOOKUP(L47,Punkte!$D$1:$D$22,Punkte!$E$1:$E$22)))</f>
        <v/>
      </c>
      <c r="O47" s="39" t="str">
        <f>IF(AND($G47="x",N47&gt;0),0,IF(ISERROR(LOOKUP(N47,Punkte!$D$1:$D$22,Punkte!$E$1:$E$22)),"",LOOKUP(N47,Punkte!$D$1:$D$22,Punkte!$E$1:$E$22)))</f>
        <v/>
      </c>
      <c r="P47" s="31">
        <v>19</v>
      </c>
      <c r="Q47" s="39">
        <f>IF(AND($G47="x",P47&gt;0),0,IF(ISERROR(LOOKUP(P47,Punkte!$D$1:$D$22,Punkte!$E$1:$E$22)),"",LOOKUP(P47,Punkte!$D$1:$D$22,Punkte!$E$1:$E$22)))</f>
        <v>0</v>
      </c>
      <c r="S47" s="45" t="str">
        <f>IF(AND($G47="x",R47&gt;0),0,IF(ISERROR(LOOKUP(R47,Punkte!$D$1:$D$22,Punkte!$E$1:$E$22)),"",LOOKUP(R47,Punkte!$D$1:$D$22,Punkte!$E$1:$E$22)))</f>
        <v/>
      </c>
      <c r="T47" s="31">
        <v>19</v>
      </c>
      <c r="U47" s="39">
        <f>IF(AND($G47="x",T47&gt;0),0,IF(ISERROR(LOOKUP(T47,Punkte!$D$1:$D$22,Punkte!$E$1:$E$22)),"",LOOKUP(T47,Punkte!$D$1:$D$22,Punkte!$E$1:$E$22)))</f>
        <v>0</v>
      </c>
      <c r="V47" s="32"/>
      <c r="W47" s="39" t="str">
        <f>IF(AND($G47="x",V47&gt;0),0,IF(ISERROR(LOOKUP(V47,Punkte!$D$1:$D$22,Punkte!$E$1:$E$22)),"",LOOKUP(V47,Punkte!$D$1:$D$22,Punkte!$E$1:$E$22)))</f>
        <v/>
      </c>
      <c r="Y47" s="39" t="str">
        <f>IF(AND($G47="x",X47&gt;0),0,IF(ISERROR(LOOKUP(X47,Punkte!$D$1:$D$22,Punkte!$E$1:$E$22)),"",LOOKUP(X47,Punkte!$D$1:$D$22,Punkte!$E$1:$E$22)))</f>
        <v/>
      </c>
      <c r="AA47" s="39" t="str">
        <f>IF(AND($G47="x",Z47&gt;0),0,IF(ISERROR(LOOKUP(Z47,Punkte!$D$1:$D$22,Punkte!$E$1:$E$22)),"",LOOKUP(Z47,Punkte!$D$1:$D$22,Punkte!$E$1:$E$22)))</f>
        <v/>
      </c>
      <c r="AC47" s="39" t="str">
        <f>IF(AND($G47="x",AB47&gt;0),0,IF(ISERROR(LOOKUP(AB47,Punkte!$D$1:$D$22,Punkte!$E$1:$E$22)),"",LOOKUP(AB47,Punkte!$D$1:$D$22,Punkte!$E$1:$E$22)))</f>
        <v/>
      </c>
      <c r="AE47" s="39" t="str">
        <f>IF(AND($G47="x",AD47&gt;0),0,IF(ISERROR(LOOKUP(AD47,Punkte!$D$1:$D$22,Punkte!$E$1:$E$22)),"",LOOKUP(AD47,Punkte!$D$1:$D$22,Punkte!$E$1:$E$22)))</f>
        <v/>
      </c>
    </row>
    <row r="48" spans="1:31" x14ac:dyDescent="0.25">
      <c r="A48" s="9">
        <f t="shared" si="2"/>
        <v>23</v>
      </c>
      <c r="B48" s="34">
        <f t="shared" si="3"/>
        <v>0</v>
      </c>
      <c r="C48" s="3">
        <v>10</v>
      </c>
      <c r="D48" s="19"/>
      <c r="E48" s="15" t="s">
        <v>69</v>
      </c>
      <c r="F48" s="15" t="s">
        <v>70</v>
      </c>
      <c r="G48" s="35" t="s">
        <v>156</v>
      </c>
      <c r="H48" s="31">
        <v>6</v>
      </c>
      <c r="I48" s="39">
        <f>IF(AND($G48="x",H48&gt;0),0,IF(ISERROR(LOOKUP(H48,Punkte!$D$1:$D$22,Punkte!$E$1:$E$22)),"",LOOKUP(H48,Punkte!$D$1:$D$22,Punkte!$E$1:$E$22)))</f>
        <v>0</v>
      </c>
      <c r="J48" s="31">
        <v>5</v>
      </c>
      <c r="K48" s="39">
        <f>IF(AND($G48="x",J48&gt;0),0,IF(ISERROR(LOOKUP(J48,Punkte!$D$1:$D$22,Punkte!$E$1:$E$22)),"",LOOKUP(J48,Punkte!$D$1:$D$22,Punkte!$E$1:$E$22)))</f>
        <v>0</v>
      </c>
      <c r="M48" s="39" t="str">
        <f>IF(AND($G48="x",L48&gt;0),0,IF(ISERROR(LOOKUP(L48,Punkte!$D$1:$D$22,Punkte!$E$1:$E$22)),"",LOOKUP(L48,Punkte!$D$1:$D$22,Punkte!$E$1:$E$22)))</f>
        <v/>
      </c>
      <c r="O48" s="39" t="str">
        <f>IF(AND($G48="x",N48&gt;0),0,IF(ISERROR(LOOKUP(N48,Punkte!$D$1:$D$22,Punkte!$E$1:$E$22)),"",LOOKUP(N48,Punkte!$D$1:$D$22,Punkte!$E$1:$E$22)))</f>
        <v/>
      </c>
      <c r="Q48" s="39" t="str">
        <f>IF(AND($G48="x",P48&gt;0),0,IF(ISERROR(LOOKUP(P48,Punkte!$D$1:$D$22,Punkte!$E$1:$E$22)),"",LOOKUP(P48,Punkte!$D$1:$D$22,Punkte!$E$1:$E$22)))</f>
        <v/>
      </c>
      <c r="S48" s="45" t="str">
        <f>IF(AND($G48="x",R48&gt;0),0,IF(ISERROR(LOOKUP(R48,Punkte!$D$1:$D$22,Punkte!$E$1:$E$22)),"",LOOKUP(R48,Punkte!$D$1:$D$22,Punkte!$E$1:$E$22)))</f>
        <v/>
      </c>
      <c r="U48" s="39" t="str">
        <f>IF(AND($G48="x",T48&gt;0),0,IF(ISERROR(LOOKUP(T48,Punkte!$D$1:$D$22,Punkte!$E$1:$E$22)),"",LOOKUP(T48,Punkte!$D$1:$D$22,Punkte!$E$1:$E$22)))</f>
        <v/>
      </c>
      <c r="V48" s="32"/>
      <c r="W48" s="39" t="str">
        <f>IF(AND($G48="x",V48&gt;0),0,IF(ISERROR(LOOKUP(V48,Punkte!$D$1:$D$22,Punkte!$E$1:$E$22)),"",LOOKUP(V48,Punkte!$D$1:$D$22,Punkte!$E$1:$E$22)))</f>
        <v/>
      </c>
      <c r="Y48" s="39" t="str">
        <f>IF(AND($G48="x",X48&gt;0),0,IF(ISERROR(LOOKUP(X48,Punkte!$D$1:$D$22,Punkte!$E$1:$E$22)),"",LOOKUP(X48,Punkte!$D$1:$D$22,Punkte!$E$1:$E$22)))</f>
        <v/>
      </c>
      <c r="AA48" s="39" t="str">
        <f>IF(AND($G48="x",Z48&gt;0),0,IF(ISERROR(LOOKUP(Z48,Punkte!$D$1:$D$22,Punkte!$E$1:$E$22)),"",LOOKUP(Z48,Punkte!$D$1:$D$22,Punkte!$E$1:$E$22)))</f>
        <v/>
      </c>
      <c r="AC48" s="39" t="str">
        <f>IF(AND($G48="x",AB48&gt;0),0,IF(ISERROR(LOOKUP(AB48,Punkte!$D$1:$D$22,Punkte!$E$1:$E$22)),"",LOOKUP(AB48,Punkte!$D$1:$D$22,Punkte!$E$1:$E$22)))</f>
        <v/>
      </c>
      <c r="AE48" s="39" t="str">
        <f>IF(AND($G48="x",AD48&gt;0),0,IF(ISERROR(LOOKUP(AD48,Punkte!$D$1:$D$22,Punkte!$E$1:$E$22)),"",LOOKUP(AD48,Punkte!$D$1:$D$22,Punkte!$E$1:$E$22)))</f>
        <v/>
      </c>
    </row>
    <row r="49" spans="1:31" x14ac:dyDescent="0.25">
      <c r="A49" s="9">
        <f t="shared" si="2"/>
        <v>23</v>
      </c>
      <c r="B49" s="34">
        <f t="shared" si="3"/>
        <v>0</v>
      </c>
      <c r="C49" s="3">
        <v>8</v>
      </c>
      <c r="D49" s="19"/>
      <c r="E49" s="15" t="s">
        <v>65</v>
      </c>
      <c r="F49" s="15" t="s">
        <v>66</v>
      </c>
      <c r="G49" s="35" t="s">
        <v>156</v>
      </c>
      <c r="I49" s="39" t="str">
        <f>IF(AND($G49="x",H49&gt;0),0,IF(ISERROR(LOOKUP(H49,Punkte!$D$1:$D$22,Punkte!$E$1:$E$22)),"",LOOKUP(H49,Punkte!$D$1:$D$22,Punkte!$E$1:$E$22)))</f>
        <v/>
      </c>
      <c r="K49" s="39" t="str">
        <f>IF(AND($G49="x",J49&gt;0),0,IF(ISERROR(LOOKUP(J49,Punkte!$D$1:$D$22,Punkte!$E$1:$E$22)),"",LOOKUP(J49,Punkte!$D$1:$D$22,Punkte!$E$1:$E$22)))</f>
        <v/>
      </c>
      <c r="L49" s="31">
        <v>8</v>
      </c>
      <c r="M49" s="39">
        <f>IF(AND($G49="x",L49&gt;0),0,IF(ISERROR(LOOKUP(L49,Punkte!$D$1:$D$22,Punkte!$E$1:$E$22)),"",LOOKUP(L49,Punkte!$D$1:$D$22,Punkte!$E$1:$E$22)))</f>
        <v>0</v>
      </c>
      <c r="N49" s="31">
        <v>11</v>
      </c>
      <c r="O49" s="39">
        <f>IF(AND($G49="x",N49&gt;0),0,IF(ISERROR(LOOKUP(N49,Punkte!$D$1:$D$22,Punkte!$E$1:$E$22)),"",LOOKUP(N49,Punkte!$D$1:$D$22,Punkte!$E$1:$E$22)))</f>
        <v>0</v>
      </c>
      <c r="P49" s="31">
        <v>12</v>
      </c>
      <c r="Q49" s="39">
        <f>IF(AND($G49="x",P49&gt;0),0,IF(ISERROR(LOOKUP(P49,Punkte!$D$1:$D$22,Punkte!$E$1:$E$22)),"",LOOKUP(P49,Punkte!$D$1:$D$22,Punkte!$E$1:$E$22)))</f>
        <v>0</v>
      </c>
      <c r="R49" s="31">
        <v>10</v>
      </c>
      <c r="S49" s="45">
        <f>IF(AND($G49="x",R49&gt;0),0,IF(ISERROR(LOOKUP(R49,Punkte!$D$1:$D$22,Punkte!$E$1:$E$22)),"",LOOKUP(R49,Punkte!$D$1:$D$22,Punkte!$E$1:$E$22)))</f>
        <v>0</v>
      </c>
      <c r="U49" s="39" t="str">
        <f>IF(AND($G49="x",T49&gt;0),0,IF(ISERROR(LOOKUP(T49,Punkte!$D$1:$D$22,Punkte!$E$1:$E$22)),"",LOOKUP(T49,Punkte!$D$1:$D$22,Punkte!$E$1:$E$22)))</f>
        <v/>
      </c>
      <c r="V49" s="32"/>
      <c r="W49" s="39" t="str">
        <f>IF(AND($G49="x",V49&gt;0),0,IF(ISERROR(LOOKUP(V49,Punkte!$D$1:$D$22,Punkte!$E$1:$E$22)),"",LOOKUP(V49,Punkte!$D$1:$D$22,Punkte!$E$1:$E$22)))</f>
        <v/>
      </c>
      <c r="Y49" s="39" t="str">
        <f>IF(AND($G49="x",X49&gt;0),0,IF(ISERROR(LOOKUP(X49,Punkte!$D$1:$D$22,Punkte!$E$1:$E$22)),"",LOOKUP(X49,Punkte!$D$1:$D$22,Punkte!$E$1:$E$22)))</f>
        <v/>
      </c>
      <c r="AA49" s="39" t="str">
        <f>IF(AND($G49="x",Z49&gt;0),0,IF(ISERROR(LOOKUP(Z49,Punkte!$D$1:$D$22,Punkte!$E$1:$E$22)),"",LOOKUP(Z49,Punkte!$D$1:$D$22,Punkte!$E$1:$E$22)))</f>
        <v/>
      </c>
      <c r="AC49" s="39" t="str">
        <f>IF(AND($G49="x",AB49&gt;0),0,IF(ISERROR(LOOKUP(AB49,Punkte!$D$1:$D$22,Punkte!$E$1:$E$22)),"",LOOKUP(AB49,Punkte!$D$1:$D$22,Punkte!$E$1:$E$22)))</f>
        <v/>
      </c>
      <c r="AE49" s="39" t="str">
        <f>IF(AND($G49="x",AD49&gt;0),0,IF(ISERROR(LOOKUP(AD49,Punkte!$D$1:$D$22,Punkte!$E$1:$E$22)),"",LOOKUP(AD49,Punkte!$D$1:$D$22,Punkte!$E$1:$E$22)))</f>
        <v/>
      </c>
    </row>
    <row r="50" spans="1:31" x14ac:dyDescent="0.25">
      <c r="A50" s="9">
        <f t="shared" si="2"/>
        <v>23</v>
      </c>
      <c r="B50" s="34">
        <f t="shared" si="3"/>
        <v>0</v>
      </c>
      <c r="C50" s="3">
        <v>138</v>
      </c>
      <c r="D50" s="19"/>
      <c r="E50" s="15" t="s">
        <v>68</v>
      </c>
      <c r="F50" s="15" t="s">
        <v>84</v>
      </c>
      <c r="G50" s="35"/>
      <c r="I50" s="39" t="str">
        <f>IF(AND($G50="x",H50&gt;0),0,IF(ISERROR(LOOKUP(H50,Punkte!$D$1:$D$22,Punkte!$E$1:$E$22)),"",LOOKUP(H50,Punkte!$D$1:$D$22,Punkte!$E$1:$E$22)))</f>
        <v/>
      </c>
      <c r="K50" s="39" t="str">
        <f>IF(AND($G50="x",J50&gt;0),0,IF(ISERROR(LOOKUP(J50,Punkte!$D$1:$D$22,Punkte!$E$1:$E$22)),"",LOOKUP(J50,Punkte!$D$1:$D$22,Punkte!$E$1:$E$22)))</f>
        <v/>
      </c>
      <c r="M50" s="39" t="str">
        <f>IF(AND($G50="x",L50&gt;0),0,IF(ISERROR(LOOKUP(L50,Punkte!$D$1:$D$22,Punkte!$E$1:$E$22)),"",LOOKUP(L50,Punkte!$D$1:$D$22,Punkte!$E$1:$E$22)))</f>
        <v/>
      </c>
      <c r="O50" s="39" t="str">
        <f>IF(AND($G50="x",N50&gt;0),0,IF(ISERROR(LOOKUP(N50,Punkte!$D$1:$D$22,Punkte!$E$1:$E$22)),"",LOOKUP(N50,Punkte!$D$1:$D$22,Punkte!$E$1:$E$22)))</f>
        <v/>
      </c>
      <c r="Q50" s="39" t="str">
        <f>IF(AND($G50="x",P50&gt;0),0,IF(ISERROR(LOOKUP(P50,Punkte!$D$1:$D$22,Punkte!$E$1:$E$22)),"",LOOKUP(P50,Punkte!$D$1:$D$22,Punkte!$E$1:$E$22)))</f>
        <v/>
      </c>
      <c r="S50" s="45" t="str">
        <f>IF(AND($G50="x",R50&gt;0),0,IF(ISERROR(LOOKUP(R50,Punkte!$D$1:$D$22,Punkte!$E$1:$E$22)),"",LOOKUP(R50,Punkte!$D$1:$D$22,Punkte!$E$1:$E$22)))</f>
        <v/>
      </c>
      <c r="U50" s="39" t="str">
        <f>IF(AND($G50="x",T50&gt;0),0,IF(ISERROR(LOOKUP(T50,Punkte!$D$1:$D$22,Punkte!$E$1:$E$22)),"",LOOKUP(T50,Punkte!$D$1:$D$22,Punkte!$E$1:$E$22)))</f>
        <v/>
      </c>
      <c r="V50" s="32"/>
      <c r="W50" s="39" t="str">
        <f>IF(AND($G50="x",V50&gt;0),0,IF(ISERROR(LOOKUP(V50,Punkte!$D$1:$D$22,Punkte!$E$1:$E$22)),"",LOOKUP(V50,Punkte!$D$1:$D$22,Punkte!$E$1:$E$22)))</f>
        <v/>
      </c>
      <c r="Y50" s="39" t="str">
        <f>IF(AND($G50="x",X50&gt;0),0,IF(ISERROR(LOOKUP(X50,Punkte!$D$1:$D$22,Punkte!$E$1:$E$22)),"",LOOKUP(X50,Punkte!$D$1:$D$22,Punkte!$E$1:$E$22)))</f>
        <v/>
      </c>
      <c r="AA50" s="39" t="str">
        <f>IF(AND($G50="x",Z50&gt;0),0,IF(ISERROR(LOOKUP(Z50,Punkte!$D$1:$D$22,Punkte!$E$1:$E$22)),"",LOOKUP(Z50,Punkte!$D$1:$D$22,Punkte!$E$1:$E$22)))</f>
        <v/>
      </c>
      <c r="AC50" s="39" t="str">
        <f>IF(AND($G50="x",AB50&gt;0),0,IF(ISERROR(LOOKUP(AB50,Punkte!$D$1:$D$22,Punkte!$E$1:$E$22)),"",LOOKUP(AB50,Punkte!$D$1:$D$22,Punkte!$E$1:$E$22)))</f>
        <v/>
      </c>
      <c r="AE50" s="39" t="str">
        <f>IF(AND($G50="x",AD50&gt;0),0,IF(ISERROR(LOOKUP(AD50,Punkte!$D$1:$D$22,Punkte!$E$1:$E$22)),"",LOOKUP(AD50,Punkte!$D$1:$D$22,Punkte!$E$1:$E$22)))</f>
        <v/>
      </c>
    </row>
    <row r="51" spans="1:31" x14ac:dyDescent="0.25">
      <c r="A51" s="9">
        <f t="shared" si="2"/>
        <v>23</v>
      </c>
      <c r="B51" s="34">
        <f t="shared" si="3"/>
        <v>0</v>
      </c>
      <c r="C51" s="3">
        <v>98</v>
      </c>
      <c r="D51" s="19"/>
      <c r="E51" s="15" t="s">
        <v>60</v>
      </c>
      <c r="F51" s="15" t="s">
        <v>61</v>
      </c>
      <c r="G51" s="35" t="s">
        <v>156</v>
      </c>
      <c r="I51" s="39" t="str">
        <f>IF(AND($G51="x",H51&gt;0),0,IF(ISERROR(LOOKUP(H51,Punkte!$D$1:$D$22,Punkte!$E$1:$E$22)),"",LOOKUP(H51,Punkte!$D$1:$D$22,Punkte!$E$1:$E$22)))</f>
        <v/>
      </c>
      <c r="K51" s="39" t="str">
        <f>IF(AND($G51="x",J51&gt;0),0,IF(ISERROR(LOOKUP(J51,Punkte!$D$1:$D$22,Punkte!$E$1:$E$22)),"",LOOKUP(J51,Punkte!$D$1:$D$22,Punkte!$E$1:$E$22)))</f>
        <v/>
      </c>
      <c r="L51" s="31">
        <v>5</v>
      </c>
      <c r="M51" s="39">
        <f>IF(AND($G51="x",L51&gt;0),0,IF(ISERROR(LOOKUP(L51,Punkte!$D$1:$D$22,Punkte!$E$1:$E$22)),"",LOOKUP(L51,Punkte!$D$1:$D$22,Punkte!$E$1:$E$22)))</f>
        <v>0</v>
      </c>
      <c r="N51" s="31">
        <v>7</v>
      </c>
      <c r="O51" s="39">
        <f>IF(AND($G51="x",N51&gt;0),0,IF(ISERROR(LOOKUP(N51,Punkte!$D$1:$D$22,Punkte!$E$1:$E$22)),"",LOOKUP(N51,Punkte!$D$1:$D$22,Punkte!$E$1:$E$22)))</f>
        <v>0</v>
      </c>
      <c r="P51" s="31">
        <v>9</v>
      </c>
      <c r="Q51" s="39">
        <f>IF(AND($G51="x",P51&gt;0),0,IF(ISERROR(LOOKUP(P51,Punkte!$D$1:$D$22,Punkte!$E$1:$E$22)),"",LOOKUP(P51,Punkte!$D$1:$D$22,Punkte!$E$1:$E$22)))</f>
        <v>0</v>
      </c>
      <c r="R51" s="31">
        <v>3</v>
      </c>
      <c r="S51" s="45">
        <f>IF(AND($G51="x",R51&gt;0),0,IF(ISERROR(LOOKUP(R51,Punkte!$D$1:$D$22,Punkte!$E$1:$E$22)),"",LOOKUP(R51,Punkte!$D$1:$D$22,Punkte!$E$1:$E$22)))</f>
        <v>0</v>
      </c>
      <c r="U51" s="39" t="str">
        <f>IF(AND($G51="x",T51&gt;0),0,IF(ISERROR(LOOKUP(T51,Punkte!$D$1:$D$22,Punkte!$E$1:$E$22)),"",LOOKUP(T51,Punkte!$D$1:$D$22,Punkte!$E$1:$E$22)))</f>
        <v/>
      </c>
      <c r="V51" s="32"/>
      <c r="W51" s="39" t="str">
        <f>IF(AND($G51="x",V51&gt;0),0,IF(ISERROR(LOOKUP(V51,Punkte!$D$1:$D$22,Punkte!$E$1:$E$22)),"",LOOKUP(V51,Punkte!$D$1:$D$22,Punkte!$E$1:$E$22)))</f>
        <v/>
      </c>
      <c r="Y51" s="39" t="str">
        <f>IF(AND($G51="x",X51&gt;0),0,IF(ISERROR(LOOKUP(X51,Punkte!$D$1:$D$22,Punkte!$E$1:$E$22)),"",LOOKUP(X51,Punkte!$D$1:$D$22,Punkte!$E$1:$E$22)))</f>
        <v/>
      </c>
      <c r="AA51" s="39" t="str">
        <f>IF(AND($G51="x",Z51&gt;0),0,IF(ISERROR(LOOKUP(Z51,Punkte!$D$1:$D$22,Punkte!$E$1:$E$22)),"",LOOKUP(Z51,Punkte!$D$1:$D$22,Punkte!$E$1:$E$22)))</f>
        <v/>
      </c>
      <c r="AB51" s="31">
        <v>5</v>
      </c>
      <c r="AC51" s="39">
        <f>IF(AND($G51="x",AB51&gt;0),0,IF(ISERROR(LOOKUP(AB51,Punkte!$D$1:$D$22,Punkte!$E$1:$E$22)),"",LOOKUP(AB51,Punkte!$D$1:$D$22,Punkte!$E$1:$E$22)))</f>
        <v>0</v>
      </c>
      <c r="AD51" s="31">
        <v>4</v>
      </c>
      <c r="AE51" s="39">
        <f>IF(AND($G51="x",AD51&gt;0),0,IF(ISERROR(LOOKUP(AD51,Punkte!$D$1:$D$22,Punkte!$E$1:$E$22)),"",LOOKUP(AD51,Punkte!$D$1:$D$22,Punkte!$E$1:$E$22)))</f>
        <v>0</v>
      </c>
    </row>
    <row r="52" spans="1:31" x14ac:dyDescent="0.25">
      <c r="A52" s="9">
        <f t="shared" si="2"/>
        <v>23</v>
      </c>
      <c r="B52" s="34">
        <f t="shared" si="3"/>
        <v>0</v>
      </c>
      <c r="C52" s="3">
        <v>28</v>
      </c>
      <c r="E52" s="15" t="s">
        <v>48</v>
      </c>
      <c r="F52" s="15" t="s">
        <v>49</v>
      </c>
      <c r="G52" s="35" t="s">
        <v>156</v>
      </c>
      <c r="I52" s="39" t="str">
        <f>IF(AND($G52="x",H52&gt;0),0,IF(ISERROR(LOOKUP(H52,Punkte!$D$1:$D$22,Punkte!$E$1:$E$22)),"",LOOKUP(H52,Punkte!$D$1:$D$22,Punkte!$E$1:$E$22)))</f>
        <v/>
      </c>
      <c r="K52" s="39" t="str">
        <f>IF(AND($G52="x",J52&gt;0),0,IF(ISERROR(LOOKUP(J52,Punkte!$D$1:$D$22,Punkte!$E$1:$E$22)),"",LOOKUP(J52,Punkte!$D$1:$D$22,Punkte!$E$1:$E$22)))</f>
        <v/>
      </c>
      <c r="M52" s="39" t="str">
        <f>IF(AND($G52="x",L52&gt;0),0,IF(ISERROR(LOOKUP(L52,Punkte!$D$1:$D$22,Punkte!$E$1:$E$22)),"",LOOKUP(L52,Punkte!$D$1:$D$22,Punkte!$E$1:$E$22)))</f>
        <v/>
      </c>
      <c r="O52" s="39" t="str">
        <f>IF(AND($G52="x",N52&gt;0),0,IF(ISERROR(LOOKUP(N52,Punkte!$D$1:$D$22,Punkte!$E$1:$E$22)),"",LOOKUP(N52,Punkte!$D$1:$D$22,Punkte!$E$1:$E$22)))</f>
        <v/>
      </c>
      <c r="P52" s="31">
        <v>3</v>
      </c>
      <c r="Q52" s="39">
        <f>IF(AND($G52="x",P52&gt;0),0,IF(ISERROR(LOOKUP(P52,Punkte!$D$1:$D$22,Punkte!$E$1:$E$22)),"",LOOKUP(P52,Punkte!$D$1:$D$22,Punkte!$E$1:$E$22)))</f>
        <v>0</v>
      </c>
      <c r="R52" s="31" t="s">
        <v>39</v>
      </c>
      <c r="S52" s="45">
        <f>IF(AND($G52="x",R52&gt;0),0,IF(ISERROR(LOOKUP(R52,Punkte!$D$1:$D$22,Punkte!$E$1:$E$22)),"",LOOKUP(R52,Punkte!$D$1:$D$22,Punkte!$E$1:$E$22)))</f>
        <v>0</v>
      </c>
      <c r="T52" s="31">
        <v>3</v>
      </c>
      <c r="U52" s="39">
        <f>IF(AND($G52="x",T52&gt;0),0,IF(ISERROR(LOOKUP(T52,Punkte!$D$1:$D$22,Punkte!$E$1:$E$22)),"",LOOKUP(T52,Punkte!$D$1:$D$22,Punkte!$E$1:$E$22)))</f>
        <v>0</v>
      </c>
      <c r="V52" s="32"/>
      <c r="W52" s="39" t="str">
        <f>IF(AND($G52="x",V52&gt;0),0,IF(ISERROR(LOOKUP(V52,Punkte!$D$1:$D$22,Punkte!$E$1:$E$22)),"",LOOKUP(V52,Punkte!$D$1:$D$22,Punkte!$E$1:$E$22)))</f>
        <v/>
      </c>
      <c r="X52" s="31">
        <v>2</v>
      </c>
      <c r="Y52" s="39">
        <f>IF(AND($G52="x",X52&gt;0),0,IF(ISERROR(LOOKUP(X52,Punkte!$D$1:$D$22,Punkte!$E$1:$E$22)),"",LOOKUP(X52,Punkte!$D$1:$D$22,Punkte!$E$1:$E$22)))</f>
        <v>0</v>
      </c>
      <c r="Z52" s="31">
        <v>4</v>
      </c>
      <c r="AA52" s="39">
        <f>IF(AND($G52="x",Z52&gt;0),0,IF(ISERROR(LOOKUP(Z52,Punkte!$D$1:$D$22,Punkte!$E$1:$E$22)),"",LOOKUP(Z52,Punkte!$D$1:$D$22,Punkte!$E$1:$E$22)))</f>
        <v>0</v>
      </c>
      <c r="AC52" s="39" t="str">
        <f>IF(AND($G52="x",AB52&gt;0),0,IF(ISERROR(LOOKUP(AB52,Punkte!$D$1:$D$22,Punkte!$E$1:$E$22)),"",LOOKUP(AB52,Punkte!$D$1:$D$22,Punkte!$E$1:$E$22)))</f>
        <v/>
      </c>
      <c r="AE52" s="39" t="str">
        <f>IF(AND($G52="x",AD52&gt;0),0,IF(ISERROR(LOOKUP(AD52,Punkte!$D$1:$D$22,Punkte!$E$1:$E$22)),"",LOOKUP(AD52,Punkte!$D$1:$D$22,Punkte!$E$1:$E$22)))</f>
        <v/>
      </c>
    </row>
    <row r="53" spans="1:31" x14ac:dyDescent="0.25">
      <c r="A53" s="9">
        <f t="shared" si="2"/>
        <v>23</v>
      </c>
      <c r="B53" s="34">
        <f t="shared" si="3"/>
        <v>0</v>
      </c>
      <c r="C53" s="18">
        <v>33</v>
      </c>
      <c r="E53" s="15" t="s">
        <v>85</v>
      </c>
      <c r="F53" s="15" t="s">
        <v>86</v>
      </c>
      <c r="G53" s="48" t="s">
        <v>156</v>
      </c>
      <c r="H53" s="48">
        <v>19</v>
      </c>
      <c r="I53" s="39">
        <f>IF(AND($G53="x",H53&gt;0),0,IF(ISERROR(LOOKUP(H53,Punkte!$D$1:$D$22,Punkte!$E$1:$E$22)),"",LOOKUP(H53,Punkte!$D$1:$D$22,Punkte!$E$1:$E$22)))</f>
        <v>0</v>
      </c>
      <c r="J53" s="48" t="s">
        <v>47</v>
      </c>
      <c r="K53" s="39">
        <f>IF(AND($G53="x",J53&gt;0),0,IF(ISERROR(LOOKUP(J53,Punkte!$D$1:$D$22,Punkte!$E$1:$E$22)),"",LOOKUP(J53,Punkte!$D$1:$D$22,Punkte!$E$1:$E$22)))</f>
        <v>0</v>
      </c>
      <c r="L53" s="48"/>
      <c r="M53" s="39" t="str">
        <f>IF(AND($G53="x",L53&gt;0),0,IF(ISERROR(LOOKUP(L53,Punkte!$D$1:$D$22,Punkte!$E$1:$E$22)),"",LOOKUP(L53,Punkte!$D$1:$D$22,Punkte!$E$1:$E$22)))</f>
        <v/>
      </c>
      <c r="N53" s="48"/>
      <c r="O53" s="39" t="str">
        <f>IF(AND($G53="x",N53&gt;0),0,IF(ISERROR(LOOKUP(N53,Punkte!$D$1:$D$22,Punkte!$E$1:$E$22)),"",LOOKUP(N53,Punkte!$D$1:$D$22,Punkte!$E$1:$E$22)))</f>
        <v/>
      </c>
      <c r="P53" s="48" t="s">
        <v>39</v>
      </c>
      <c r="Q53" s="39">
        <f>IF(AND($G53="x",P53&gt;0),0,IF(ISERROR(LOOKUP(P53,Punkte!$D$1:$D$22,Punkte!$E$1:$E$22)),"",LOOKUP(P53,Punkte!$D$1:$D$22,Punkte!$E$1:$E$22)))</f>
        <v>0</v>
      </c>
      <c r="R53" s="48"/>
      <c r="S53" s="45" t="str">
        <f>IF(AND($G53="x",R53&gt;0),0,IF(ISERROR(LOOKUP(R53,Punkte!$D$1:$D$22,Punkte!$E$1:$E$22)),"",LOOKUP(R53,Punkte!$D$1:$D$22,Punkte!$E$1:$E$22)))</f>
        <v/>
      </c>
      <c r="T53" s="48">
        <v>21</v>
      </c>
      <c r="U53" s="39">
        <f>IF(AND($G53="x",T53&gt;0),0,IF(ISERROR(LOOKUP(T53,Punkte!$D$1:$D$22,Punkte!$E$1:$E$22)),"",LOOKUP(T53,Punkte!$D$1:$D$22,Punkte!$E$1:$E$22)))</f>
        <v>0</v>
      </c>
      <c r="V53" s="50"/>
      <c r="W53" s="39" t="str">
        <f>IF(AND($G53="x",V53&gt;0),0,IF(ISERROR(LOOKUP(V53,Punkte!$D$1:$D$22,Punkte!$E$1:$E$22)),"",LOOKUP(V53,Punkte!$D$1:$D$22,Punkte!$E$1:$E$22)))</f>
        <v/>
      </c>
      <c r="X53" s="48"/>
      <c r="Y53" s="39" t="str">
        <f>IF(AND($G53="x",X53&gt;0),0,IF(ISERROR(LOOKUP(X53,Punkte!$D$1:$D$22,Punkte!$E$1:$E$22)),"",LOOKUP(X53,Punkte!$D$1:$D$22,Punkte!$E$1:$E$22)))</f>
        <v/>
      </c>
      <c r="Z53" s="48"/>
      <c r="AA53" s="39" t="str">
        <f>IF(AND($G53="x",Z53&gt;0),0,IF(ISERROR(LOOKUP(Z53,Punkte!$D$1:$D$22,Punkte!$E$1:$E$22)),"",LOOKUP(Z53,Punkte!$D$1:$D$22,Punkte!$E$1:$E$22)))</f>
        <v/>
      </c>
      <c r="AB53" s="48"/>
      <c r="AC53" s="39" t="str">
        <f>IF(AND($G53="x",AB53&gt;0),0,IF(ISERROR(LOOKUP(AB53,Punkte!$D$1:$D$22,Punkte!$E$1:$E$22)),"",LOOKUP(AB53,Punkte!$D$1:$D$22,Punkte!$E$1:$E$22)))</f>
        <v/>
      </c>
      <c r="AE53" s="39" t="str">
        <f>IF(AND($G53="x",AD53&gt;0),0,IF(ISERROR(LOOKUP(AD53,Punkte!$D$1:$D$22,Punkte!$E$1:$E$22)),"",LOOKUP(AD53,Punkte!$D$1:$D$22,Punkte!$E$1:$E$22)))</f>
        <v/>
      </c>
    </row>
    <row r="54" spans="1:31" x14ac:dyDescent="0.25">
      <c r="A54" s="9">
        <f t="shared" si="2"/>
        <v>23</v>
      </c>
      <c r="B54" s="34">
        <f t="shared" si="3"/>
        <v>0</v>
      </c>
      <c r="C54" s="18">
        <v>48</v>
      </c>
      <c r="D54" s="4"/>
      <c r="E54" s="15" t="s">
        <v>158</v>
      </c>
      <c r="F54" s="15" t="s">
        <v>159</v>
      </c>
      <c r="G54" s="48" t="s">
        <v>156</v>
      </c>
      <c r="H54" s="48">
        <v>21</v>
      </c>
      <c r="I54" s="39">
        <f>IF(AND($G54="x",H54&gt;0),0,IF(ISERROR(LOOKUP(H54,Punkte!$D$1:$D$22,Punkte!$E$1:$E$22)),"",LOOKUP(H54,Punkte!$D$1:$D$22,Punkte!$E$1:$E$22)))</f>
        <v>0</v>
      </c>
      <c r="J54" s="48">
        <v>17</v>
      </c>
      <c r="K54" s="39">
        <f>IF(AND($G54="x",J54&gt;0),0,IF(ISERROR(LOOKUP(J54,Punkte!$D$1:$D$22,Punkte!$E$1:$E$22)),"",LOOKUP(J54,Punkte!$D$1:$D$22,Punkte!$E$1:$E$22)))</f>
        <v>0</v>
      </c>
      <c r="L54" s="48"/>
      <c r="M54" s="39" t="str">
        <f>IF(AND($G54="x",L54&gt;0),0,IF(ISERROR(LOOKUP(L54,Punkte!$D$1:$D$22,Punkte!$E$1:$E$22)),"",LOOKUP(L54,Punkte!$D$1:$D$22,Punkte!$E$1:$E$22)))</f>
        <v/>
      </c>
      <c r="N54" s="48"/>
      <c r="O54" s="39" t="str">
        <f>IF(AND($G54="x",N54&gt;0),0,IF(ISERROR(LOOKUP(N54,Punkte!$D$1:$D$22,Punkte!$E$1:$E$22)),"",LOOKUP(N54,Punkte!$D$1:$D$22,Punkte!$E$1:$E$22)))</f>
        <v/>
      </c>
      <c r="P54" s="48"/>
      <c r="Q54" s="39" t="str">
        <f>IF(AND($G54="x",P54&gt;0),0,IF(ISERROR(LOOKUP(P54,Punkte!$D$1:$D$22,Punkte!$E$1:$E$22)),"",LOOKUP(P54,Punkte!$D$1:$D$22,Punkte!$E$1:$E$22)))</f>
        <v/>
      </c>
      <c r="R54" s="48"/>
      <c r="S54" s="45" t="str">
        <f>IF(AND($G54="x",R54&gt;0),0,IF(ISERROR(LOOKUP(R54,Punkte!$D$1:$D$22,Punkte!$E$1:$E$22)),"",LOOKUP(R54,Punkte!$D$1:$D$22,Punkte!$E$1:$E$22)))</f>
        <v/>
      </c>
      <c r="T54" s="48"/>
      <c r="U54" s="39" t="str">
        <f>IF(AND($G54="x",T54&gt;0),0,IF(ISERROR(LOOKUP(T54,Punkte!$D$1:$D$22,Punkte!$E$1:$E$22)),"",LOOKUP(T54,Punkte!$D$1:$D$22,Punkte!$E$1:$E$22)))</f>
        <v/>
      </c>
      <c r="V54" s="50"/>
      <c r="W54" s="39" t="str">
        <f>IF(AND($G54="x",V54&gt;0),0,IF(ISERROR(LOOKUP(V54,Punkte!$D$1:$D$22,Punkte!$E$1:$E$22)),"",LOOKUP(V54,Punkte!$D$1:$D$22,Punkte!$E$1:$E$22)))</f>
        <v/>
      </c>
      <c r="X54" s="48"/>
      <c r="Y54" s="39" t="str">
        <f>IF(AND($G54="x",X54&gt;0),0,IF(ISERROR(LOOKUP(X54,Punkte!$D$1:$D$22,Punkte!$E$1:$E$22)),"",LOOKUP(X54,Punkte!$D$1:$D$22,Punkte!$E$1:$E$22)))</f>
        <v/>
      </c>
      <c r="Z54" s="48"/>
      <c r="AA54" s="39" t="str">
        <f>IF(AND($G54="x",Z54&gt;0),0,IF(ISERROR(LOOKUP(Z54,Punkte!$D$1:$D$22,Punkte!$E$1:$E$22)),"",LOOKUP(Z54,Punkte!$D$1:$D$22,Punkte!$E$1:$E$22)))</f>
        <v/>
      </c>
      <c r="AB54" s="48" t="s">
        <v>47</v>
      </c>
      <c r="AC54" s="39">
        <f>IF(AND($G54="x",AB54&gt;0),0,IF(ISERROR(LOOKUP(AB54,Punkte!$D$1:$D$22,Punkte!$E$1:$E$22)),"",LOOKUP(AB54,Punkte!$D$1:$D$22,Punkte!$E$1:$E$22)))</f>
        <v>0</v>
      </c>
      <c r="AE54" s="39" t="str">
        <f>IF(AND($G54="x",AD54&gt;0),0,IF(ISERROR(LOOKUP(AD54,Punkte!$D$1:$D$22,Punkte!$E$1:$E$22)),"",LOOKUP(AD54,Punkte!$D$1:$D$22,Punkte!$E$1:$E$22)))</f>
        <v/>
      </c>
    </row>
    <row r="55" spans="1:31" x14ac:dyDescent="0.25">
      <c r="A55" s="9">
        <f t="shared" si="2"/>
        <v>23</v>
      </c>
      <c r="B55" s="34">
        <f t="shared" si="3"/>
        <v>0</v>
      </c>
      <c r="C55" s="3">
        <v>27</v>
      </c>
      <c r="D55" s="19"/>
      <c r="E55" s="15" t="s">
        <v>50</v>
      </c>
      <c r="F55" s="15" t="s">
        <v>51</v>
      </c>
      <c r="G55" s="48" t="s">
        <v>156</v>
      </c>
      <c r="H55" s="48">
        <v>3</v>
      </c>
      <c r="I55" s="39">
        <f>IF(AND($G55="x",H55&gt;0),0,IF(ISERROR(LOOKUP(H55,Punkte!$D$1:$D$22,Punkte!$E$1:$E$22)),"",LOOKUP(H55,Punkte!$D$1:$D$22,Punkte!$E$1:$E$22)))</f>
        <v>0</v>
      </c>
      <c r="J55" s="48">
        <v>2</v>
      </c>
      <c r="K55" s="39">
        <f>IF(AND($G55="x",J55&gt;0),0,IF(ISERROR(LOOKUP(J55,Punkte!$D$1:$D$22,Punkte!$E$1:$E$22)),"",LOOKUP(J55,Punkte!$D$1:$D$22,Punkte!$E$1:$E$22)))</f>
        <v>0</v>
      </c>
      <c r="L55" s="48"/>
      <c r="M55" s="39" t="str">
        <f>IF(AND($G55="x",L55&gt;0),0,IF(ISERROR(LOOKUP(L55,Punkte!$D$1:$D$22,Punkte!$E$1:$E$22)),"",LOOKUP(L55,Punkte!$D$1:$D$22,Punkte!$E$1:$E$22)))</f>
        <v/>
      </c>
      <c r="N55" s="48"/>
      <c r="O55" s="39" t="str">
        <f>IF(AND($G55="x",N55&gt;0),0,IF(ISERROR(LOOKUP(N55,Punkte!$D$1:$D$22,Punkte!$E$1:$E$22)),"",LOOKUP(N55,Punkte!$D$1:$D$22,Punkte!$E$1:$E$22)))</f>
        <v/>
      </c>
      <c r="P55" s="48"/>
      <c r="Q55" s="39" t="str">
        <f>IF(AND($G55="x",P55&gt;0),0,IF(ISERROR(LOOKUP(P55,Punkte!$D$1:$D$22,Punkte!$E$1:$E$22)),"",LOOKUP(P55,Punkte!$D$1:$D$22,Punkte!$E$1:$E$22)))</f>
        <v/>
      </c>
      <c r="R55" s="48"/>
      <c r="S55" s="45" t="str">
        <f>IF(AND($G55="x",R55&gt;0),0,IF(ISERROR(LOOKUP(R55,Punkte!$D$1:$D$22,Punkte!$E$1:$E$22)),"",LOOKUP(R55,Punkte!$D$1:$D$22,Punkte!$E$1:$E$22)))</f>
        <v/>
      </c>
      <c r="T55" s="48">
        <v>7</v>
      </c>
      <c r="U55" s="39">
        <f>IF(AND($G55="x",T55&gt;0),0,IF(ISERROR(LOOKUP(T55,Punkte!$D$1:$D$22,Punkte!$E$1:$E$22)),"",LOOKUP(T55,Punkte!$D$1:$D$22,Punkte!$E$1:$E$22)))</f>
        <v>0</v>
      </c>
      <c r="V55" s="50"/>
      <c r="W55" s="39" t="str">
        <f>IF(AND($G55="x",V55&gt;0),0,IF(ISERROR(LOOKUP(V55,Punkte!$D$1:$D$22,Punkte!$E$1:$E$22)),"",LOOKUP(V55,Punkte!$D$1:$D$22,Punkte!$E$1:$E$22)))</f>
        <v/>
      </c>
      <c r="X55" s="48">
        <v>10</v>
      </c>
      <c r="Y55" s="39">
        <f>IF(AND($G55="x",X55&gt;0),0,IF(ISERROR(LOOKUP(X55,Punkte!$D$1:$D$22,Punkte!$E$1:$E$22)),"",LOOKUP(X55,Punkte!$D$1:$D$22,Punkte!$E$1:$E$22)))</f>
        <v>0</v>
      </c>
      <c r="Z55" s="48">
        <v>7</v>
      </c>
      <c r="AA55" s="39">
        <f>IF(AND($G55="x",Z55&gt;0),0,IF(ISERROR(LOOKUP(Z55,Punkte!$D$1:$D$22,Punkte!$E$1:$E$22)),"",LOOKUP(Z55,Punkte!$D$1:$D$22,Punkte!$E$1:$E$22)))</f>
        <v>0</v>
      </c>
      <c r="AB55" s="48"/>
      <c r="AC55" s="39" t="str">
        <f>IF(AND($G55="x",AB55&gt;0),0,IF(ISERROR(LOOKUP(AB55,Punkte!$D$1:$D$22,Punkte!$E$1:$E$22)),"",LOOKUP(AB55,Punkte!$D$1:$D$22,Punkte!$E$1:$E$22)))</f>
        <v/>
      </c>
      <c r="AE55" s="39" t="str">
        <f>IF(AND($G55="x",AD55&gt;0),0,IF(ISERROR(LOOKUP(AD55,Punkte!$D$1:$D$22,Punkte!$E$1:$E$22)),"",LOOKUP(AD55,Punkte!$D$1:$D$22,Punkte!$E$1:$E$22)))</f>
        <v/>
      </c>
    </row>
    <row r="56" spans="1:31" x14ac:dyDescent="0.25">
      <c r="A56" s="9">
        <f t="shared" si="2"/>
        <v>23</v>
      </c>
      <c r="B56" s="34">
        <f t="shared" si="3"/>
        <v>0</v>
      </c>
      <c r="C56" s="18">
        <v>98</v>
      </c>
      <c r="D56" s="19" t="s">
        <v>44</v>
      </c>
      <c r="E56" s="15" t="s">
        <v>176</v>
      </c>
      <c r="F56" s="15" t="s">
        <v>177</v>
      </c>
      <c r="G56" s="48" t="s">
        <v>156</v>
      </c>
      <c r="H56" s="48"/>
      <c r="I56" s="39" t="str">
        <f>IF(AND($G56="x",H56&gt;0),0,IF(ISERROR(LOOKUP(H56,Punkte!$D$1:$D$22,Punkte!$E$1:$E$22)),"",LOOKUP(H56,Punkte!$D$1:$D$22,Punkte!$E$1:$E$22)))</f>
        <v/>
      </c>
      <c r="J56" s="48"/>
      <c r="K56" s="39" t="str">
        <f>IF(AND($G56="x",J56&gt;0),0,IF(ISERROR(LOOKUP(J56,Punkte!$D$1:$D$22,Punkte!$E$1:$E$22)),"",LOOKUP(J56,Punkte!$D$1:$D$22,Punkte!$E$1:$E$22)))</f>
        <v/>
      </c>
      <c r="L56" s="48"/>
      <c r="M56" s="39" t="str">
        <f>IF(AND($G56="x",L56&gt;0),0,IF(ISERROR(LOOKUP(L56,Punkte!$D$1:$D$22,Punkte!$E$1:$E$22)),"",LOOKUP(L56,Punkte!$D$1:$D$22,Punkte!$E$1:$E$22)))</f>
        <v/>
      </c>
      <c r="N56" s="48"/>
      <c r="O56" s="39" t="str">
        <f>IF(AND($G56="x",N56&gt;0),0,IF(ISERROR(LOOKUP(N56,Punkte!$D$1:$D$22,Punkte!$E$1:$E$22)),"",LOOKUP(N56,Punkte!$D$1:$D$22,Punkte!$E$1:$E$22)))</f>
        <v/>
      </c>
      <c r="P56" s="48"/>
      <c r="Q56" s="39" t="str">
        <f>IF(AND($G56="x",P56&gt;0),0,IF(ISERROR(LOOKUP(P56,Punkte!$D$1:$D$22,Punkte!$E$1:$E$22)),"",LOOKUP(P56,Punkte!$D$1:$D$22,Punkte!$E$1:$E$22)))</f>
        <v/>
      </c>
      <c r="R56" s="48"/>
      <c r="S56" s="45" t="str">
        <f>IF(AND($G56="x",R56&gt;0),0,IF(ISERROR(LOOKUP(R56,Punkte!$D$1:$D$22,Punkte!$E$1:$E$22)),"",LOOKUP(R56,Punkte!$D$1:$D$22,Punkte!$E$1:$E$22)))</f>
        <v/>
      </c>
      <c r="T56" s="48">
        <v>14</v>
      </c>
      <c r="U56" s="39">
        <f>IF(AND($G56="x",T56&gt;0),0,IF(ISERROR(LOOKUP(T56,Punkte!$D$1:$D$22,Punkte!$E$1:$E$22)),"",LOOKUP(T56,Punkte!$D$1:$D$22,Punkte!$E$1:$E$22)))</f>
        <v>0</v>
      </c>
      <c r="V56" s="50"/>
      <c r="W56" s="39" t="str">
        <f>IF(AND($G56="x",V56&gt;0),0,IF(ISERROR(LOOKUP(V56,Punkte!$D$1:$D$22,Punkte!$E$1:$E$22)),"",LOOKUP(V56,Punkte!$D$1:$D$22,Punkte!$E$1:$E$22)))</f>
        <v/>
      </c>
      <c r="X56" s="48"/>
      <c r="Y56" s="39" t="str">
        <f>IF(AND($G56="x",X56&gt;0),0,IF(ISERROR(LOOKUP(X56,Punkte!$D$1:$D$22,Punkte!$E$1:$E$22)),"",LOOKUP(X56,Punkte!$D$1:$D$22,Punkte!$E$1:$E$22)))</f>
        <v/>
      </c>
      <c r="Z56" s="48"/>
      <c r="AA56" s="39" t="str">
        <f>IF(AND($G56="x",Z56&gt;0),0,IF(ISERROR(LOOKUP(Z56,Punkte!$D$1:$D$22,Punkte!$E$1:$E$22)),"",LOOKUP(Z56,Punkte!$D$1:$D$22,Punkte!$E$1:$E$22)))</f>
        <v/>
      </c>
      <c r="AB56" s="48"/>
      <c r="AC56" s="39" t="str">
        <f>IF(AND($G56="x",AB56&gt;0),0,IF(ISERROR(LOOKUP(AB56,Punkte!$D$1:$D$22,Punkte!$E$1:$E$22)),"",LOOKUP(AB56,Punkte!$D$1:$D$22,Punkte!$E$1:$E$22)))</f>
        <v/>
      </c>
      <c r="AD56" s="48"/>
      <c r="AE56" s="39" t="str">
        <f>IF(AND($G56="x",AD56&gt;0),0,IF(ISERROR(LOOKUP(AD56,Punkte!$D$1:$D$22,Punkte!$E$1:$E$22)),"",LOOKUP(AD56,Punkte!$D$1:$D$22,Punkte!$E$1:$E$22)))</f>
        <v/>
      </c>
    </row>
    <row r="57" spans="1:31" x14ac:dyDescent="0.25">
      <c r="A57" s="9">
        <f t="shared" si="2"/>
        <v>23</v>
      </c>
      <c r="B57" s="34">
        <f t="shared" si="3"/>
        <v>0</v>
      </c>
      <c r="C57" s="3">
        <v>71</v>
      </c>
      <c r="D57" s="19"/>
      <c r="E57" s="15" t="s">
        <v>178</v>
      </c>
      <c r="F57" s="15" t="s">
        <v>179</v>
      </c>
      <c r="G57" s="35" t="s">
        <v>156</v>
      </c>
      <c r="I57" s="39" t="str">
        <f>IF(AND($G57="x",H57&gt;0),0,IF(ISERROR(LOOKUP(H57,Punkte!$D$1:$D$22,Punkte!$E$1:$E$22)),"",LOOKUP(H57,Punkte!$D$1:$D$22,Punkte!$E$1:$E$22)))</f>
        <v/>
      </c>
      <c r="K57" s="39" t="str">
        <f>IF(AND($G57="x",J57&gt;0),0,IF(ISERROR(LOOKUP(J57,Punkte!$D$1:$D$22,Punkte!$E$1:$E$22)),"",LOOKUP(J57,Punkte!$D$1:$D$22,Punkte!$E$1:$E$22)))</f>
        <v/>
      </c>
      <c r="M57" s="39" t="str">
        <f>IF(AND($G57="x",L57&gt;0),0,IF(ISERROR(LOOKUP(L57,Punkte!$D$1:$D$22,Punkte!$E$1:$E$22)),"",LOOKUP(L57,Punkte!$D$1:$D$22,Punkte!$E$1:$E$22)))</f>
        <v/>
      </c>
      <c r="O57" s="39" t="str">
        <f>IF(AND($G57="x",N57&gt;0),0,IF(ISERROR(LOOKUP(N57,Punkte!$D$1:$D$22,Punkte!$E$1:$E$22)),"",LOOKUP(N57,Punkte!$D$1:$D$22,Punkte!$E$1:$E$22)))</f>
        <v/>
      </c>
      <c r="Q57" s="39" t="str">
        <f>IF(AND($G57="x",P57&gt;0),0,IF(ISERROR(LOOKUP(P57,Punkte!$D$1:$D$22,Punkte!$E$1:$E$22)),"",LOOKUP(P57,Punkte!$D$1:$D$22,Punkte!$E$1:$E$22)))</f>
        <v/>
      </c>
      <c r="S57" s="45" t="str">
        <f>IF(AND($G57="x",R57&gt;0),0,IF(ISERROR(LOOKUP(R57,Punkte!$D$1:$D$22,Punkte!$E$1:$E$22)),"",LOOKUP(R57,Punkte!$D$1:$D$22,Punkte!$E$1:$E$22)))</f>
        <v/>
      </c>
      <c r="U57" s="39" t="str">
        <f>IF(AND($G57="x",T57&gt;0),0,IF(ISERROR(LOOKUP(T57,Punkte!$D$1:$D$22,Punkte!$E$1:$E$22)),"",LOOKUP(T57,Punkte!$D$1:$D$22,Punkte!$E$1:$E$22)))</f>
        <v/>
      </c>
      <c r="V57" s="32"/>
      <c r="W57" s="39" t="str">
        <f>IF(AND($G57="x",V57&gt;0),0,IF(ISERROR(LOOKUP(V57,Punkte!$D$1:$D$22,Punkte!$E$1:$E$22)),"",LOOKUP(V57,Punkte!$D$1:$D$22,Punkte!$E$1:$E$22)))</f>
        <v/>
      </c>
      <c r="X57" s="31">
        <v>9</v>
      </c>
      <c r="Y57" s="39">
        <f>IF(AND($G57="x",X57&gt;0),0,IF(ISERROR(LOOKUP(X57,Punkte!$D$1:$D$22,Punkte!$E$1:$E$22)),"",LOOKUP(X57,Punkte!$D$1:$D$22,Punkte!$E$1:$E$22)))</f>
        <v>0</v>
      </c>
      <c r="Z57" s="31" t="s">
        <v>39</v>
      </c>
      <c r="AA57" s="39">
        <f>IF(AND($G57="x",Z57&gt;0),0,IF(ISERROR(LOOKUP(Z57,Punkte!$D$1:$D$22,Punkte!$E$1:$E$22)),"",LOOKUP(Z57,Punkte!$D$1:$D$22,Punkte!$E$1:$E$22)))</f>
        <v>0</v>
      </c>
      <c r="AC57" s="39" t="str">
        <f>IF(AND($G57="x",AB57&gt;0),0,IF(ISERROR(LOOKUP(AB57,Punkte!$D$1:$D$22,Punkte!$E$1:$E$22)),"",LOOKUP(AB57,Punkte!$D$1:$D$22,Punkte!$E$1:$E$22)))</f>
        <v/>
      </c>
      <c r="AE57" s="39" t="str">
        <f>IF(AND($G57="x",AD57&gt;0),0,IF(ISERROR(LOOKUP(AD57,Punkte!$D$1:$D$22,Punkte!$E$1:$E$22)),"",LOOKUP(AD57,Punkte!$D$1:$D$22,Punkte!$E$1:$E$22)))</f>
        <v/>
      </c>
    </row>
    <row r="58" spans="1:31" x14ac:dyDescent="0.25">
      <c r="A58" s="9">
        <f t="shared" si="2"/>
        <v>23</v>
      </c>
      <c r="B58" s="34">
        <f t="shared" si="3"/>
        <v>0</v>
      </c>
      <c r="C58" s="3">
        <v>2</v>
      </c>
      <c r="D58" s="19"/>
      <c r="E58" s="15" t="s">
        <v>180</v>
      </c>
      <c r="F58" s="15" t="s">
        <v>70</v>
      </c>
      <c r="G58" s="35" t="s">
        <v>156</v>
      </c>
      <c r="I58" s="39"/>
      <c r="K58" s="39"/>
      <c r="M58" s="39"/>
      <c r="O58" s="39"/>
      <c r="Q58" s="39"/>
      <c r="S58" s="45"/>
      <c r="U58" s="39"/>
      <c r="V58" s="32"/>
      <c r="W58" s="39"/>
      <c r="Y58" s="39"/>
      <c r="AA58" s="39"/>
      <c r="AB58" s="31">
        <v>4</v>
      </c>
      <c r="AC58" s="39">
        <f>IF(AND($G58="x",AB58&gt;0),0,IF(ISERROR(LOOKUP(AB58,Punkte!$D$1:$D$22,Punkte!$E$1:$E$22)),"",LOOKUP(AB58,Punkte!$D$1:$D$22,Punkte!$E$1:$E$22)))</f>
        <v>0</v>
      </c>
      <c r="AE58" s="39"/>
    </row>
    <row r="59" spans="1:31" x14ac:dyDescent="0.25">
      <c r="A59" s="9">
        <f t="shared" si="2"/>
        <v>23</v>
      </c>
      <c r="B59" s="34">
        <f t="shared" si="3"/>
        <v>0</v>
      </c>
      <c r="C59" s="3">
        <v>21</v>
      </c>
      <c r="D59" s="19"/>
      <c r="E59" s="15" t="s">
        <v>180</v>
      </c>
      <c r="F59" s="15" t="s">
        <v>181</v>
      </c>
      <c r="G59" s="81" t="s">
        <v>156</v>
      </c>
      <c r="H59" s="81"/>
      <c r="I59" s="39"/>
      <c r="J59" s="81"/>
      <c r="K59" s="39"/>
      <c r="L59" s="81"/>
      <c r="M59" s="39"/>
      <c r="N59" s="81"/>
      <c r="O59" s="39"/>
      <c r="P59" s="81"/>
      <c r="Q59" s="39"/>
      <c r="R59" s="81"/>
      <c r="S59" s="45"/>
      <c r="T59" s="81"/>
      <c r="U59" s="39"/>
      <c r="V59" s="82"/>
      <c r="W59" s="39"/>
      <c r="X59" s="81"/>
      <c r="Y59" s="39"/>
      <c r="Z59" s="81"/>
      <c r="AA59" s="39"/>
      <c r="AB59" s="81">
        <v>15</v>
      </c>
      <c r="AC59" s="39">
        <f>IF(AND($G59="x",AB59&gt;0),0,IF(ISERROR(LOOKUP(AB59,Punkte!$D$1:$D$22,Punkte!$E$1:$E$22)),"",LOOKUP(AB59,Punkte!$D$1:$D$22,Punkte!$E$1:$E$22)))</f>
        <v>0</v>
      </c>
      <c r="AD59" s="81" t="s">
        <v>47</v>
      </c>
      <c r="AE59" s="39"/>
    </row>
    <row r="60" spans="1:31" x14ac:dyDescent="0.25">
      <c r="A60" s="9">
        <f t="shared" si="2"/>
        <v>23</v>
      </c>
      <c r="B60" s="34">
        <f t="shared" si="3"/>
        <v>0</v>
      </c>
      <c r="C60" s="18">
        <v>97</v>
      </c>
      <c r="D60" s="19" t="s">
        <v>44</v>
      </c>
      <c r="E60" s="15" t="s">
        <v>135</v>
      </c>
      <c r="F60" s="15" t="s">
        <v>136</v>
      </c>
      <c r="G60" s="81" t="s">
        <v>156</v>
      </c>
      <c r="H60" s="81"/>
      <c r="I60" s="39" t="str">
        <f>IF(AND($G60="x",H60&gt;0),0,IF(ISERROR(LOOKUP(H60,Punkte!$D$1:$D$22,Punkte!$E$1:$E$22)),"",LOOKUP(H60,Punkte!$D$1:$D$22,Punkte!$E$1:$E$22)))</f>
        <v/>
      </c>
      <c r="J60" s="81"/>
      <c r="K60" s="39" t="str">
        <f>IF(AND($G60="x",J60&gt;0),0,IF(ISERROR(LOOKUP(J60,Punkte!$D$1:$D$22,Punkte!$E$1:$E$22)),"",LOOKUP(J60,Punkte!$D$1:$D$22,Punkte!$E$1:$E$22)))</f>
        <v/>
      </c>
      <c r="L60" s="81">
        <v>18</v>
      </c>
      <c r="M60" s="39">
        <f>IF(AND($G60="x",L60&gt;0),0,IF(ISERROR(LOOKUP(L60,Punkte!$D$1:$D$22,Punkte!$E$1:$E$22)),"",LOOKUP(L60,Punkte!$D$1:$D$22,Punkte!$E$1:$E$22)))</f>
        <v>0</v>
      </c>
      <c r="N60" s="81">
        <v>21</v>
      </c>
      <c r="O60" s="39">
        <f>IF(AND($G60="x",N60&gt;0),0,IF(ISERROR(LOOKUP(N60,Punkte!$D$1:$D$22,Punkte!$E$1:$E$22)),"",LOOKUP(N60,Punkte!$D$1:$D$22,Punkte!$E$1:$E$22)))</f>
        <v>0</v>
      </c>
      <c r="P60" s="81">
        <v>33</v>
      </c>
      <c r="Q60" s="39">
        <f>IF(AND($G60="x",P60&gt;0),0,IF(ISERROR(LOOKUP(P60,Punkte!$D$1:$D$22,Punkte!$E$1:$E$22)),"",LOOKUP(P60,Punkte!$D$1:$D$22,Punkte!$E$1:$E$22)))</f>
        <v>0</v>
      </c>
      <c r="R60" s="81"/>
      <c r="S60" s="45" t="str">
        <f>IF(AND($G60="x",R60&gt;0),0,IF(ISERROR(LOOKUP(R60,Punkte!$D$1:$D$22,Punkte!$E$1:$E$22)),"",LOOKUP(R60,Punkte!$D$1:$D$22,Punkte!$E$1:$E$22)))</f>
        <v/>
      </c>
      <c r="T60" s="81"/>
      <c r="U60" s="39" t="str">
        <f>IF(AND($G60="x",T60&gt;0),0,IF(ISERROR(LOOKUP(T60,Punkte!$D$1:$D$22,Punkte!$E$1:$E$22)),"",LOOKUP(T60,Punkte!$D$1:$D$22,Punkte!$E$1:$E$22)))</f>
        <v/>
      </c>
      <c r="V60" s="82"/>
      <c r="W60" s="39" t="str">
        <f>IF(AND($G60="x",V60&gt;0),0,IF(ISERROR(LOOKUP(V60,Punkte!$D$1:$D$22,Punkte!$E$1:$E$22)),"",LOOKUP(V60,Punkte!$D$1:$D$22,Punkte!$E$1:$E$22)))</f>
        <v/>
      </c>
      <c r="X60" s="81"/>
      <c r="Y60" s="39" t="str">
        <f>IF(AND($G60="x",X60&gt;0),0,IF(ISERROR(LOOKUP(X60,Punkte!$D$1:$D$22,Punkte!$E$1:$E$22)),"",LOOKUP(X60,Punkte!$D$1:$D$22,Punkte!$E$1:$E$22)))</f>
        <v/>
      </c>
      <c r="Z60" s="81"/>
      <c r="AA60" s="39" t="str">
        <f>IF(AND($G60="x",Z60&gt;0),0,IF(ISERROR(LOOKUP(Z60,Punkte!$D$1:$D$22,Punkte!$E$1:$E$22)),"",LOOKUP(Z60,Punkte!$D$1:$D$22,Punkte!$E$1:$E$22)))</f>
        <v/>
      </c>
      <c r="AB60" s="81"/>
      <c r="AC60" s="39" t="str">
        <f>IF(AND($G60="x",AB60&gt;0),0,IF(ISERROR(LOOKUP(AB60,Punkte!$D$1:$D$22,Punkte!$E$1:$E$22)),"",LOOKUP(AB60,Punkte!$D$1:$D$22,Punkte!$E$1:$E$22)))</f>
        <v/>
      </c>
      <c r="AD60" s="81"/>
      <c r="AE60" s="39" t="str">
        <f>IF(AND($G60="x",AD60&gt;0),0,IF(ISERROR(LOOKUP(AD60,Punkte!$D$1:$D$22,Punkte!$E$1:$E$22)),"",LOOKUP(AD60,Punkte!$D$1:$D$22,Punkte!$E$1:$E$22)))</f>
        <v/>
      </c>
    </row>
    <row r="61" spans="1:31" x14ac:dyDescent="0.25">
      <c r="A61" s="9">
        <f t="shared" si="2"/>
        <v>23</v>
      </c>
      <c r="B61" s="34">
        <f t="shared" si="3"/>
        <v>0</v>
      </c>
      <c r="C61" s="18">
        <v>50</v>
      </c>
      <c r="D61" s="20"/>
      <c r="E61" s="15" t="s">
        <v>157</v>
      </c>
      <c r="F61" s="15" t="s">
        <v>81</v>
      </c>
      <c r="G61" s="81" t="s">
        <v>156</v>
      </c>
      <c r="H61" s="81">
        <v>18</v>
      </c>
      <c r="I61" s="39">
        <f>IF(AND($G61="x",H61&gt;0),0,IF(ISERROR(LOOKUP(H61,Punkte!$D$1:$D$22,Punkte!$E$1:$E$22)),"",LOOKUP(H61,Punkte!$D$1:$D$22,Punkte!$E$1:$E$22)))</f>
        <v>0</v>
      </c>
      <c r="J61" s="81"/>
      <c r="K61" s="39" t="str">
        <f>IF(AND($G61="x",J61&gt;0),0,IF(ISERROR(LOOKUP(J61,Punkte!$D$1:$D$22,Punkte!$E$1:$E$22)),"",LOOKUP(J61,Punkte!$D$1:$D$22,Punkte!$E$1:$E$22)))</f>
        <v/>
      </c>
      <c r="L61" s="81"/>
      <c r="M61" s="39" t="str">
        <f>IF(AND($G61="x",L61&gt;0),0,IF(ISERROR(LOOKUP(L61,Punkte!$D$1:$D$22,Punkte!$E$1:$E$22)),"",LOOKUP(L61,Punkte!$D$1:$D$22,Punkte!$E$1:$E$22)))</f>
        <v/>
      </c>
      <c r="N61" s="81"/>
      <c r="O61" s="39" t="str">
        <f>IF(AND($G61="x",N61&gt;0),0,IF(ISERROR(LOOKUP(N61,Punkte!$D$1:$D$22,Punkte!$E$1:$E$22)),"",LOOKUP(N61,Punkte!$D$1:$D$22,Punkte!$E$1:$E$22)))</f>
        <v/>
      </c>
      <c r="P61" s="81" t="s">
        <v>39</v>
      </c>
      <c r="Q61" s="39">
        <f>IF(AND($G61="x",P61&gt;0),0,IF(ISERROR(LOOKUP(P61,Punkte!$D$1:$D$22,Punkte!$E$1:$E$22)),"",LOOKUP(P61,Punkte!$D$1:$D$22,Punkte!$E$1:$E$22)))</f>
        <v>0</v>
      </c>
      <c r="R61" s="81"/>
      <c r="S61" s="45" t="str">
        <f>IF(AND($G61="x",R61&gt;0),0,IF(ISERROR(LOOKUP(R61,Punkte!$D$1:$D$22,Punkte!$E$1:$E$22)),"",LOOKUP(R61,Punkte!$D$1:$D$22,Punkte!$E$1:$E$22)))</f>
        <v/>
      </c>
      <c r="T61" s="81"/>
      <c r="U61" s="39" t="str">
        <f>IF(AND($G61="x",T61&gt;0),0,IF(ISERROR(LOOKUP(T61,Punkte!$D$1:$D$22,Punkte!$E$1:$E$22)),"",LOOKUP(T61,Punkte!$D$1:$D$22,Punkte!$E$1:$E$22)))</f>
        <v/>
      </c>
      <c r="V61" s="82"/>
      <c r="W61" s="39" t="str">
        <f>IF(AND($G61="x",V61&gt;0),0,IF(ISERROR(LOOKUP(V61,Punkte!$D$1:$D$22,Punkte!$E$1:$E$22)),"",LOOKUP(V61,Punkte!$D$1:$D$22,Punkte!$E$1:$E$22)))</f>
        <v/>
      </c>
      <c r="X61" s="81"/>
      <c r="Y61" s="39" t="str">
        <f>IF(AND($G61="x",X61&gt;0),0,IF(ISERROR(LOOKUP(X61,Punkte!$D$1:$D$22,Punkte!$E$1:$E$22)),"",LOOKUP(X61,Punkte!$D$1:$D$22,Punkte!$E$1:$E$22)))</f>
        <v/>
      </c>
      <c r="Z61" s="81"/>
      <c r="AA61" s="39" t="str">
        <f>IF(AND($G61="x",Z61&gt;0),0,IF(ISERROR(LOOKUP(Z61,Punkte!$D$1:$D$22,Punkte!$E$1:$E$22)),"",LOOKUP(Z61,Punkte!$D$1:$D$22,Punkte!$E$1:$E$22)))</f>
        <v/>
      </c>
      <c r="AB61" s="81"/>
      <c r="AC61" s="39" t="str">
        <f>IF(AND($G61="x",AB61&gt;0),0,IF(ISERROR(LOOKUP(AB61,Punkte!$D$1:$D$22,Punkte!$E$1:$E$22)),"",LOOKUP(AB61,Punkte!$D$1:$D$22,Punkte!$E$1:$E$22)))</f>
        <v/>
      </c>
      <c r="AD61" s="81"/>
      <c r="AE61" s="39" t="str">
        <f>IF(AND($G61="x",AD61&gt;0),0,IF(ISERROR(LOOKUP(AD61,Punkte!$D$1:$D$22,Punkte!$E$1:$E$22)),"",LOOKUP(AD61,Punkte!$D$1:$D$22,Punkte!$E$1:$E$22)))</f>
        <v/>
      </c>
    </row>
    <row r="62" spans="1:31" s="70" customFormat="1" x14ac:dyDescent="0.25">
      <c r="A62" s="62">
        <f t="shared" si="2"/>
        <v>23</v>
      </c>
      <c r="B62" s="34">
        <f t="shared" si="3"/>
        <v>0</v>
      </c>
      <c r="C62" s="63">
        <v>67</v>
      </c>
      <c r="D62" s="64"/>
      <c r="E62" s="65" t="s">
        <v>73</v>
      </c>
      <c r="F62" s="65" t="s">
        <v>74</v>
      </c>
      <c r="G62" s="66" t="s">
        <v>156</v>
      </c>
      <c r="H62" s="66"/>
      <c r="I62" s="67" t="str">
        <f>IF(AND($G62="x",H62&gt;0),0,IF(ISERROR(LOOKUP(H62,Punkte!$D$1:$D$22,Punkte!$E$1:$E$22)),"",LOOKUP(H62,Punkte!$D$1:$D$22,Punkte!$E$1:$E$22)))</f>
        <v/>
      </c>
      <c r="J62" s="66"/>
      <c r="K62" s="67" t="str">
        <f>IF(AND($G62="x",J62&gt;0),0,IF(ISERROR(LOOKUP(J62,Punkte!$D$1:$D$22,Punkte!$E$1:$E$22)),"",LOOKUP(J62,Punkte!$D$1:$D$22,Punkte!$E$1:$E$22)))</f>
        <v/>
      </c>
      <c r="L62" s="66" t="s">
        <v>39</v>
      </c>
      <c r="M62" s="67">
        <f>IF(AND($G62="x",L62&gt;0),0,IF(ISERROR(LOOKUP(L62,Punkte!$D$1:$D$22,Punkte!$E$1:$E$22)),"",LOOKUP(L62,Punkte!$D$1:$D$22,Punkte!$E$1:$E$22)))</f>
        <v>0</v>
      </c>
      <c r="N62" s="66">
        <v>19</v>
      </c>
      <c r="O62" s="67">
        <f>IF(AND($G62="x",N62&gt;0),0,IF(ISERROR(LOOKUP(N62,Punkte!$D$1:$D$22,Punkte!$E$1:$E$22)),"",LOOKUP(N62,Punkte!$D$1:$D$22,Punkte!$E$1:$E$22)))</f>
        <v>0</v>
      </c>
      <c r="P62" s="66">
        <v>25</v>
      </c>
      <c r="Q62" s="67">
        <f>IF(AND($G62="x",P62&gt;0),0,IF(ISERROR(LOOKUP(P62,Punkte!$D$1:$D$22,Punkte!$E$1:$E$22)),"",LOOKUP(P62,Punkte!$D$1:$D$22,Punkte!$E$1:$E$22)))</f>
        <v>0</v>
      </c>
      <c r="R62" s="66"/>
      <c r="S62" s="68" t="str">
        <f>IF(AND($G62="x",R62&gt;0),0,IF(ISERROR(LOOKUP(R62,Punkte!$D$1:$D$22,Punkte!$E$1:$E$22)),"",LOOKUP(R62,Punkte!$D$1:$D$22,Punkte!$E$1:$E$22)))</f>
        <v/>
      </c>
      <c r="T62" s="66"/>
      <c r="U62" s="67" t="str">
        <f>IF(AND($G62="x",T62&gt;0),0,IF(ISERROR(LOOKUP(T62,Punkte!$D$1:$D$22,Punkte!$E$1:$E$22)),"",LOOKUP(T62,Punkte!$D$1:$D$22,Punkte!$E$1:$E$22)))</f>
        <v/>
      </c>
      <c r="V62" s="69"/>
      <c r="W62" s="67" t="str">
        <f>IF(AND($G62="x",V62&gt;0),0,IF(ISERROR(LOOKUP(V62,Punkte!$D$1:$D$22,Punkte!$E$1:$E$22)),"",LOOKUP(V62,Punkte!$D$1:$D$22,Punkte!$E$1:$E$22)))</f>
        <v/>
      </c>
      <c r="X62" s="66">
        <v>15</v>
      </c>
      <c r="Y62" s="67">
        <f>IF(AND($G62="x",X62&gt;0),0,IF(ISERROR(LOOKUP(X62,Punkte!$D$1:$D$22,Punkte!$E$1:$E$22)),"",LOOKUP(X62,Punkte!$D$1:$D$22,Punkte!$E$1:$E$22)))</f>
        <v>0</v>
      </c>
      <c r="Z62" s="66">
        <v>11</v>
      </c>
      <c r="AA62" s="67">
        <f>IF(AND($G62="x",Z62&gt;0),0,IF(ISERROR(LOOKUP(Z62,Punkte!$D$1:$D$22,Punkte!$E$1:$E$22)),"",LOOKUP(Z62,Punkte!$D$1:$D$22,Punkte!$E$1:$E$22)))</f>
        <v>0</v>
      </c>
      <c r="AB62" s="66"/>
      <c r="AC62" s="67" t="str">
        <f>IF(AND($G62="x",AB62&gt;0),0,IF(ISERROR(LOOKUP(AB62,Punkte!$D$1:$D$22,Punkte!$E$1:$E$22)),"",LOOKUP(AB62,Punkte!$D$1:$D$22,Punkte!$E$1:$E$22)))</f>
        <v/>
      </c>
      <c r="AD62" s="66"/>
      <c r="AE62" s="67" t="str">
        <f>IF(AND($G62="x",AD62&gt;0),0,IF(ISERROR(LOOKUP(AD62,Punkte!$D$1:$D$22,Punkte!$E$1:$E$22)),"",LOOKUP(AD62,Punkte!$D$1:$D$22,Punkte!$E$1:$E$22)))</f>
        <v/>
      </c>
    </row>
    <row r="63" spans="1:31" s="70" customFormat="1" x14ac:dyDescent="0.25">
      <c r="A63" s="62">
        <f t="shared" si="2"/>
        <v>23</v>
      </c>
      <c r="B63" s="34">
        <f t="shared" si="3"/>
        <v>0</v>
      </c>
      <c r="C63" s="63">
        <v>93</v>
      </c>
      <c r="D63" s="64"/>
      <c r="E63" s="65" t="s">
        <v>166</v>
      </c>
      <c r="F63" s="65" t="s">
        <v>165</v>
      </c>
      <c r="G63" s="66" t="s">
        <v>156</v>
      </c>
      <c r="H63" s="66"/>
      <c r="I63" s="67" t="str">
        <f>IF(AND($G63="x",H63&gt;0),0,IF(ISERROR(LOOKUP(H63,Punkte!$D$1:$D$22,Punkte!$E$1:$E$22)),"",LOOKUP(H63,Punkte!$D$1:$D$22,Punkte!$E$1:$E$22)))</f>
        <v/>
      </c>
      <c r="J63" s="66"/>
      <c r="K63" s="67" t="str">
        <f>IF(AND($G63="x",J63&gt;0),0,IF(ISERROR(LOOKUP(J63,Punkte!$D$1:$D$22,Punkte!$E$1:$E$22)),"",LOOKUP(J63,Punkte!$D$1:$D$22,Punkte!$E$1:$E$22)))</f>
        <v/>
      </c>
      <c r="L63" s="66"/>
      <c r="M63" s="67" t="str">
        <f>IF(AND($G63="x",L63&gt;0),0,IF(ISERROR(LOOKUP(L63,Punkte!$D$1:$D$22,Punkte!$E$1:$E$22)),"",LOOKUP(L63,Punkte!$D$1:$D$22,Punkte!$E$1:$E$22)))</f>
        <v/>
      </c>
      <c r="N63" s="66"/>
      <c r="O63" s="67" t="str">
        <f>IF(AND($G63="x",N63&gt;0),0,IF(ISERROR(LOOKUP(N63,Punkte!$D$1:$D$22,Punkte!$E$1:$E$22)),"",LOOKUP(N63,Punkte!$D$1:$D$22,Punkte!$E$1:$E$22)))</f>
        <v/>
      </c>
      <c r="P63" s="66">
        <v>23</v>
      </c>
      <c r="Q63" s="67">
        <f>IF(AND($G63="x",P63&gt;0),0,IF(ISERROR(LOOKUP(P63,Punkte!$D$1:$D$22,Punkte!$E$1:$E$22)),"",LOOKUP(P63,Punkte!$D$1:$D$22,Punkte!$E$1:$E$22)))</f>
        <v>0</v>
      </c>
      <c r="R63" s="66"/>
      <c r="S63" s="68" t="str">
        <f>IF(AND($G63="x",R63&gt;0),0,IF(ISERROR(LOOKUP(R63,Punkte!$D$1:$D$22,Punkte!$E$1:$E$22)),"",LOOKUP(R63,Punkte!$D$1:$D$22,Punkte!$E$1:$E$22)))</f>
        <v/>
      </c>
      <c r="T63" s="66"/>
      <c r="U63" s="67" t="str">
        <f>IF(AND($G63="x",T63&gt;0),0,IF(ISERROR(LOOKUP(T63,Punkte!$D$1:$D$22,Punkte!$E$1:$E$22)),"",LOOKUP(T63,Punkte!$D$1:$D$22,Punkte!$E$1:$E$22)))</f>
        <v/>
      </c>
      <c r="V63" s="69"/>
      <c r="W63" s="67" t="str">
        <f>IF(AND($G63="x",V63&gt;0),0,IF(ISERROR(LOOKUP(V63,Punkte!$D$1:$D$22,Punkte!$E$1:$E$22)),"",LOOKUP(V63,Punkte!$D$1:$D$22,Punkte!$E$1:$E$22)))</f>
        <v/>
      </c>
      <c r="X63" s="66"/>
      <c r="Y63" s="67" t="str">
        <f>IF(AND($G63="x",X63&gt;0),0,IF(ISERROR(LOOKUP(X63,Punkte!$D$1:$D$22,Punkte!$E$1:$E$22)),"",LOOKUP(X63,Punkte!$D$1:$D$22,Punkte!$E$1:$E$22)))</f>
        <v/>
      </c>
      <c r="Z63" s="66"/>
      <c r="AA63" s="67" t="str">
        <f>IF(AND($G63="x",Z63&gt;0),0,IF(ISERROR(LOOKUP(Z63,Punkte!$D$1:$D$22,Punkte!$E$1:$E$22)),"",LOOKUP(Z63,Punkte!$D$1:$D$22,Punkte!$E$1:$E$22)))</f>
        <v/>
      </c>
      <c r="AB63" s="66"/>
      <c r="AC63" s="67" t="str">
        <f>IF(AND($G63="x",AB63&gt;0),0,IF(ISERROR(LOOKUP(AB63,Punkte!$D$1:$D$22,Punkte!$E$1:$E$22)),"",LOOKUP(AB63,Punkte!$D$1:$D$22,Punkte!$E$1:$E$22)))</f>
        <v/>
      </c>
      <c r="AD63" s="66"/>
      <c r="AE63" s="67" t="str">
        <f>IF(AND($G63="x",AD63&gt;0),0,IF(ISERROR(LOOKUP(AD63,Punkte!$D$1:$D$22,Punkte!$E$1:$E$22)),"",LOOKUP(AD63,Punkte!$D$1:$D$22,Punkte!$E$1:$E$22)))</f>
        <v/>
      </c>
    </row>
    <row r="64" spans="1:31" s="70" customFormat="1" x14ac:dyDescent="0.25">
      <c r="A64" s="62">
        <f t="shared" si="2"/>
        <v>23</v>
      </c>
      <c r="B64" s="34">
        <f t="shared" si="3"/>
        <v>0</v>
      </c>
      <c r="C64" s="63">
        <v>62</v>
      </c>
      <c r="D64" s="64"/>
      <c r="E64" s="65" t="s">
        <v>75</v>
      </c>
      <c r="F64" s="65" t="s">
        <v>46</v>
      </c>
      <c r="G64" s="66" t="s">
        <v>156</v>
      </c>
      <c r="H64" s="66">
        <v>12</v>
      </c>
      <c r="I64" s="67">
        <f>IF(AND($G64="x",H64&gt;0),0,IF(ISERROR(LOOKUP(H64,Punkte!$D$1:$D$22,Punkte!$E$1:$E$22)),"",LOOKUP(H64,Punkte!$D$1:$D$22,Punkte!$E$1:$E$22)))</f>
        <v>0</v>
      </c>
      <c r="J64" s="66"/>
      <c r="K64" s="67" t="str">
        <f>IF(AND($G64="x",J64&gt;0),0,IF(ISERROR(LOOKUP(J64,Punkte!$D$1:$D$22,Punkte!$E$1:$E$22)),"",LOOKUP(J64,Punkte!$D$1:$D$22,Punkte!$E$1:$E$22)))</f>
        <v/>
      </c>
      <c r="L64" s="66" t="s">
        <v>47</v>
      </c>
      <c r="M64" s="67">
        <f>IF(AND($G64="x",L64&gt;0),0,IF(ISERROR(LOOKUP(L64,Punkte!$D$1:$D$22,Punkte!$E$1:$E$22)),"",LOOKUP(L64,Punkte!$D$1:$D$22,Punkte!$E$1:$E$22)))</f>
        <v>0</v>
      </c>
      <c r="N64" s="66">
        <v>12</v>
      </c>
      <c r="O64" s="67">
        <f>IF(AND($G64="x",N64&gt;0),0,IF(ISERROR(LOOKUP(N64,Punkte!$D$1:$D$22,Punkte!$E$1:$E$22)),"",LOOKUP(N64,Punkte!$D$1:$D$22,Punkte!$E$1:$E$22)))</f>
        <v>0</v>
      </c>
      <c r="P64" s="66">
        <v>18</v>
      </c>
      <c r="Q64" s="67">
        <f>IF(AND($G64="x",P64&gt;0),0,IF(ISERROR(LOOKUP(P64,Punkte!$D$1:$D$22,Punkte!$E$1:$E$22)),"",LOOKUP(P64,Punkte!$D$1:$D$22,Punkte!$E$1:$E$22)))</f>
        <v>0</v>
      </c>
      <c r="R64" s="66">
        <v>14</v>
      </c>
      <c r="S64" s="68">
        <f>IF(AND($G64="x",R64&gt;0),0,IF(ISERROR(LOOKUP(R64,Punkte!$D$1:$D$22,Punkte!$E$1:$E$22)),"",LOOKUP(R64,Punkte!$D$1:$D$22,Punkte!$E$1:$E$22)))</f>
        <v>0</v>
      </c>
      <c r="T64" s="66"/>
      <c r="U64" s="67" t="str">
        <f>IF(AND($G64="x",T64&gt;0),0,IF(ISERROR(LOOKUP(T64,Punkte!$D$1:$D$22,Punkte!$E$1:$E$22)),"",LOOKUP(T64,Punkte!$D$1:$D$22,Punkte!$E$1:$E$22)))</f>
        <v/>
      </c>
      <c r="V64" s="69"/>
      <c r="W64" s="67" t="str">
        <f>IF(AND($G64="x",V64&gt;0),0,IF(ISERROR(LOOKUP(V64,Punkte!$D$1:$D$22,Punkte!$E$1:$E$22)),"",LOOKUP(V64,Punkte!$D$1:$D$22,Punkte!$E$1:$E$22)))</f>
        <v/>
      </c>
      <c r="X64" s="66"/>
      <c r="Y64" s="67" t="str">
        <f>IF(AND($G64="x",X64&gt;0),0,IF(ISERROR(LOOKUP(X64,Punkte!$D$1:$D$22,Punkte!$E$1:$E$22)),"",LOOKUP(X64,Punkte!$D$1:$D$22,Punkte!$E$1:$E$22)))</f>
        <v/>
      </c>
      <c r="Z64" s="66"/>
      <c r="AA64" s="67" t="str">
        <f>IF(AND($G64="x",Z64&gt;0),0,IF(ISERROR(LOOKUP(Z64,Punkte!$D$1:$D$22,Punkte!$E$1:$E$22)),"",LOOKUP(Z64,Punkte!$D$1:$D$22,Punkte!$E$1:$E$22)))</f>
        <v/>
      </c>
      <c r="AB64" s="66">
        <v>13</v>
      </c>
      <c r="AC64" s="67">
        <f>IF(AND($G64="x",AB64&gt;0),0,IF(ISERROR(LOOKUP(AB64,Punkte!$D$1:$D$22,Punkte!$E$1:$E$22)),"",LOOKUP(AB64,Punkte!$D$1:$D$22,Punkte!$E$1:$E$22)))</f>
        <v>0</v>
      </c>
      <c r="AD64" s="66">
        <v>10</v>
      </c>
      <c r="AE64" s="67">
        <f>IF(AND($G64="x",AD64&gt;0),0,IF(ISERROR(LOOKUP(AD64,Punkte!$D$1:$D$22,Punkte!$E$1:$E$22)),"",LOOKUP(AD64,Punkte!$D$1:$D$22,Punkte!$E$1:$E$22)))</f>
        <v>0</v>
      </c>
    </row>
    <row r="65" spans="1:257" s="70" customFormat="1" x14ac:dyDescent="0.25">
      <c r="A65" s="62">
        <f t="shared" si="2"/>
        <v>23</v>
      </c>
      <c r="B65" s="34">
        <f t="shared" si="3"/>
        <v>0</v>
      </c>
      <c r="C65" s="84">
        <v>82</v>
      </c>
      <c r="E65" s="65" t="s">
        <v>75</v>
      </c>
      <c r="F65" s="65" t="s">
        <v>172</v>
      </c>
      <c r="G65" s="66" t="s">
        <v>156</v>
      </c>
      <c r="H65" s="66"/>
      <c r="I65" s="67" t="str">
        <f>IF(AND($G65="x",H65&gt;0),0,IF(ISERROR(LOOKUP(H65,Punkte!$D$1:$D$22,Punkte!$E$1:$E$22)),"",LOOKUP(H65,Punkte!$D$1:$D$22,Punkte!$E$1:$E$22)))</f>
        <v/>
      </c>
      <c r="J65" s="66"/>
      <c r="K65" s="67" t="str">
        <f>IF(AND($G65="x",J65&gt;0),0,IF(ISERROR(LOOKUP(J65,Punkte!$D$1:$D$22,Punkte!$E$1:$E$22)),"",LOOKUP(J65,Punkte!$D$1:$D$22,Punkte!$E$1:$E$22)))</f>
        <v/>
      </c>
      <c r="L65" s="66"/>
      <c r="M65" s="67" t="str">
        <f>IF(AND($G65="x",L65&gt;0),0,IF(ISERROR(LOOKUP(L65,Punkte!$D$1:$D$22,Punkte!$E$1:$E$22)),"",LOOKUP(L65,Punkte!$D$1:$D$22,Punkte!$E$1:$E$22)))</f>
        <v/>
      </c>
      <c r="N65" s="66"/>
      <c r="O65" s="67" t="str">
        <f>IF(AND($G65="x",N65&gt;0),0,IF(ISERROR(LOOKUP(N65,Punkte!$D$1:$D$22,Punkte!$E$1:$E$22)),"",LOOKUP(N65,Punkte!$D$1:$D$22,Punkte!$E$1:$E$22)))</f>
        <v/>
      </c>
      <c r="P65" s="66">
        <v>38</v>
      </c>
      <c r="Q65" s="67">
        <f>IF(AND($G65="x",P65&gt;0),0,IF(ISERROR(LOOKUP(P65,Punkte!$D$1:$D$22,Punkte!$E$1:$E$22)),"",LOOKUP(P65,Punkte!$D$1:$D$22,Punkte!$E$1:$E$22)))</f>
        <v>0</v>
      </c>
      <c r="R65" s="66"/>
      <c r="S65" s="68" t="str">
        <f>IF(AND($G65="x",R65&gt;0),0,IF(ISERROR(LOOKUP(R65,Punkte!$D$1:$D$22,Punkte!$E$1:$E$22)),"",LOOKUP(R65,Punkte!$D$1:$D$22,Punkte!$E$1:$E$22)))</f>
        <v/>
      </c>
      <c r="T65" s="66"/>
      <c r="U65" s="67" t="str">
        <f>IF(AND($G65="x",T65&gt;0),0,IF(ISERROR(LOOKUP(T65,Punkte!$D$1:$D$22,Punkte!$E$1:$E$22)),"",LOOKUP(T65,Punkte!$D$1:$D$22,Punkte!$E$1:$E$22)))</f>
        <v/>
      </c>
      <c r="V65" s="69"/>
      <c r="W65" s="67" t="str">
        <f>IF(AND($G65="x",V65&gt;0),0,IF(ISERROR(LOOKUP(V65,Punkte!$D$1:$D$22,Punkte!$E$1:$E$22)),"",LOOKUP(V65,Punkte!$D$1:$D$22,Punkte!$E$1:$E$22)))</f>
        <v/>
      </c>
      <c r="X65" s="66"/>
      <c r="Y65" s="67" t="str">
        <f>IF(AND($G65="x",X65&gt;0),0,IF(ISERROR(LOOKUP(X65,Punkte!$D$1:$D$22,Punkte!$E$1:$E$22)),"",LOOKUP(X65,Punkte!$D$1:$D$22,Punkte!$E$1:$E$22)))</f>
        <v/>
      </c>
      <c r="Z65" s="66"/>
      <c r="AA65" s="67" t="str">
        <f>IF(AND($G65="x",Z65&gt;0),0,IF(ISERROR(LOOKUP(Z65,Punkte!$D$1:$D$22,Punkte!$E$1:$E$22)),"",LOOKUP(Z65,Punkte!$D$1:$D$22,Punkte!$E$1:$E$22)))</f>
        <v/>
      </c>
      <c r="AB65" s="81"/>
      <c r="AC65" s="67" t="str">
        <f>IF(AND($G65="x",AB65&gt;0),0,IF(ISERROR(LOOKUP(AB65,Punkte!$D$1:$D$22,Punkte!$E$1:$E$22)),"",LOOKUP(AB65,Punkte!$D$1:$D$22,Punkte!$E$1:$E$22)))</f>
        <v/>
      </c>
      <c r="AD65" s="66"/>
      <c r="AE65" s="67" t="str">
        <f>IF(AND($G65="x",AD65&gt;0),0,IF(ISERROR(LOOKUP(AD65,Punkte!$D$1:$D$22,Punkte!$E$1:$E$22)),"",LOOKUP(AD65,Punkte!$D$1:$D$22,Punkte!$E$1:$E$22)))</f>
        <v/>
      </c>
    </row>
    <row r="66" spans="1:257" s="70" customFormat="1" x14ac:dyDescent="0.25">
      <c r="A66" s="62">
        <f t="shared" si="2"/>
        <v>23</v>
      </c>
      <c r="B66" s="34">
        <f t="shared" si="3"/>
        <v>0</v>
      </c>
      <c r="C66" s="63">
        <v>14</v>
      </c>
      <c r="D66" s="64"/>
      <c r="E66" s="65" t="s">
        <v>139</v>
      </c>
      <c r="F66" s="65" t="s">
        <v>77</v>
      </c>
      <c r="G66" s="66" t="s">
        <v>156</v>
      </c>
      <c r="H66" s="66">
        <v>27</v>
      </c>
      <c r="I66" s="67">
        <f>IF(AND($G66="x",H66&gt;0),0,IF(ISERROR(LOOKUP(H66,Punkte!$D$1:$D$22,Punkte!$E$1:$E$22)),"",LOOKUP(H66,Punkte!$D$1:$D$22,Punkte!$E$1:$E$22)))</f>
        <v>0</v>
      </c>
      <c r="J66" s="66"/>
      <c r="K66" s="67" t="str">
        <f>IF(AND($G66="x",J66&gt;0),0,IF(ISERROR(LOOKUP(J66,Punkte!$D$1:$D$22,Punkte!$E$1:$E$22)),"",LOOKUP(J66,Punkte!$D$1:$D$22,Punkte!$E$1:$E$22)))</f>
        <v/>
      </c>
      <c r="L66" s="66">
        <v>19</v>
      </c>
      <c r="M66" s="67">
        <f>IF(AND($G66="x",L66&gt;0),0,IF(ISERROR(LOOKUP(L66,Punkte!$D$1:$D$22,Punkte!$E$1:$E$22)),"",LOOKUP(L66,Punkte!$D$1:$D$22,Punkte!$E$1:$E$22)))</f>
        <v>0</v>
      </c>
      <c r="N66" s="66">
        <v>20</v>
      </c>
      <c r="O66" s="67">
        <f>IF(AND($G66="x",N66&gt;0),0,IF(ISERROR(LOOKUP(N66,Punkte!$D$1:$D$22,Punkte!$E$1:$E$22)),"",LOOKUP(N66,Punkte!$D$1:$D$22,Punkte!$E$1:$E$22)))</f>
        <v>0</v>
      </c>
      <c r="P66" s="66">
        <v>32</v>
      </c>
      <c r="Q66" s="67">
        <f>IF(AND($G66="x",P66&gt;0),0,IF(ISERROR(LOOKUP(P66,Punkte!$D$1:$D$22,Punkte!$E$1:$E$22)),"",LOOKUP(P66,Punkte!$D$1:$D$22,Punkte!$E$1:$E$22)))</f>
        <v>0</v>
      </c>
      <c r="R66" s="66"/>
      <c r="S66" s="68" t="str">
        <f>IF(AND($G66="x",R66&gt;0),0,IF(ISERROR(LOOKUP(R66,Punkte!$D$1:$D$22,Punkte!$E$1:$E$22)),"",LOOKUP(R66,Punkte!$D$1:$D$22,Punkte!$E$1:$E$22)))</f>
        <v/>
      </c>
      <c r="T66" s="66"/>
      <c r="U66" s="67" t="str">
        <f>IF(AND($G66="x",T66&gt;0),0,IF(ISERROR(LOOKUP(T66,Punkte!$D$1:$D$22,Punkte!$E$1:$E$22)),"",LOOKUP(T66,Punkte!$D$1:$D$22,Punkte!$E$1:$E$22)))</f>
        <v/>
      </c>
      <c r="V66" s="69"/>
      <c r="W66" s="67" t="str">
        <f>IF(AND($G66="x",V66&gt;0),0,IF(ISERROR(LOOKUP(V66,Punkte!$D$1:$D$22,Punkte!$E$1:$E$22)),"",LOOKUP(V66,Punkte!$D$1:$D$22,Punkte!$E$1:$E$22)))</f>
        <v/>
      </c>
      <c r="X66" s="66"/>
      <c r="Y66" s="67" t="str">
        <f>IF(AND($G66="x",X66&gt;0),0,IF(ISERROR(LOOKUP(X66,Punkte!$D$1:$D$22,Punkte!$E$1:$E$22)),"",LOOKUP(X66,Punkte!$D$1:$D$22,Punkte!$E$1:$E$22)))</f>
        <v/>
      </c>
      <c r="Z66" s="66"/>
      <c r="AA66" s="67" t="str">
        <f>IF(AND($G66="x",Z66&gt;0),0,IF(ISERROR(LOOKUP(Z66,Punkte!$D$1:$D$22,Punkte!$E$1:$E$22)),"",LOOKUP(Z66,Punkte!$D$1:$D$22,Punkte!$E$1:$E$22)))</f>
        <v/>
      </c>
      <c r="AB66" s="81">
        <v>24</v>
      </c>
      <c r="AC66" s="67">
        <f>IF(AND($G66="x",AB66&gt;0),0,IF(ISERROR(LOOKUP(AB66,Punkte!$D$1:$D$22,Punkte!$E$1:$E$22)),"",LOOKUP(AB66,Punkte!$D$1:$D$22,Punkte!$E$1:$E$22)))</f>
        <v>0</v>
      </c>
      <c r="AD66" s="66">
        <v>20</v>
      </c>
      <c r="AE66" s="67">
        <f>IF(AND($G66="x",AD66&gt;0),0,IF(ISERROR(LOOKUP(AD66,Punkte!$D$1:$D$22,Punkte!$E$1:$E$22)),"",LOOKUP(AD66,Punkte!$D$1:$D$22,Punkte!$E$1:$E$22)))</f>
        <v>0</v>
      </c>
    </row>
    <row r="67" spans="1:257" s="80" customFormat="1" x14ac:dyDescent="0.25">
      <c r="A67" s="72"/>
      <c r="B67" s="73"/>
      <c r="C67" s="74"/>
      <c r="D67" s="75"/>
      <c r="E67" s="76"/>
      <c r="F67" s="76"/>
      <c r="G67" s="77"/>
      <c r="H67" s="77"/>
      <c r="I67" s="78"/>
      <c r="J67" s="77"/>
      <c r="K67" s="78"/>
      <c r="L67" s="77"/>
      <c r="M67" s="78"/>
      <c r="N67" s="77"/>
      <c r="O67" s="78"/>
      <c r="P67" s="77"/>
      <c r="Q67" s="78"/>
      <c r="R67" s="77"/>
      <c r="S67" s="79"/>
      <c r="T67" s="77"/>
      <c r="U67" s="78"/>
      <c r="V67" s="77"/>
      <c r="W67" s="78"/>
      <c r="X67" s="77"/>
      <c r="Y67" s="78"/>
      <c r="Z67" s="77"/>
      <c r="AA67" s="78"/>
      <c r="AB67" s="77"/>
      <c r="AC67" s="78"/>
      <c r="AD67" s="77"/>
      <c r="AE67" s="78"/>
    </row>
    <row r="68" spans="1:257" s="71" customFormat="1" x14ac:dyDescent="0.25">
      <c r="A68" s="52"/>
      <c r="B68" s="55"/>
      <c r="C68" s="55"/>
      <c r="D68" s="55"/>
      <c r="E68" s="56" t="s">
        <v>141</v>
      </c>
      <c r="F68" s="56"/>
      <c r="G68" s="56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4"/>
      <c r="AE68" s="59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</row>
    <row r="69" spans="1:257" x14ac:dyDescent="0.25">
      <c r="D69" s="19"/>
      <c r="E69" s="46" t="s">
        <v>173</v>
      </c>
      <c r="G69" s="37"/>
      <c r="H69" s="49"/>
      <c r="I69" s="23"/>
      <c r="J69" s="49"/>
      <c r="K69" s="23"/>
      <c r="L69" s="49"/>
      <c r="M69" s="23"/>
      <c r="N69" s="49"/>
      <c r="O69" s="23"/>
      <c r="P69" s="49"/>
      <c r="Q69" s="23"/>
      <c r="R69" s="49"/>
      <c r="S69" s="23"/>
      <c r="T69" s="49"/>
      <c r="U69" s="23"/>
      <c r="V69" s="49"/>
      <c r="W69" s="23"/>
      <c r="X69" s="49"/>
      <c r="Y69" s="23"/>
      <c r="Z69" s="49"/>
      <c r="AA69" s="23"/>
      <c r="AB69" s="49"/>
      <c r="AC69" s="24"/>
      <c r="AE69" s="48"/>
    </row>
    <row r="70" spans="1:257" x14ac:dyDescent="0.25">
      <c r="D70" s="19"/>
      <c r="E70" s="25" t="s">
        <v>140</v>
      </c>
      <c r="F70" s="25"/>
      <c r="G70" s="38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7"/>
      <c r="AE70" s="48"/>
    </row>
    <row r="71" spans="1:257" x14ac:dyDescent="0.25">
      <c r="E71" s="29" t="s">
        <v>142</v>
      </c>
      <c r="F71" s="29"/>
      <c r="G71" s="57"/>
      <c r="H71" s="49"/>
      <c r="I71" s="23"/>
      <c r="J71" s="49"/>
      <c r="K71" s="23"/>
      <c r="L71" s="49"/>
      <c r="M71" s="23"/>
      <c r="N71" s="49"/>
      <c r="O71" s="23"/>
      <c r="P71" s="49"/>
      <c r="Q71" s="23"/>
      <c r="R71" s="49"/>
      <c r="S71" s="23"/>
      <c r="T71" s="49"/>
      <c r="U71" s="23"/>
      <c r="V71" s="49"/>
      <c r="W71" s="23"/>
      <c r="X71" s="49"/>
      <c r="Y71" s="23"/>
      <c r="Z71" s="49"/>
      <c r="AA71" s="23"/>
      <c r="AB71" s="49"/>
      <c r="AC71" s="24"/>
    </row>
    <row r="72" spans="1:257" x14ac:dyDescent="0.25">
      <c r="A72" s="51"/>
      <c r="B72" s="51"/>
      <c r="C72" s="51"/>
      <c r="D72" s="51"/>
      <c r="E72" s="53"/>
      <c r="F72" s="53"/>
      <c r="G72" s="53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</row>
    <row r="73" spans="1:257" x14ac:dyDescent="0.25">
      <c r="E73" s="29"/>
      <c r="F73" s="29"/>
      <c r="G73" s="29"/>
    </row>
    <row r="74" spans="1:257" x14ac:dyDescent="0.25">
      <c r="F74" s="29"/>
      <c r="G74" s="29"/>
    </row>
    <row r="75" spans="1:257" x14ac:dyDescent="0.25">
      <c r="E75" s="29"/>
      <c r="F75" s="29"/>
      <c r="G75" s="29"/>
    </row>
    <row r="76" spans="1:257" x14ac:dyDescent="0.25">
      <c r="E76" s="29"/>
      <c r="F76" s="29"/>
      <c r="G76" s="29"/>
    </row>
    <row r="77" spans="1:257" x14ac:dyDescent="0.25">
      <c r="E77" s="29"/>
      <c r="F77" s="29"/>
      <c r="G77" s="29"/>
    </row>
    <row r="78" spans="1:257" x14ac:dyDescent="0.25">
      <c r="E78" s="29"/>
      <c r="F78" s="29"/>
      <c r="G78" s="29"/>
    </row>
    <row r="79" spans="1:257" x14ac:dyDescent="0.25">
      <c r="E79" s="29"/>
      <c r="F79" s="29"/>
      <c r="G79" s="29"/>
    </row>
    <row r="80" spans="1:257" x14ac:dyDescent="0.25">
      <c r="E80" s="29"/>
      <c r="F80" s="29"/>
      <c r="G80" s="29"/>
    </row>
    <row r="81" spans="5:7" x14ac:dyDescent="0.25">
      <c r="E81" s="29"/>
      <c r="F81" s="29"/>
      <c r="G81" s="29"/>
    </row>
    <row r="82" spans="5:7" x14ac:dyDescent="0.25">
      <c r="E82" s="29"/>
      <c r="F82" s="29"/>
      <c r="G82" s="29"/>
    </row>
    <row r="83" spans="5:7" x14ac:dyDescent="0.25">
      <c r="E83" s="29"/>
      <c r="F83" s="29"/>
      <c r="G83" s="29"/>
    </row>
    <row r="84" spans="5:7" x14ac:dyDescent="0.25">
      <c r="E84" s="29"/>
      <c r="F84" s="29"/>
      <c r="G84" s="29"/>
    </row>
    <row r="85" spans="5:7" x14ac:dyDescent="0.25">
      <c r="E85" s="29"/>
      <c r="F85" s="29"/>
      <c r="G85" s="29"/>
    </row>
    <row r="86" spans="5:7" x14ac:dyDescent="0.25">
      <c r="E86" s="29"/>
      <c r="F86" s="29"/>
      <c r="G86" s="29"/>
    </row>
    <row r="87" spans="5:7" x14ac:dyDescent="0.25">
      <c r="E87" s="29"/>
      <c r="F87" s="29"/>
      <c r="G87" s="29"/>
    </row>
    <row r="88" spans="5:7" x14ac:dyDescent="0.25">
      <c r="E88" s="29"/>
      <c r="F88" s="29"/>
      <c r="G88" s="29"/>
    </row>
    <row r="89" spans="5:7" x14ac:dyDescent="0.25">
      <c r="E89" s="29"/>
      <c r="F89" s="29"/>
      <c r="G89" s="29"/>
    </row>
    <row r="90" spans="5:7" x14ac:dyDescent="0.25">
      <c r="E90" s="29"/>
      <c r="F90" s="29"/>
      <c r="G90" s="29"/>
    </row>
    <row r="91" spans="5:7" x14ac:dyDescent="0.25">
      <c r="E91" s="29"/>
      <c r="F91" s="29"/>
      <c r="G91" s="29"/>
    </row>
    <row r="92" spans="5:7" x14ac:dyDescent="0.25">
      <c r="E92" s="29"/>
      <c r="F92" s="29"/>
      <c r="G92" s="29"/>
    </row>
    <row r="93" spans="5:7" x14ac:dyDescent="0.25">
      <c r="E93" s="29"/>
      <c r="F93" s="29"/>
      <c r="G93" s="29"/>
    </row>
    <row r="94" spans="5:7" x14ac:dyDescent="0.25">
      <c r="E94" s="29"/>
      <c r="F94" s="29"/>
      <c r="G94" s="29"/>
    </row>
    <row r="95" spans="5:7" x14ac:dyDescent="0.25">
      <c r="E95" s="29"/>
      <c r="F95" s="29"/>
      <c r="G95" s="29"/>
    </row>
    <row r="96" spans="5:7" x14ac:dyDescent="0.25">
      <c r="E96" s="29"/>
      <c r="F96" s="29"/>
      <c r="G96" s="29"/>
    </row>
    <row r="97" spans="5:8" x14ac:dyDescent="0.25">
      <c r="E97" s="29"/>
      <c r="F97" s="29"/>
      <c r="G97" s="29"/>
    </row>
    <row r="99" spans="5:8" x14ac:dyDescent="0.25">
      <c r="H99" s="42"/>
    </row>
    <row r="100" spans="5:8" x14ac:dyDescent="0.25">
      <c r="H100" s="42"/>
    </row>
    <row r="101" spans="5:8" x14ac:dyDescent="0.25">
      <c r="H101" s="42"/>
    </row>
    <row r="102" spans="5:8" x14ac:dyDescent="0.25">
      <c r="H102" s="42"/>
    </row>
    <row r="103" spans="5:8" x14ac:dyDescent="0.25">
      <c r="H103" s="42"/>
    </row>
    <row r="104" spans="5:8" x14ac:dyDescent="0.25">
      <c r="H104" s="42"/>
    </row>
    <row r="105" spans="5:8" x14ac:dyDescent="0.25">
      <c r="H105" s="42"/>
    </row>
    <row r="106" spans="5:8" x14ac:dyDescent="0.25">
      <c r="H106" s="42"/>
    </row>
    <row r="107" spans="5:8" x14ac:dyDescent="0.25">
      <c r="H107" s="42"/>
    </row>
    <row r="108" spans="5:8" x14ac:dyDescent="0.25">
      <c r="H108" s="42"/>
    </row>
    <row r="109" spans="5:8" x14ac:dyDescent="0.25">
      <c r="H109" s="42"/>
    </row>
    <row r="110" spans="5:8" x14ac:dyDescent="0.25">
      <c r="H110" s="42"/>
    </row>
    <row r="111" spans="5:8" x14ac:dyDescent="0.25">
      <c r="H111" s="42"/>
    </row>
    <row r="112" spans="5:8" x14ac:dyDescent="0.25">
      <c r="H112" s="42"/>
    </row>
    <row r="113" spans="8:8" x14ac:dyDescent="0.25">
      <c r="H113" s="42"/>
    </row>
    <row r="114" spans="8:8" x14ac:dyDescent="0.25">
      <c r="H114" s="42"/>
    </row>
    <row r="115" spans="8:8" x14ac:dyDescent="0.25">
      <c r="H115" s="33"/>
    </row>
    <row r="116" spans="8:8" x14ac:dyDescent="0.25">
      <c r="H116" s="33"/>
    </row>
    <row r="117" spans="8:8" x14ac:dyDescent="0.25">
      <c r="H117" s="42"/>
    </row>
    <row r="118" spans="8:8" x14ac:dyDescent="0.25">
      <c r="H118" s="42"/>
    </row>
    <row r="119" spans="8:8" x14ac:dyDescent="0.25">
      <c r="H119" s="42"/>
    </row>
    <row r="120" spans="8:8" x14ac:dyDescent="0.25">
      <c r="H120" s="42"/>
    </row>
  </sheetData>
  <sheetProtection algorithmName="SHA-512" hashValue="bYXSiHXvjnLhAWQaJBCmEgadFuMSLs4bgEOrrZYXDKv865RoS2gjOssP/ZALt1xBihZbCTBBJvzRSpjfIOz62Q==" saltValue="UJnIR1Cs8auZiWGiSiKU7w==" spinCount="100000" sheet="1" objects="1" scenarios="1" selectLockedCells="1" selectUnlockedCells="1"/>
  <autoFilter ref="A4:AE68" xr:uid="{00000000-0009-0000-0000-00000B000000}">
    <sortState xmlns:xlrd2="http://schemas.microsoft.com/office/spreadsheetml/2017/richdata2" ref="A5:AE66">
      <sortCondition ref="A4:A68"/>
    </sortState>
  </autoFilter>
  <mergeCells count="25">
    <mergeCell ref="X3:Y3"/>
    <mergeCell ref="Z3:AA3"/>
    <mergeCell ref="AB3:AC3"/>
    <mergeCell ref="AD3:AE3"/>
    <mergeCell ref="H3:I3"/>
    <mergeCell ref="J3:K3"/>
    <mergeCell ref="L3:M3"/>
    <mergeCell ref="N3:O3"/>
    <mergeCell ref="P3:Q3"/>
    <mergeCell ref="V3:W3"/>
    <mergeCell ref="R3:S3"/>
    <mergeCell ref="T3:U3"/>
    <mergeCell ref="X2:AA2"/>
    <mergeCell ref="AB1:AE1"/>
    <mergeCell ref="P1:S1"/>
    <mergeCell ref="A1:B1"/>
    <mergeCell ref="H1:K1"/>
    <mergeCell ref="L1:O1"/>
    <mergeCell ref="T1:W1"/>
    <mergeCell ref="X1:AA1"/>
    <mergeCell ref="AB2:AE2"/>
    <mergeCell ref="H2:K2"/>
    <mergeCell ref="L2:O2"/>
    <mergeCell ref="P2:S2"/>
    <mergeCell ref="T2:W2"/>
  </mergeCells>
  <conditionalFormatting sqref="B1:B104857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{85BEF3E1-270E-496D-900E-92010590EB80}</x14:id>
        </ext>
      </extLst>
    </cfRule>
  </conditionalFormatting>
  <hyperlinks>
    <hyperlink ref="A1:B1" r:id="rId1" display="MZ-Cup 2014" xr:uid="{00000000-0004-0000-0B00-000000000000}"/>
  </hyperlinks>
  <printOptions gridLines="1"/>
  <pageMargins left="0.59055118110236227" right="0.51181102362204722" top="0.39370078740157483" bottom="0.39370078740157483" header="0.19685039370078741" footer="0.19685039370078741"/>
  <pageSetup paperSize="9" scale="49" firstPageNumber="0" orientation="landscape" horizontalDpi="300" verticalDpi="300" r:id="rId2"/>
  <headerFooter alignWithMargins="0">
    <oddHeader>&amp;L&amp;14www.mzcup.de&amp;C&amp;"Arial,Fett"&amp;20MZ-Cup 2014&amp;R&amp;14Stand:  &amp;D</oddHeader>
  </headerFooter>
  <colBreaks count="1" manualBreakCount="1">
    <brk id="36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5BEF3E1-270E-496D-900E-92010590EB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B1:B1048576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V117"/>
  <sheetViews>
    <sheetView zoomScale="90" zoomScaleNormal="90" workbookViewId="0">
      <selection sqref="A1:B1"/>
    </sheetView>
  </sheetViews>
  <sheetFormatPr baseColWidth="10" defaultColWidth="11.5" defaultRowHeight="15.05" x14ac:dyDescent="0.25"/>
  <cols>
    <col min="1" max="1" width="11" style="1" customWidth="1"/>
    <col min="2" max="2" width="25.5" style="2" customWidth="1"/>
    <col min="3" max="3" width="8.875" style="3" customWidth="1"/>
    <col min="4" max="4" width="11.5" style="1" customWidth="1"/>
    <col min="5" max="5" width="18.875" style="4" customWidth="1"/>
    <col min="6" max="6" width="13.5" style="4" customWidth="1"/>
    <col min="7" max="7" width="6.5" style="5" customWidth="1"/>
    <col min="8" max="8" width="5.5" style="6" customWidth="1"/>
    <col min="9" max="9" width="6.5" style="5" customWidth="1"/>
    <col min="10" max="10" width="5.5" style="6" customWidth="1"/>
    <col min="11" max="11" width="6.5" style="5" customWidth="1"/>
    <col min="12" max="12" width="5.5" style="6" customWidth="1"/>
    <col min="13" max="13" width="6.5" style="5" customWidth="1"/>
    <col min="14" max="14" width="5.5" style="6" customWidth="1"/>
    <col min="15" max="15" width="6.5" style="5" customWidth="1"/>
    <col min="16" max="16" width="5.5" style="6" customWidth="1"/>
    <col min="17" max="17" width="6.5" style="5" customWidth="1"/>
    <col min="18" max="18" width="5.5" style="6" customWidth="1"/>
    <col min="19" max="19" width="6.5" style="5" customWidth="1"/>
    <col min="20" max="20" width="5.5" style="6" customWidth="1"/>
    <col min="21" max="21" width="6.5" style="5" customWidth="1"/>
    <col min="22" max="22" width="5.5" style="6" customWidth="1"/>
    <col min="23" max="23" width="6.5" style="5" customWidth="1"/>
    <col min="24" max="24" width="5.5" style="6" customWidth="1"/>
    <col min="25" max="25" width="6.5" style="5" customWidth="1"/>
    <col min="26" max="26" width="5.5" style="6" customWidth="1"/>
    <col min="27" max="27" width="6.5" style="5" customWidth="1"/>
    <col min="28" max="28" width="5.5" style="6" customWidth="1"/>
    <col min="29" max="29" width="6.5" style="5" customWidth="1"/>
    <col min="30" max="30" width="5.5" style="6" customWidth="1"/>
    <col min="31" max="16384" width="11.5" style="4"/>
  </cols>
  <sheetData>
    <row r="1" spans="1:31" x14ac:dyDescent="0.25">
      <c r="A1" s="330" t="s">
        <v>0</v>
      </c>
      <c r="B1" s="330"/>
      <c r="G1" s="319" t="s">
        <v>1</v>
      </c>
      <c r="H1" s="319"/>
      <c r="I1" s="319"/>
      <c r="J1" s="319"/>
      <c r="K1" s="319" t="s">
        <v>2</v>
      </c>
      <c r="L1" s="319"/>
      <c r="M1" s="319"/>
      <c r="N1" s="319"/>
      <c r="O1" s="319" t="s">
        <v>3</v>
      </c>
      <c r="P1" s="319"/>
      <c r="Q1" s="319"/>
      <c r="R1" s="319"/>
      <c r="S1" s="319" t="s">
        <v>4</v>
      </c>
      <c r="T1" s="319"/>
      <c r="U1" s="319"/>
      <c r="V1" s="319"/>
      <c r="W1" s="319" t="s">
        <v>5</v>
      </c>
      <c r="X1" s="319"/>
      <c r="Y1" s="319"/>
      <c r="Z1" s="319"/>
      <c r="AA1" s="319" t="s">
        <v>6</v>
      </c>
      <c r="AB1" s="319"/>
      <c r="AC1" s="319"/>
      <c r="AD1" s="319"/>
      <c r="AE1" s="3"/>
    </row>
    <row r="2" spans="1:31" x14ac:dyDescent="0.25">
      <c r="A2" s="7"/>
      <c r="B2" s="7"/>
      <c r="E2" s="1"/>
      <c r="F2" s="1"/>
      <c r="G2" s="321">
        <v>41395</v>
      </c>
      <c r="H2" s="321"/>
      <c r="I2" s="321"/>
      <c r="J2" s="321"/>
      <c r="K2" s="321" t="s">
        <v>7</v>
      </c>
      <c r="L2" s="321"/>
      <c r="M2" s="321"/>
      <c r="N2" s="321"/>
      <c r="O2" s="321" t="s">
        <v>8</v>
      </c>
      <c r="P2" s="321"/>
      <c r="Q2" s="321"/>
      <c r="R2" s="321"/>
      <c r="S2" s="321" t="s">
        <v>9</v>
      </c>
      <c r="T2" s="321"/>
      <c r="U2" s="321"/>
      <c r="V2" s="321"/>
      <c r="W2" s="321" t="s">
        <v>10</v>
      </c>
      <c r="X2" s="321"/>
      <c r="Y2" s="321"/>
      <c r="Z2" s="321"/>
      <c r="AA2" s="321" t="s">
        <v>11</v>
      </c>
      <c r="AB2" s="321"/>
      <c r="AC2" s="321"/>
      <c r="AD2" s="321"/>
      <c r="AE2" s="3"/>
    </row>
    <row r="3" spans="1:31" x14ac:dyDescent="0.25">
      <c r="A3" s="7"/>
      <c r="E3" s="1"/>
      <c r="F3" s="1"/>
      <c r="G3" s="319" t="s">
        <v>12</v>
      </c>
      <c r="H3" s="319"/>
      <c r="I3" s="319" t="s">
        <v>13</v>
      </c>
      <c r="J3" s="319"/>
      <c r="K3" s="319" t="s">
        <v>14</v>
      </c>
      <c r="L3" s="319"/>
      <c r="M3" s="319" t="s">
        <v>15</v>
      </c>
      <c r="N3" s="319"/>
      <c r="O3" s="319" t="s">
        <v>16</v>
      </c>
      <c r="P3" s="319"/>
      <c r="Q3" s="319" t="s">
        <v>17</v>
      </c>
      <c r="R3" s="319"/>
      <c r="S3" s="319" t="s">
        <v>18</v>
      </c>
      <c r="T3" s="319"/>
      <c r="U3" s="319"/>
      <c r="V3" s="319"/>
      <c r="W3" s="319" t="s">
        <v>19</v>
      </c>
      <c r="X3" s="319"/>
      <c r="Y3" s="319" t="s">
        <v>20</v>
      </c>
      <c r="Z3" s="319"/>
      <c r="AA3" s="319" t="s">
        <v>21</v>
      </c>
      <c r="AB3" s="319"/>
      <c r="AC3" s="329" t="s">
        <v>22</v>
      </c>
      <c r="AD3" s="329"/>
      <c r="AE3" s="3" t="s">
        <v>23</v>
      </c>
    </row>
    <row r="4" spans="1:31" s="14" customFormat="1" x14ac:dyDescent="0.25">
      <c r="A4" s="9" t="s">
        <v>24</v>
      </c>
      <c r="B4" s="2" t="s">
        <v>25</v>
      </c>
      <c r="C4" s="10" t="s">
        <v>26</v>
      </c>
      <c r="D4" s="9" t="s">
        <v>27</v>
      </c>
      <c r="E4" s="11" t="s">
        <v>28</v>
      </c>
      <c r="F4" s="11" t="s">
        <v>29</v>
      </c>
      <c r="G4" s="12" t="s">
        <v>30</v>
      </c>
      <c r="H4" s="13" t="s">
        <v>31</v>
      </c>
      <c r="I4" s="12" t="s">
        <v>30</v>
      </c>
      <c r="J4" s="13" t="s">
        <v>31</v>
      </c>
      <c r="K4" s="12" t="s">
        <v>30</v>
      </c>
      <c r="L4" s="13" t="s">
        <v>31</v>
      </c>
      <c r="M4" s="12" t="s">
        <v>30</v>
      </c>
      <c r="N4" s="13" t="s">
        <v>31</v>
      </c>
      <c r="O4" s="12" t="s">
        <v>30</v>
      </c>
      <c r="P4" s="13" t="s">
        <v>31</v>
      </c>
      <c r="Q4" s="12" t="s">
        <v>30</v>
      </c>
      <c r="R4" s="13" t="s">
        <v>31</v>
      </c>
      <c r="S4" s="12" t="s">
        <v>30</v>
      </c>
      <c r="T4" s="13" t="s">
        <v>31</v>
      </c>
      <c r="U4" s="12" t="s">
        <v>30</v>
      </c>
      <c r="V4" s="13" t="s">
        <v>31</v>
      </c>
      <c r="W4" s="12" t="s">
        <v>30</v>
      </c>
      <c r="X4" s="13" t="s">
        <v>31</v>
      </c>
      <c r="Y4" s="12" t="s">
        <v>30</v>
      </c>
      <c r="Z4" s="13" t="s">
        <v>31</v>
      </c>
      <c r="AA4" s="12" t="s">
        <v>30</v>
      </c>
      <c r="AB4" s="13" t="s">
        <v>31</v>
      </c>
      <c r="AC4" s="12" t="s">
        <v>30</v>
      </c>
      <c r="AD4" s="13" t="s">
        <v>31</v>
      </c>
      <c r="AE4" s="10"/>
    </row>
    <row r="5" spans="1:31" x14ac:dyDescent="0.25">
      <c r="A5" s="9">
        <f t="shared" ref="A5:A36" si="0">_xlfn.RANK.EQ(B5,$B$5:$B$64)</f>
        <v>1</v>
      </c>
      <c r="B5" s="34">
        <f t="shared" ref="B5:B36" si="1">SUM(IF(ISNUMBER(H5),H5)+IF(ISNUMBER(J5),J5)+IF(ISNUMBER(L5),L5)+IF(ISNUMBER(N5),N5)+IF(ISNUMBER(P5),P5)+IF(ISNUMBER(R5),R5)+IF(ISNUMBER(T5),T5)+IF(ISNUMBER(V5),V5)+IF(ISNUMBER(X5),X5)+IF(ISNUMBER(Z5),Z5)+IF(ISNUMBER(AB5),AB5)+IF(ISNUMBER(AD5),AD5))</f>
        <v>255</v>
      </c>
      <c r="C5" s="3">
        <v>77</v>
      </c>
      <c r="D5" s="1" t="s">
        <v>32</v>
      </c>
      <c r="E5" s="15" t="s">
        <v>33</v>
      </c>
      <c r="F5" s="15" t="s">
        <v>34</v>
      </c>
      <c r="G5" s="5">
        <v>1</v>
      </c>
      <c r="H5" s="16">
        <f>IF(ISERROR(LOOKUP(G5,'Ergebnisse 2013'!$G$96:$G$117,'Ergebnisse 2013'!$H$96:$H$117)),"",LOOKUP(G5,'Ergebnisse 2013'!$G$96:$G$117,'Ergebnisse 2013'!$H$96:$H$117))</f>
        <v>25</v>
      </c>
      <c r="I5" s="40">
        <v>1</v>
      </c>
      <c r="J5" s="16">
        <f>IF(ISERROR(LOOKUP(I5,'Ergebnisse 2013'!$G$96:$G$117,'Ergebnisse 2013'!$H$96:$H$117)),"",LOOKUP(I5,'Ergebnisse 2013'!$G$96:$G$117,'Ergebnisse 2013'!$H$96:$H$117))</f>
        <v>25</v>
      </c>
      <c r="K5" s="5">
        <v>1</v>
      </c>
      <c r="L5" s="16">
        <f t="shared" ref="L5:L41" si="2">IF(ISERROR(LOOKUP(K5,$G$96:$G$117,$H$96:$H$117)),"",LOOKUP(K5,$G$96:$G$117,$H$96:$H$117))</f>
        <v>25</v>
      </c>
      <c r="M5" s="5">
        <v>1</v>
      </c>
      <c r="N5" s="16">
        <f t="shared" ref="N5:N41" si="3">IF(ISERROR(LOOKUP(M5,$G$96:$G$117,$H$96:$H$117)),"",LOOKUP(M5,$G$96:$G$117,$H$96:$H$117))</f>
        <v>25</v>
      </c>
      <c r="O5" s="5">
        <v>1</v>
      </c>
      <c r="P5" s="16">
        <f t="shared" ref="P5:P41" si="4">IF(ISERROR(LOOKUP(O5,$G$96:$G$117,$H$96:$H$117)),"",LOOKUP(O5,$G$96:$G$117,$H$96:$H$117))</f>
        <v>25</v>
      </c>
      <c r="Q5" s="5">
        <v>1</v>
      </c>
      <c r="R5" s="16">
        <f t="shared" ref="R5:R41" si="5">IF(ISERROR(LOOKUP(Q5,$G$96:$G$117,$H$96:$H$117)),"",LOOKUP(Q5,$G$96:$G$117,$H$96:$H$117))</f>
        <v>25</v>
      </c>
      <c r="S5" s="5">
        <v>6</v>
      </c>
      <c r="T5" s="16">
        <f t="shared" ref="T5:T41" si="6">IF(ISERROR(LOOKUP(S5,$G$96:$G$117,$H$96:$H$117)),"",LOOKUP(S5,$G$96:$G$117,$H$96:$H$117))</f>
        <v>10</v>
      </c>
      <c r="U5" s="8"/>
      <c r="V5" s="16" t="str">
        <f t="shared" ref="V5:V36" si="7">IF(ISERROR(LOOKUP(U5,$G$96:$G$117,$H$96:$H$117)),"",LOOKUP(U5,$G$96:$G$117,$H$96:$H$117))</f>
        <v/>
      </c>
      <c r="W5" s="17">
        <v>1</v>
      </c>
      <c r="X5" s="16">
        <f t="shared" ref="X5:X36" si="8">IF(ISERROR(LOOKUP(W5,$G$96:$G$117,$H$96:$H$117)),"",LOOKUP(W5,$G$96:$G$117,$H$96:$H$117))</f>
        <v>25</v>
      </c>
      <c r="Y5" s="17">
        <v>1</v>
      </c>
      <c r="Z5" s="16">
        <f t="shared" ref="Z5:Z36" si="9">IF(ISERROR(LOOKUP(Y5,$G$96:$G$117,$H$96:$H$117)),"",LOOKUP(Y5,$G$96:$G$117,$H$96:$H$117))</f>
        <v>25</v>
      </c>
      <c r="AA5" s="17">
        <v>1</v>
      </c>
      <c r="AB5" s="16">
        <f t="shared" ref="AB5:AB45" si="10">IF(ISERROR(LOOKUP(AA5,$G$96:$G$117,$H$96:$H$117)),"",LOOKUP(AA5,$G$96:$G$117,$H$96:$H$117))</f>
        <v>25</v>
      </c>
      <c r="AC5" s="8">
        <v>2</v>
      </c>
      <c r="AD5" s="16">
        <f t="shared" ref="AD5:AD36" si="11">IF(ISERROR(LOOKUP(AC5,$G$96:$G$117,$H$96:$H$117)),"",LOOKUP(AC5,$G$96:$G$117,$H$96:$H$117))</f>
        <v>20</v>
      </c>
      <c r="AE5" s="3"/>
    </row>
    <row r="6" spans="1:31" x14ac:dyDescent="0.25">
      <c r="A6" s="9">
        <f t="shared" si="0"/>
        <v>2</v>
      </c>
      <c r="B6" s="34">
        <f t="shared" si="1"/>
        <v>155</v>
      </c>
      <c r="C6" s="3">
        <v>3</v>
      </c>
      <c r="E6" s="15" t="s">
        <v>35</v>
      </c>
      <c r="F6" s="15" t="s">
        <v>36</v>
      </c>
      <c r="G6" s="5">
        <v>7</v>
      </c>
      <c r="H6" s="16">
        <f>IF(ISERROR(LOOKUP(G6,'Ergebnisse 2013'!$G$96:$G$117,'Ergebnisse 2013'!$H$96:$H$117)),"",LOOKUP(G6,'Ergebnisse 2013'!$G$96:$G$117,'Ergebnisse 2013'!$H$96:$H$117))</f>
        <v>9</v>
      </c>
      <c r="I6" s="5">
        <v>3</v>
      </c>
      <c r="J6" s="16">
        <f>IF(ISERROR(LOOKUP(I6,'Ergebnisse 2013'!$G$96:$G$117,'Ergebnisse 2013'!$H$96:$H$117)),"",LOOKUP(I6,'Ergebnisse 2013'!$G$96:$G$117,'Ergebnisse 2013'!$H$96:$H$117))</f>
        <v>16</v>
      </c>
      <c r="K6" s="5">
        <v>3</v>
      </c>
      <c r="L6" s="16">
        <f t="shared" si="2"/>
        <v>16</v>
      </c>
      <c r="M6" s="5">
        <v>2</v>
      </c>
      <c r="N6" s="16">
        <f t="shared" si="3"/>
        <v>20</v>
      </c>
      <c r="O6" s="5">
        <v>6</v>
      </c>
      <c r="P6" s="16">
        <f t="shared" si="4"/>
        <v>10</v>
      </c>
      <c r="Q6" s="5">
        <v>4</v>
      </c>
      <c r="R6" s="16">
        <f t="shared" si="5"/>
        <v>13</v>
      </c>
      <c r="S6" s="5">
        <v>3</v>
      </c>
      <c r="T6" s="16">
        <f t="shared" si="6"/>
        <v>16</v>
      </c>
      <c r="U6" s="8"/>
      <c r="V6" s="16" t="str">
        <f t="shared" si="7"/>
        <v/>
      </c>
      <c r="W6" s="17">
        <v>2</v>
      </c>
      <c r="X6" s="16">
        <f t="shared" si="8"/>
        <v>20</v>
      </c>
      <c r="Y6" s="17">
        <v>4</v>
      </c>
      <c r="Z6" s="16">
        <f t="shared" si="9"/>
        <v>13</v>
      </c>
      <c r="AA6" s="17">
        <v>5</v>
      </c>
      <c r="AB6" s="16">
        <f t="shared" si="10"/>
        <v>11</v>
      </c>
      <c r="AC6" s="8">
        <v>5</v>
      </c>
      <c r="AD6" s="16">
        <f t="shared" si="11"/>
        <v>11</v>
      </c>
      <c r="AE6" s="3"/>
    </row>
    <row r="7" spans="1:31" x14ac:dyDescent="0.25">
      <c r="A7" s="9">
        <f t="shared" si="0"/>
        <v>3</v>
      </c>
      <c r="B7" s="34">
        <f t="shared" si="1"/>
        <v>115</v>
      </c>
      <c r="C7" s="3">
        <v>11</v>
      </c>
      <c r="E7" s="15" t="s">
        <v>37</v>
      </c>
      <c r="F7" s="15" t="s">
        <v>38</v>
      </c>
      <c r="G7" s="5">
        <v>8</v>
      </c>
      <c r="H7" s="16">
        <f>IF(ISERROR(LOOKUP(G7,'Ergebnisse 2013'!$G$96:$G$117,'Ergebnisse 2013'!$H$96:$H$117)),"",LOOKUP(G7,'Ergebnisse 2013'!$G$96:$G$117,'Ergebnisse 2013'!$H$96:$H$117))</f>
        <v>8</v>
      </c>
      <c r="I7" s="5">
        <v>7</v>
      </c>
      <c r="J7" s="16">
        <f>IF(ISERROR(LOOKUP(I7,'Ergebnisse 2013'!$G$96:$G$117,'Ergebnisse 2013'!$H$96:$H$117)),"",LOOKUP(I7,'Ergebnisse 2013'!$G$96:$G$117,'Ergebnisse 2013'!$H$96:$H$117))</f>
        <v>9</v>
      </c>
      <c r="K7" s="5">
        <v>2</v>
      </c>
      <c r="L7" s="16">
        <f t="shared" si="2"/>
        <v>20</v>
      </c>
      <c r="M7" s="5">
        <v>9</v>
      </c>
      <c r="N7" s="16">
        <f t="shared" si="3"/>
        <v>7</v>
      </c>
      <c r="O7" s="5">
        <v>5</v>
      </c>
      <c r="P7" s="16">
        <f t="shared" si="4"/>
        <v>11</v>
      </c>
      <c r="Q7" s="5">
        <v>3</v>
      </c>
      <c r="R7" s="16">
        <f t="shared" si="5"/>
        <v>16</v>
      </c>
      <c r="S7" s="5" t="s">
        <v>39</v>
      </c>
      <c r="T7" s="16">
        <f t="shared" si="6"/>
        <v>0</v>
      </c>
      <c r="U7" s="8"/>
      <c r="V7" s="16" t="str">
        <f t="shared" si="7"/>
        <v/>
      </c>
      <c r="W7" s="17">
        <v>5</v>
      </c>
      <c r="X7" s="16">
        <f t="shared" si="8"/>
        <v>11</v>
      </c>
      <c r="Y7" s="17">
        <v>3</v>
      </c>
      <c r="Z7" s="16">
        <f t="shared" si="9"/>
        <v>16</v>
      </c>
      <c r="AA7" s="17">
        <v>9</v>
      </c>
      <c r="AB7" s="16">
        <f t="shared" si="10"/>
        <v>7</v>
      </c>
      <c r="AC7" s="8">
        <v>6</v>
      </c>
      <c r="AD7" s="16">
        <f t="shared" si="11"/>
        <v>10</v>
      </c>
      <c r="AE7" s="3"/>
    </row>
    <row r="8" spans="1:31" x14ac:dyDescent="0.25">
      <c r="A8" s="9">
        <f t="shared" si="0"/>
        <v>4</v>
      </c>
      <c r="B8" s="34">
        <f t="shared" si="1"/>
        <v>114</v>
      </c>
      <c r="C8" s="3">
        <v>40</v>
      </c>
      <c r="E8" s="15" t="s">
        <v>40</v>
      </c>
      <c r="F8" s="15" t="s">
        <v>41</v>
      </c>
      <c r="G8" s="40" t="s">
        <v>39</v>
      </c>
      <c r="H8" s="16">
        <f>IF(ISERROR(LOOKUP(G8,'Ergebnisse 2013'!$G$96:$G$117,'Ergebnisse 2013'!$H$96:$H$117)),"",LOOKUP(G8,'Ergebnisse 2013'!$G$96:$G$117,'Ergebnisse 2013'!$H$96:$H$117))</f>
        <v>0</v>
      </c>
      <c r="I8" s="40" t="s">
        <v>39</v>
      </c>
      <c r="J8" s="16">
        <f>IF(ISERROR(LOOKUP(I8,'Ergebnisse 2013'!$G$96:$G$117,'Ergebnisse 2013'!$H$96:$H$117)),"",LOOKUP(I8,'Ergebnisse 2013'!$G$96:$G$117,'Ergebnisse 2013'!$H$96:$H$117))</f>
        <v>0</v>
      </c>
      <c r="L8" s="16" t="str">
        <f t="shared" si="2"/>
        <v/>
      </c>
      <c r="N8" s="16" t="str">
        <f t="shared" si="3"/>
        <v/>
      </c>
      <c r="O8" s="5">
        <v>2</v>
      </c>
      <c r="P8" s="16">
        <f t="shared" si="4"/>
        <v>20</v>
      </c>
      <c r="Q8" s="5" t="s">
        <v>39</v>
      </c>
      <c r="R8" s="16">
        <f t="shared" si="5"/>
        <v>0</v>
      </c>
      <c r="S8" s="5">
        <v>2</v>
      </c>
      <c r="T8" s="16">
        <f t="shared" si="6"/>
        <v>20</v>
      </c>
      <c r="U8" s="8"/>
      <c r="V8" s="16" t="str">
        <f t="shared" si="7"/>
        <v/>
      </c>
      <c r="W8" s="17">
        <v>3</v>
      </c>
      <c r="X8" s="16">
        <f t="shared" si="8"/>
        <v>16</v>
      </c>
      <c r="Y8" s="17">
        <v>2</v>
      </c>
      <c r="Z8" s="16">
        <f t="shared" si="9"/>
        <v>20</v>
      </c>
      <c r="AA8" s="17">
        <v>4</v>
      </c>
      <c r="AB8" s="16">
        <f t="shared" si="10"/>
        <v>13</v>
      </c>
      <c r="AC8" s="8">
        <v>1</v>
      </c>
      <c r="AD8" s="16">
        <f t="shared" si="11"/>
        <v>25</v>
      </c>
      <c r="AE8" s="3"/>
    </row>
    <row r="9" spans="1:31" x14ac:dyDescent="0.25">
      <c r="A9" s="9">
        <f t="shared" si="0"/>
        <v>5</v>
      </c>
      <c r="B9" s="34">
        <f t="shared" si="1"/>
        <v>113</v>
      </c>
      <c r="C9" s="3">
        <v>65</v>
      </c>
      <c r="E9" s="15" t="s">
        <v>42</v>
      </c>
      <c r="F9" s="15" t="s">
        <v>43</v>
      </c>
      <c r="G9" s="5">
        <v>4</v>
      </c>
      <c r="H9" s="16">
        <f>IF(ISERROR(LOOKUP(G9,'Ergebnisse 2013'!$G$96:$G$117,'Ergebnisse 2013'!$H$96:$H$117)),"",LOOKUP(G9,'Ergebnisse 2013'!$G$96:$G$117,'Ergebnisse 2013'!$H$96:$H$117))</f>
        <v>13</v>
      </c>
      <c r="I9" s="17">
        <v>6</v>
      </c>
      <c r="J9" s="16">
        <f>IF(ISERROR(LOOKUP(I9,'Ergebnisse 2013'!$G$96:$G$117,'Ergebnisse 2013'!$H$96:$H$117)),"",LOOKUP(I9,'Ergebnisse 2013'!$G$96:$G$117,'Ergebnisse 2013'!$H$96:$H$117))</f>
        <v>10</v>
      </c>
      <c r="K9" s="5">
        <v>4</v>
      </c>
      <c r="L9" s="16">
        <f t="shared" si="2"/>
        <v>13</v>
      </c>
      <c r="M9" s="5">
        <v>3</v>
      </c>
      <c r="N9" s="16">
        <f t="shared" si="3"/>
        <v>16</v>
      </c>
      <c r="O9" s="5">
        <v>4</v>
      </c>
      <c r="P9" s="16">
        <f t="shared" si="4"/>
        <v>13</v>
      </c>
      <c r="Q9" s="5">
        <v>6</v>
      </c>
      <c r="R9" s="16">
        <f t="shared" si="5"/>
        <v>10</v>
      </c>
      <c r="S9" s="5">
        <v>10</v>
      </c>
      <c r="T9" s="16">
        <f t="shared" si="6"/>
        <v>6</v>
      </c>
      <c r="U9" s="8"/>
      <c r="V9" s="16" t="str">
        <f t="shared" si="7"/>
        <v/>
      </c>
      <c r="W9" s="17">
        <v>9</v>
      </c>
      <c r="X9" s="16">
        <f t="shared" si="8"/>
        <v>7</v>
      </c>
      <c r="Y9" s="17">
        <v>8</v>
      </c>
      <c r="Z9" s="16">
        <f t="shared" si="9"/>
        <v>8</v>
      </c>
      <c r="AA9" s="17">
        <v>8</v>
      </c>
      <c r="AB9" s="16">
        <f t="shared" si="10"/>
        <v>8</v>
      </c>
      <c r="AC9" s="8">
        <v>7</v>
      </c>
      <c r="AD9" s="16">
        <f t="shared" si="11"/>
        <v>9</v>
      </c>
    </row>
    <row r="10" spans="1:31" x14ac:dyDescent="0.25">
      <c r="A10" s="9">
        <f t="shared" si="0"/>
        <v>6</v>
      </c>
      <c r="B10" s="34">
        <f t="shared" si="1"/>
        <v>108</v>
      </c>
      <c r="C10" s="3">
        <v>95</v>
      </c>
      <c r="D10" s="1" t="s">
        <v>44</v>
      </c>
      <c r="E10" s="15" t="s">
        <v>45</v>
      </c>
      <c r="F10" s="15" t="s">
        <v>46</v>
      </c>
      <c r="G10" s="5">
        <v>5</v>
      </c>
      <c r="H10" s="16">
        <f>IF(ISERROR(LOOKUP(G10,'Ergebnisse 2013'!$G$96:$G$117,'Ergebnisse 2013'!$H$96:$H$117)),"",LOOKUP(G10,'Ergebnisse 2013'!$G$96:$G$117,'Ergebnisse 2013'!$H$96:$H$117))</f>
        <v>11</v>
      </c>
      <c r="I10" s="17">
        <v>5</v>
      </c>
      <c r="J10" s="16">
        <f>IF(ISERROR(LOOKUP(I10,'Ergebnisse 2013'!$G$96:$G$117,'Ergebnisse 2013'!$H$96:$H$117)),"",LOOKUP(I10,'Ergebnisse 2013'!$G$96:$G$117,'Ergebnisse 2013'!$H$96:$H$117))</f>
        <v>11</v>
      </c>
      <c r="K10" s="5">
        <v>5</v>
      </c>
      <c r="L10" s="16">
        <f t="shared" si="2"/>
        <v>11</v>
      </c>
      <c r="M10" s="5">
        <v>5</v>
      </c>
      <c r="N10" s="16">
        <f t="shared" si="3"/>
        <v>11</v>
      </c>
      <c r="O10" s="5">
        <v>3</v>
      </c>
      <c r="P10" s="16">
        <f t="shared" si="4"/>
        <v>16</v>
      </c>
      <c r="Q10" s="5">
        <v>5</v>
      </c>
      <c r="R10" s="16">
        <f t="shared" si="5"/>
        <v>11</v>
      </c>
      <c r="S10" s="5">
        <v>5</v>
      </c>
      <c r="T10" s="16">
        <f t="shared" si="6"/>
        <v>11</v>
      </c>
      <c r="U10" s="8"/>
      <c r="V10" s="16" t="str">
        <f t="shared" si="7"/>
        <v/>
      </c>
      <c r="W10" s="17">
        <v>8</v>
      </c>
      <c r="X10" s="16">
        <f t="shared" si="8"/>
        <v>8</v>
      </c>
      <c r="Y10" s="17" t="s">
        <v>47</v>
      </c>
      <c r="Z10" s="16">
        <f t="shared" si="9"/>
        <v>0</v>
      </c>
      <c r="AA10" s="17">
        <v>6</v>
      </c>
      <c r="AB10" s="16">
        <f t="shared" si="10"/>
        <v>10</v>
      </c>
      <c r="AC10" s="8">
        <v>8</v>
      </c>
      <c r="AD10" s="16">
        <f t="shared" si="11"/>
        <v>8</v>
      </c>
      <c r="AE10" s="3"/>
    </row>
    <row r="11" spans="1:31" x14ac:dyDescent="0.25">
      <c r="A11" s="9">
        <f t="shared" si="0"/>
        <v>7</v>
      </c>
      <c r="B11" s="34">
        <f t="shared" si="1"/>
        <v>91</v>
      </c>
      <c r="C11" s="3">
        <v>28</v>
      </c>
      <c r="E11" s="15" t="s">
        <v>48</v>
      </c>
      <c r="F11" s="15" t="s">
        <v>49</v>
      </c>
      <c r="G11" s="5">
        <v>3</v>
      </c>
      <c r="H11" s="16">
        <f>IF(ISERROR(LOOKUP(G11,'Ergebnisse 2013'!$G$96:$G$117,'Ergebnisse 2013'!$H$96:$H$117)),"",LOOKUP(G11,'Ergebnisse 2013'!$G$96:$G$117,'Ergebnisse 2013'!$H$96:$H$117))</f>
        <v>16</v>
      </c>
      <c r="I11" s="5">
        <v>4</v>
      </c>
      <c r="J11" s="16">
        <f>IF(ISERROR(LOOKUP(I11,'Ergebnisse 2013'!$G$96:$G$117,'Ergebnisse 2013'!$H$96:$H$117)),"",LOOKUP(I11,'Ergebnisse 2013'!$G$96:$G$117,'Ergebnisse 2013'!$H$96:$H$117))</f>
        <v>13</v>
      </c>
      <c r="L11" s="16" t="str">
        <f t="shared" si="2"/>
        <v/>
      </c>
      <c r="N11" s="16" t="str">
        <f t="shared" si="3"/>
        <v/>
      </c>
      <c r="P11" s="16" t="str">
        <f t="shared" si="4"/>
        <v/>
      </c>
      <c r="R11" s="16" t="str">
        <f t="shared" si="5"/>
        <v/>
      </c>
      <c r="S11" s="5">
        <v>9</v>
      </c>
      <c r="T11" s="16">
        <f t="shared" si="6"/>
        <v>7</v>
      </c>
      <c r="U11" s="8"/>
      <c r="V11" s="16" t="str">
        <f t="shared" si="7"/>
        <v/>
      </c>
      <c r="W11" s="17">
        <v>4</v>
      </c>
      <c r="X11" s="16">
        <f t="shared" si="8"/>
        <v>13</v>
      </c>
      <c r="Y11" s="17">
        <v>7</v>
      </c>
      <c r="Z11" s="16">
        <f t="shared" si="9"/>
        <v>9</v>
      </c>
      <c r="AA11" s="17">
        <v>2</v>
      </c>
      <c r="AB11" s="16">
        <f t="shared" si="10"/>
        <v>20</v>
      </c>
      <c r="AC11" s="8">
        <v>4</v>
      </c>
      <c r="AD11" s="16">
        <f t="shared" si="11"/>
        <v>13</v>
      </c>
      <c r="AE11" s="3"/>
    </row>
    <row r="12" spans="1:31" x14ac:dyDescent="0.25">
      <c r="A12" s="9">
        <f t="shared" si="0"/>
        <v>8</v>
      </c>
      <c r="B12" s="34">
        <f t="shared" si="1"/>
        <v>57</v>
      </c>
      <c r="C12" s="3">
        <v>27</v>
      </c>
      <c r="E12" s="15" t="s">
        <v>50</v>
      </c>
      <c r="F12" s="15" t="s">
        <v>51</v>
      </c>
      <c r="G12" s="40"/>
      <c r="H12" s="16" t="str">
        <f>IF(ISERROR(LOOKUP(G12,'Ergebnisse 2013'!$G$96:$G$117,'Ergebnisse 2013'!$H$96:$H$117)),"",LOOKUP(G12,'Ergebnisse 2013'!$G$96:$G$117,'Ergebnisse 2013'!$H$96:$H$117))</f>
        <v/>
      </c>
      <c r="I12" s="17"/>
      <c r="J12" s="16" t="str">
        <f>IF(ISERROR(LOOKUP(I12,'Ergebnisse 2013'!$G$96:$G$117,'Ergebnisse 2013'!$H$96:$H$117)),"",LOOKUP(I12,'Ergebnisse 2013'!$G$96:$G$117,'Ergebnisse 2013'!$H$96:$H$117))</f>
        <v/>
      </c>
      <c r="L12" s="16" t="str">
        <f t="shared" si="2"/>
        <v/>
      </c>
      <c r="N12" s="16" t="str">
        <f t="shared" si="3"/>
        <v/>
      </c>
      <c r="P12" s="16" t="str">
        <f t="shared" si="4"/>
        <v/>
      </c>
      <c r="R12" s="16" t="str">
        <f t="shared" si="5"/>
        <v/>
      </c>
      <c r="S12" s="5">
        <v>1</v>
      </c>
      <c r="T12" s="16">
        <f t="shared" si="6"/>
        <v>25</v>
      </c>
      <c r="U12" s="8"/>
      <c r="V12" s="16" t="str">
        <f t="shared" si="7"/>
        <v/>
      </c>
      <c r="W12" s="17"/>
      <c r="X12" s="16" t="str">
        <f t="shared" si="8"/>
        <v/>
      </c>
      <c r="Y12" s="17"/>
      <c r="Z12" s="16" t="str">
        <f t="shared" si="9"/>
        <v/>
      </c>
      <c r="AA12" s="17">
        <v>3</v>
      </c>
      <c r="AB12" s="16">
        <f t="shared" si="10"/>
        <v>16</v>
      </c>
      <c r="AC12" s="8">
        <v>3</v>
      </c>
      <c r="AD12" s="16">
        <f t="shared" si="11"/>
        <v>16</v>
      </c>
    </row>
    <row r="13" spans="1:31" x14ac:dyDescent="0.25">
      <c r="A13" s="9">
        <f t="shared" si="0"/>
        <v>9</v>
      </c>
      <c r="B13" s="34">
        <f t="shared" si="1"/>
        <v>47</v>
      </c>
      <c r="C13" s="18">
        <v>55</v>
      </c>
      <c r="D13" s="4"/>
      <c r="E13" s="15" t="s">
        <v>52</v>
      </c>
      <c r="F13" s="15" t="s">
        <v>53</v>
      </c>
      <c r="G13" s="5" t="s">
        <v>47</v>
      </c>
      <c r="H13" s="16">
        <f>IF(ISERROR(LOOKUP(G13,'Ergebnisse 2013'!$G$96:$G$117,'Ergebnisse 2013'!$H$96:$H$117)),"",LOOKUP(G13,'Ergebnisse 2013'!$G$96:$G$117,'Ergebnisse 2013'!$H$96:$H$117))</f>
        <v>0</v>
      </c>
      <c r="I13" s="5">
        <v>12</v>
      </c>
      <c r="J13" s="16">
        <f>IF(ISERROR(LOOKUP(I13,'Ergebnisse 2013'!$G$96:$G$117,'Ergebnisse 2013'!$H$96:$H$117)),"",LOOKUP(I13,'Ergebnisse 2013'!$G$96:$G$117,'Ergebnisse 2013'!$H$96:$H$117))</f>
        <v>4</v>
      </c>
      <c r="K13" s="5">
        <v>9</v>
      </c>
      <c r="L13" s="16">
        <f t="shared" si="2"/>
        <v>7</v>
      </c>
      <c r="M13" s="5">
        <v>7</v>
      </c>
      <c r="N13" s="16">
        <f t="shared" si="3"/>
        <v>9</v>
      </c>
      <c r="O13" s="5">
        <v>7</v>
      </c>
      <c r="P13" s="16">
        <f t="shared" si="4"/>
        <v>9</v>
      </c>
      <c r="Q13" s="5">
        <v>7</v>
      </c>
      <c r="R13" s="16">
        <f t="shared" si="5"/>
        <v>9</v>
      </c>
      <c r="T13" s="16" t="str">
        <f t="shared" si="6"/>
        <v/>
      </c>
      <c r="U13" s="8"/>
      <c r="V13" s="16" t="str">
        <f t="shared" si="7"/>
        <v/>
      </c>
      <c r="W13" s="17">
        <v>13</v>
      </c>
      <c r="X13" s="16">
        <f t="shared" si="8"/>
        <v>3</v>
      </c>
      <c r="Y13" s="17">
        <v>10</v>
      </c>
      <c r="Z13" s="16">
        <f t="shared" si="9"/>
        <v>6</v>
      </c>
      <c r="AA13" s="17"/>
      <c r="AB13" s="16" t="str">
        <f t="shared" si="10"/>
        <v/>
      </c>
      <c r="AC13" s="8"/>
      <c r="AD13" s="16" t="str">
        <f t="shared" si="11"/>
        <v/>
      </c>
    </row>
    <row r="14" spans="1:31" x14ac:dyDescent="0.25">
      <c r="A14" s="9">
        <f t="shared" si="0"/>
        <v>10</v>
      </c>
      <c r="B14" s="34">
        <f t="shared" si="1"/>
        <v>45</v>
      </c>
      <c r="C14" s="3">
        <v>9</v>
      </c>
      <c r="E14" s="15" t="s">
        <v>54</v>
      </c>
      <c r="F14" s="15" t="s">
        <v>55</v>
      </c>
      <c r="G14" s="17">
        <v>13</v>
      </c>
      <c r="H14" s="16">
        <f>IF(ISERROR(LOOKUP(G14,'Ergebnisse 2013'!$G$96:$G$117,'Ergebnisse 2013'!$H$96:$H$117)),"",LOOKUP(G14,'Ergebnisse 2013'!$G$96:$G$117,'Ergebnisse 2013'!$H$96:$H$117))</f>
        <v>3</v>
      </c>
      <c r="I14" s="17">
        <v>10</v>
      </c>
      <c r="J14" s="16">
        <f>IF(ISERROR(LOOKUP(I14,'Ergebnisse 2013'!$G$96:$G$117,'Ergebnisse 2013'!$H$96:$H$117)),"",LOOKUP(I14,'Ergebnisse 2013'!$G$96:$G$117,'Ergebnisse 2013'!$H$96:$H$117))</f>
        <v>6</v>
      </c>
      <c r="K14" s="5" t="s">
        <v>39</v>
      </c>
      <c r="L14" s="16">
        <f t="shared" si="2"/>
        <v>0</v>
      </c>
      <c r="M14" s="5">
        <v>8</v>
      </c>
      <c r="N14" s="16">
        <f t="shared" si="3"/>
        <v>8</v>
      </c>
      <c r="O14" s="5">
        <v>10</v>
      </c>
      <c r="P14" s="16">
        <f t="shared" si="4"/>
        <v>6</v>
      </c>
      <c r="Q14" s="5">
        <v>8</v>
      </c>
      <c r="R14" s="16">
        <f t="shared" si="5"/>
        <v>8</v>
      </c>
      <c r="S14" s="5">
        <v>13</v>
      </c>
      <c r="T14" s="16">
        <f t="shared" si="6"/>
        <v>3</v>
      </c>
      <c r="U14" s="8"/>
      <c r="V14" s="16" t="str">
        <f t="shared" si="7"/>
        <v/>
      </c>
      <c r="W14" s="17">
        <v>15</v>
      </c>
      <c r="X14" s="16">
        <f t="shared" si="8"/>
        <v>1</v>
      </c>
      <c r="Y14" s="17">
        <v>13</v>
      </c>
      <c r="Z14" s="16">
        <f t="shared" si="9"/>
        <v>3</v>
      </c>
      <c r="AA14" s="17">
        <v>13</v>
      </c>
      <c r="AB14" s="16">
        <f t="shared" si="10"/>
        <v>3</v>
      </c>
      <c r="AC14" s="8">
        <v>12</v>
      </c>
      <c r="AD14" s="16">
        <f t="shared" si="11"/>
        <v>4</v>
      </c>
    </row>
    <row r="15" spans="1:31" x14ac:dyDescent="0.25">
      <c r="A15" s="9">
        <f t="shared" si="0"/>
        <v>11</v>
      </c>
      <c r="B15" s="34">
        <f t="shared" si="1"/>
        <v>43</v>
      </c>
      <c r="C15" s="3">
        <v>17</v>
      </c>
      <c r="D15" s="19"/>
      <c r="E15" s="15" t="s">
        <v>56</v>
      </c>
      <c r="F15" s="15" t="s">
        <v>57</v>
      </c>
      <c r="G15" s="17"/>
      <c r="H15" s="16" t="str">
        <f>IF(ISERROR(LOOKUP(G15,'Ergebnisse 2013'!$G$96:$G$117,'Ergebnisse 2013'!$H$96:$H$117)),"",LOOKUP(G15,'Ergebnisse 2013'!$G$96:$G$117,'Ergebnisse 2013'!$H$96:$H$117))</f>
        <v/>
      </c>
      <c r="I15" s="17"/>
      <c r="J15" s="16" t="str">
        <f>IF(ISERROR(LOOKUP(I15,'Ergebnisse 2013'!$G$96:$G$117,'Ergebnisse 2013'!$H$96:$H$117)),"",LOOKUP(I15,'Ergebnisse 2013'!$G$96:$G$117,'Ergebnisse 2013'!$H$96:$H$117))</f>
        <v/>
      </c>
      <c r="L15" s="16" t="str">
        <f t="shared" si="2"/>
        <v/>
      </c>
      <c r="N15" s="16" t="str">
        <f t="shared" si="3"/>
        <v/>
      </c>
      <c r="P15" s="16" t="str">
        <f t="shared" si="4"/>
        <v/>
      </c>
      <c r="R15" s="16" t="str">
        <f t="shared" si="5"/>
        <v/>
      </c>
      <c r="S15" s="5">
        <v>8</v>
      </c>
      <c r="T15" s="16">
        <f t="shared" si="6"/>
        <v>8</v>
      </c>
      <c r="U15" s="8"/>
      <c r="V15" s="16" t="str">
        <f t="shared" si="7"/>
        <v/>
      </c>
      <c r="W15" s="17">
        <v>6</v>
      </c>
      <c r="X15" s="16">
        <f t="shared" si="8"/>
        <v>10</v>
      </c>
      <c r="Y15" s="17">
        <v>6</v>
      </c>
      <c r="Z15" s="16">
        <f t="shared" si="9"/>
        <v>10</v>
      </c>
      <c r="AA15" s="17">
        <v>7</v>
      </c>
      <c r="AB15" s="16">
        <f t="shared" si="10"/>
        <v>9</v>
      </c>
      <c r="AC15" s="8">
        <v>10</v>
      </c>
      <c r="AD15" s="16">
        <f t="shared" si="11"/>
        <v>6</v>
      </c>
    </row>
    <row r="16" spans="1:31" x14ac:dyDescent="0.25">
      <c r="A16" s="9">
        <f t="shared" si="0"/>
        <v>12</v>
      </c>
      <c r="B16" s="34">
        <f t="shared" si="1"/>
        <v>40</v>
      </c>
      <c r="C16" s="3">
        <v>36</v>
      </c>
      <c r="D16" s="4"/>
      <c r="E16" s="15" t="s">
        <v>58</v>
      </c>
      <c r="F16" s="15" t="s">
        <v>59</v>
      </c>
      <c r="G16" s="5">
        <v>2</v>
      </c>
      <c r="H16" s="16">
        <f>IF(ISERROR(LOOKUP(G16,'Ergebnisse 2013'!$G$96:$G$117,'Ergebnisse 2013'!$H$96:$H$117)),"",LOOKUP(G16,'Ergebnisse 2013'!$G$96:$G$117,'Ergebnisse 2013'!$H$96:$H$117))</f>
        <v>20</v>
      </c>
      <c r="I16" s="5">
        <v>2</v>
      </c>
      <c r="J16" s="16">
        <f>IF(ISERROR(LOOKUP(I16,'Ergebnisse 2013'!$G$96:$G$117,'Ergebnisse 2013'!$H$96:$H$117)),"",LOOKUP(I16,'Ergebnisse 2013'!$G$96:$G$117,'Ergebnisse 2013'!$H$96:$H$117))</f>
        <v>20</v>
      </c>
      <c r="L16" s="16" t="str">
        <f t="shared" si="2"/>
        <v/>
      </c>
      <c r="N16" s="16" t="str">
        <f t="shared" si="3"/>
        <v/>
      </c>
      <c r="P16" s="16" t="str">
        <f t="shared" si="4"/>
        <v/>
      </c>
      <c r="R16" s="16" t="str">
        <f t="shared" si="5"/>
        <v/>
      </c>
      <c r="T16" s="16" t="str">
        <f t="shared" si="6"/>
        <v/>
      </c>
      <c r="U16" s="8"/>
      <c r="V16" s="16" t="str">
        <f t="shared" si="7"/>
        <v/>
      </c>
      <c r="W16" s="17"/>
      <c r="X16" s="16" t="str">
        <f t="shared" si="8"/>
        <v/>
      </c>
      <c r="Y16" s="17"/>
      <c r="Z16" s="16" t="str">
        <f t="shared" si="9"/>
        <v/>
      </c>
      <c r="AA16" s="17"/>
      <c r="AB16" s="16" t="str">
        <f t="shared" si="10"/>
        <v/>
      </c>
      <c r="AC16" s="8"/>
      <c r="AD16" s="16" t="str">
        <f t="shared" si="11"/>
        <v/>
      </c>
    </row>
    <row r="17" spans="1:31" x14ac:dyDescent="0.25">
      <c r="A17" s="9">
        <f t="shared" si="0"/>
        <v>13</v>
      </c>
      <c r="B17" s="34">
        <f t="shared" si="1"/>
        <v>37</v>
      </c>
      <c r="C17" s="18">
        <v>5</v>
      </c>
      <c r="D17" s="4"/>
      <c r="E17" s="15" t="s">
        <v>62</v>
      </c>
      <c r="F17" s="15" t="s">
        <v>63</v>
      </c>
      <c r="G17" s="40">
        <v>16</v>
      </c>
      <c r="H17" s="16">
        <f>IF(ISERROR(LOOKUP(G17,'Ergebnisse 2013'!$G$96:$G$117,'Ergebnisse 2013'!$H$96:$H$117)),"",LOOKUP(G17,'Ergebnisse 2013'!$G$96:$G$117,'Ergebnisse 2013'!$H$96:$H$117))</f>
        <v>0</v>
      </c>
      <c r="I17" s="40">
        <v>13</v>
      </c>
      <c r="J17" s="16">
        <f>IF(ISERROR(LOOKUP(I17,'Ergebnisse 2013'!$G$96:$G$117,'Ergebnisse 2013'!$H$96:$H$117)),"",LOOKUP(I17,'Ergebnisse 2013'!$G$96:$G$117,'Ergebnisse 2013'!$H$96:$H$117))</f>
        <v>3</v>
      </c>
      <c r="K17" s="5">
        <v>7</v>
      </c>
      <c r="L17" s="16">
        <f t="shared" si="2"/>
        <v>9</v>
      </c>
      <c r="M17" s="5">
        <v>6</v>
      </c>
      <c r="N17" s="16">
        <f t="shared" si="3"/>
        <v>10</v>
      </c>
      <c r="O17" s="5" t="s">
        <v>47</v>
      </c>
      <c r="P17" s="16">
        <f t="shared" si="4"/>
        <v>0</v>
      </c>
      <c r="Q17" s="5">
        <v>10</v>
      </c>
      <c r="R17" s="16">
        <f t="shared" si="5"/>
        <v>6</v>
      </c>
      <c r="S17" s="5">
        <v>12</v>
      </c>
      <c r="T17" s="16">
        <f t="shared" si="6"/>
        <v>4</v>
      </c>
      <c r="U17" s="8"/>
      <c r="V17" s="16" t="str">
        <f t="shared" si="7"/>
        <v/>
      </c>
      <c r="W17" s="17">
        <v>17</v>
      </c>
      <c r="X17" s="16">
        <f t="shared" si="8"/>
        <v>0</v>
      </c>
      <c r="Y17" s="17">
        <v>15</v>
      </c>
      <c r="Z17" s="16">
        <f t="shared" si="9"/>
        <v>1</v>
      </c>
      <c r="AA17" s="17">
        <v>14</v>
      </c>
      <c r="AB17" s="16">
        <f t="shared" si="10"/>
        <v>2</v>
      </c>
      <c r="AC17" s="8">
        <v>14</v>
      </c>
      <c r="AD17" s="16">
        <f t="shared" si="11"/>
        <v>2</v>
      </c>
    </row>
    <row r="18" spans="1:31" x14ac:dyDescent="0.25">
      <c r="A18" s="9">
        <f t="shared" si="0"/>
        <v>13</v>
      </c>
      <c r="B18" s="34">
        <f t="shared" si="1"/>
        <v>37</v>
      </c>
      <c r="C18" s="3">
        <v>98</v>
      </c>
      <c r="E18" s="15" t="s">
        <v>60</v>
      </c>
      <c r="F18" s="15" t="s">
        <v>61</v>
      </c>
      <c r="G18" s="40">
        <v>6</v>
      </c>
      <c r="H18" s="16">
        <f>IF(ISERROR(LOOKUP(G18,'Ergebnisse 2013'!$G$96:$G$117,'Ergebnisse 2013'!$H$96:$H$117)),"",LOOKUP(G18,'Ergebnisse 2013'!$G$96:$G$117,'Ergebnisse 2013'!$H$96:$H$117))</f>
        <v>10</v>
      </c>
      <c r="I18" s="40">
        <v>9</v>
      </c>
      <c r="J18" s="16">
        <f>IF(ISERROR(LOOKUP(I18,'Ergebnisse 2013'!$G$96:$G$117,'Ergebnisse 2013'!$H$96:$H$117)),"",LOOKUP(I18,'Ergebnisse 2013'!$G$96:$G$117,'Ergebnisse 2013'!$H$96:$H$117))</f>
        <v>7</v>
      </c>
      <c r="L18" s="16" t="str">
        <f t="shared" si="2"/>
        <v/>
      </c>
      <c r="N18" s="16" t="str">
        <f t="shared" si="3"/>
        <v/>
      </c>
      <c r="P18" s="16" t="str">
        <f t="shared" si="4"/>
        <v/>
      </c>
      <c r="R18" s="16" t="str">
        <f t="shared" si="5"/>
        <v/>
      </c>
      <c r="T18" s="16" t="str">
        <f t="shared" si="6"/>
        <v/>
      </c>
      <c r="U18" s="8"/>
      <c r="V18" s="16" t="str">
        <f t="shared" si="7"/>
        <v/>
      </c>
      <c r="W18" s="17">
        <v>7</v>
      </c>
      <c r="X18" s="16">
        <f t="shared" si="8"/>
        <v>9</v>
      </c>
      <c r="Y18" s="17">
        <v>5</v>
      </c>
      <c r="Z18" s="16">
        <f t="shared" si="9"/>
        <v>11</v>
      </c>
      <c r="AA18" s="17"/>
      <c r="AB18" s="16" t="str">
        <f t="shared" si="10"/>
        <v/>
      </c>
      <c r="AC18" s="8"/>
      <c r="AD18" s="16" t="str">
        <f t="shared" si="11"/>
        <v/>
      </c>
    </row>
    <row r="19" spans="1:31" x14ac:dyDescent="0.25">
      <c r="A19" s="9">
        <f t="shared" si="0"/>
        <v>15</v>
      </c>
      <c r="B19" s="34">
        <f t="shared" si="1"/>
        <v>34</v>
      </c>
      <c r="C19" s="18">
        <v>4</v>
      </c>
      <c r="D19" s="4"/>
      <c r="E19" s="15" t="s">
        <v>64</v>
      </c>
      <c r="F19" s="15" t="s">
        <v>36</v>
      </c>
      <c r="G19" s="5">
        <v>9</v>
      </c>
      <c r="H19" s="16">
        <f>IF(ISERROR(LOOKUP(G19,'Ergebnisse 2013'!$G$96:$G$117,'Ergebnisse 2013'!$H$96:$H$117)),"",LOOKUP(G19,'Ergebnisse 2013'!$G$96:$G$117,'Ergebnisse 2013'!$H$96:$H$117))</f>
        <v>7</v>
      </c>
      <c r="I19" s="5">
        <v>8</v>
      </c>
      <c r="J19" s="16">
        <f>IF(ISERROR(LOOKUP(I19,'Ergebnisse 2013'!$G$96:$G$117,'Ergebnisse 2013'!$H$96:$H$117)),"",LOOKUP(I19,'Ergebnisse 2013'!$G$96:$G$117,'Ergebnisse 2013'!$H$96:$H$117))</f>
        <v>8</v>
      </c>
      <c r="L19" s="16" t="str">
        <f t="shared" si="2"/>
        <v/>
      </c>
      <c r="N19" s="16" t="str">
        <f t="shared" si="3"/>
        <v/>
      </c>
      <c r="P19" s="16" t="str">
        <f t="shared" si="4"/>
        <v/>
      </c>
      <c r="R19" s="16" t="str">
        <f t="shared" si="5"/>
        <v/>
      </c>
      <c r="T19" s="16" t="str">
        <f t="shared" si="6"/>
        <v/>
      </c>
      <c r="U19" s="8"/>
      <c r="V19" s="16" t="str">
        <f t="shared" si="7"/>
        <v/>
      </c>
      <c r="W19" s="17">
        <v>10</v>
      </c>
      <c r="X19" s="16">
        <f t="shared" si="8"/>
        <v>6</v>
      </c>
      <c r="Y19" s="17">
        <v>11</v>
      </c>
      <c r="Z19" s="16">
        <f t="shared" si="9"/>
        <v>5</v>
      </c>
      <c r="AA19" s="17">
        <v>11</v>
      </c>
      <c r="AB19" s="16">
        <f t="shared" si="10"/>
        <v>5</v>
      </c>
      <c r="AC19" s="8">
        <v>13</v>
      </c>
      <c r="AD19" s="16">
        <f t="shared" si="11"/>
        <v>3</v>
      </c>
      <c r="AE19" s="3"/>
    </row>
    <row r="20" spans="1:31" x14ac:dyDescent="0.25">
      <c r="A20" s="9">
        <f t="shared" si="0"/>
        <v>16</v>
      </c>
      <c r="B20" s="34">
        <f t="shared" si="1"/>
        <v>33</v>
      </c>
      <c r="C20" s="3">
        <v>8</v>
      </c>
      <c r="E20" s="15" t="s">
        <v>65</v>
      </c>
      <c r="F20" s="15" t="s">
        <v>66</v>
      </c>
      <c r="G20" s="17"/>
      <c r="H20" s="16" t="str">
        <f>IF(ISERROR(LOOKUP(G20,'Ergebnisse 2013'!$G$96:$G$117,'Ergebnisse 2013'!$H$96:$H$117)),"",LOOKUP(G20,'Ergebnisse 2013'!$G$96:$G$117,'Ergebnisse 2013'!$H$96:$H$117))</f>
        <v/>
      </c>
      <c r="I20" s="17"/>
      <c r="J20" s="16" t="str">
        <f>IF(ISERROR(LOOKUP(I20,'Ergebnisse 2013'!$G$96:$G$117,'Ergebnisse 2013'!$H$96:$H$117)),"",LOOKUP(I20,'Ergebnisse 2013'!$G$96:$G$117,'Ergebnisse 2013'!$H$96:$H$117))</f>
        <v/>
      </c>
      <c r="K20" s="5">
        <v>8</v>
      </c>
      <c r="L20" s="16">
        <f t="shared" si="2"/>
        <v>8</v>
      </c>
      <c r="M20" s="5" t="s">
        <v>47</v>
      </c>
      <c r="N20" s="16">
        <f t="shared" si="3"/>
        <v>0</v>
      </c>
      <c r="O20" s="5">
        <v>8</v>
      </c>
      <c r="P20" s="16">
        <f t="shared" si="4"/>
        <v>8</v>
      </c>
      <c r="Q20" s="5" t="s">
        <v>47</v>
      </c>
      <c r="R20" s="16">
        <f t="shared" si="5"/>
        <v>0</v>
      </c>
      <c r="S20" s="5">
        <v>11</v>
      </c>
      <c r="T20" s="16">
        <f t="shared" si="6"/>
        <v>5</v>
      </c>
      <c r="U20" s="8"/>
      <c r="V20" s="16" t="str">
        <f t="shared" si="7"/>
        <v/>
      </c>
      <c r="W20" s="17">
        <v>12</v>
      </c>
      <c r="X20" s="16">
        <f t="shared" si="8"/>
        <v>4</v>
      </c>
      <c r="Y20" s="17">
        <v>12</v>
      </c>
      <c r="Z20" s="16">
        <f t="shared" si="9"/>
        <v>4</v>
      </c>
      <c r="AA20" s="17">
        <v>12</v>
      </c>
      <c r="AB20" s="16">
        <f t="shared" si="10"/>
        <v>4</v>
      </c>
      <c r="AC20" s="8" t="s">
        <v>39</v>
      </c>
      <c r="AD20" s="16">
        <f t="shared" si="11"/>
        <v>0</v>
      </c>
    </row>
    <row r="21" spans="1:31" x14ac:dyDescent="0.25">
      <c r="A21" s="9">
        <f t="shared" si="0"/>
        <v>17</v>
      </c>
      <c r="B21" s="34">
        <f t="shared" si="1"/>
        <v>27</v>
      </c>
      <c r="C21" s="3">
        <v>38</v>
      </c>
      <c r="D21" s="1" t="s">
        <v>67</v>
      </c>
      <c r="E21" s="15" t="s">
        <v>68</v>
      </c>
      <c r="F21" s="15" t="s">
        <v>66</v>
      </c>
      <c r="H21" s="16" t="str">
        <f>IF(ISERROR(LOOKUP(G21,'Ergebnisse 2013'!$G$96:$G$117,'Ergebnisse 2013'!$H$96:$H$117)),"",LOOKUP(G21,'Ergebnisse 2013'!$G$96:$G$117,'Ergebnisse 2013'!$H$96:$H$117))</f>
        <v/>
      </c>
      <c r="I21" s="17"/>
      <c r="J21" s="16" t="str">
        <f>IF(ISERROR(LOOKUP(I21,'Ergebnisse 2013'!$G$96:$G$117,'Ergebnisse 2013'!$H$96:$H$117)),"",LOOKUP(I21,'Ergebnisse 2013'!$G$96:$G$117,'Ergebnisse 2013'!$H$96:$H$117))</f>
        <v/>
      </c>
      <c r="L21" s="16" t="str">
        <f t="shared" si="2"/>
        <v/>
      </c>
      <c r="N21" s="16" t="str">
        <f t="shared" si="3"/>
        <v/>
      </c>
      <c r="P21" s="16" t="str">
        <f t="shared" si="4"/>
        <v/>
      </c>
      <c r="Q21" s="5">
        <v>2</v>
      </c>
      <c r="R21" s="16">
        <f t="shared" si="5"/>
        <v>20</v>
      </c>
      <c r="T21" s="16" t="str">
        <f t="shared" si="6"/>
        <v/>
      </c>
      <c r="U21" s="8"/>
      <c r="V21" s="16" t="str">
        <f t="shared" si="7"/>
        <v/>
      </c>
      <c r="W21" s="17"/>
      <c r="X21" s="16" t="str">
        <f t="shared" si="8"/>
        <v/>
      </c>
      <c r="Y21" s="17"/>
      <c r="Z21" s="16" t="str">
        <f t="shared" si="9"/>
        <v/>
      </c>
      <c r="AA21" s="17">
        <v>25</v>
      </c>
      <c r="AB21" s="16">
        <f t="shared" si="10"/>
        <v>0</v>
      </c>
      <c r="AC21" s="8">
        <v>9</v>
      </c>
      <c r="AD21" s="16">
        <f t="shared" si="11"/>
        <v>7</v>
      </c>
    </row>
    <row r="22" spans="1:31" x14ac:dyDescent="0.25">
      <c r="A22" s="9">
        <f t="shared" si="0"/>
        <v>18</v>
      </c>
      <c r="B22" s="34">
        <f t="shared" si="1"/>
        <v>23</v>
      </c>
      <c r="C22" s="3">
        <v>10</v>
      </c>
      <c r="E22" s="15" t="s">
        <v>69</v>
      </c>
      <c r="F22" s="15" t="s">
        <v>70</v>
      </c>
      <c r="G22" s="17"/>
      <c r="H22" s="16" t="str">
        <f>IF(ISERROR(LOOKUP(G22,'Ergebnisse 2013'!$G$96:$G$117,'Ergebnisse 2013'!$H$96:$H$117)),"",LOOKUP(G22,'Ergebnisse 2013'!$G$96:$G$117,'Ergebnisse 2013'!$H$96:$H$117))</f>
        <v/>
      </c>
      <c r="I22" s="17"/>
      <c r="J22" s="16" t="str">
        <f>IF(ISERROR(LOOKUP(I22,'Ergebnisse 2013'!$G$96:$G$117,'Ergebnisse 2013'!$H$96:$H$117)),"",LOOKUP(I22,'Ergebnisse 2013'!$G$96:$G$117,'Ergebnisse 2013'!$H$96:$H$117))</f>
        <v/>
      </c>
      <c r="K22" s="5">
        <v>6</v>
      </c>
      <c r="L22" s="16">
        <f t="shared" si="2"/>
        <v>10</v>
      </c>
      <c r="M22" s="5">
        <v>4</v>
      </c>
      <c r="N22" s="16">
        <f t="shared" si="3"/>
        <v>13</v>
      </c>
      <c r="P22" s="16" t="str">
        <f t="shared" si="4"/>
        <v/>
      </c>
      <c r="R22" s="16" t="str">
        <f t="shared" si="5"/>
        <v/>
      </c>
      <c r="T22" s="16" t="str">
        <f t="shared" si="6"/>
        <v/>
      </c>
      <c r="U22" s="8"/>
      <c r="V22" s="16" t="str">
        <f t="shared" si="7"/>
        <v/>
      </c>
      <c r="W22" s="17"/>
      <c r="X22" s="16" t="str">
        <f t="shared" si="8"/>
        <v/>
      </c>
      <c r="Y22" s="17"/>
      <c r="Z22" s="16" t="str">
        <f t="shared" si="9"/>
        <v/>
      </c>
      <c r="AA22" s="17"/>
      <c r="AB22" s="16" t="str">
        <f t="shared" si="10"/>
        <v/>
      </c>
      <c r="AC22" s="8"/>
      <c r="AD22" s="16" t="str">
        <f t="shared" si="11"/>
        <v/>
      </c>
    </row>
    <row r="23" spans="1:31" x14ac:dyDescent="0.25">
      <c r="A23" s="9">
        <f t="shared" si="0"/>
        <v>18</v>
      </c>
      <c r="B23" s="34">
        <f t="shared" si="1"/>
        <v>23</v>
      </c>
      <c r="C23" s="3">
        <v>56</v>
      </c>
      <c r="E23" s="15" t="s">
        <v>71</v>
      </c>
      <c r="F23" s="15" t="s">
        <v>72</v>
      </c>
      <c r="G23" s="17">
        <v>19</v>
      </c>
      <c r="H23" s="16">
        <f>IF(ISERROR(LOOKUP(G23,'Ergebnisse 2013'!$G$96:$G$117,'Ergebnisse 2013'!$H$96:$H$117)),"",LOOKUP(G23,'Ergebnisse 2013'!$G$96:$G$117,'Ergebnisse 2013'!$H$96:$H$117))</f>
        <v>0</v>
      </c>
      <c r="I23" s="17">
        <v>16</v>
      </c>
      <c r="J23" s="16">
        <f>IF(ISERROR(LOOKUP(I23,'Ergebnisse 2013'!$G$96:$G$117,'Ergebnisse 2013'!$H$96:$H$117)),"",LOOKUP(I23,'Ergebnisse 2013'!$G$96:$G$117,'Ergebnisse 2013'!$H$96:$H$117))</f>
        <v>0</v>
      </c>
      <c r="L23" s="16" t="str">
        <f t="shared" si="2"/>
        <v/>
      </c>
      <c r="N23" s="16" t="str">
        <f t="shared" si="3"/>
        <v/>
      </c>
      <c r="P23" s="16" t="str">
        <f t="shared" si="4"/>
        <v/>
      </c>
      <c r="R23" s="16" t="str">
        <f t="shared" si="5"/>
        <v/>
      </c>
      <c r="T23" s="16" t="str">
        <f t="shared" si="6"/>
        <v/>
      </c>
      <c r="U23" s="8"/>
      <c r="V23" s="16" t="str">
        <f t="shared" si="7"/>
        <v/>
      </c>
      <c r="W23" s="17">
        <v>11</v>
      </c>
      <c r="X23" s="16">
        <f t="shared" si="8"/>
        <v>5</v>
      </c>
      <c r="Y23" s="17">
        <v>9</v>
      </c>
      <c r="Z23" s="16">
        <f t="shared" si="9"/>
        <v>7</v>
      </c>
      <c r="AA23" s="17">
        <v>10</v>
      </c>
      <c r="AB23" s="16">
        <f t="shared" si="10"/>
        <v>6</v>
      </c>
      <c r="AC23" s="8">
        <v>11</v>
      </c>
      <c r="AD23" s="16">
        <f t="shared" si="11"/>
        <v>5</v>
      </c>
      <c r="AE23" s="3"/>
    </row>
    <row r="24" spans="1:31" x14ac:dyDescent="0.25">
      <c r="A24" s="9">
        <f t="shared" si="0"/>
        <v>20</v>
      </c>
      <c r="B24" s="34">
        <f t="shared" si="1"/>
        <v>19</v>
      </c>
      <c r="C24" s="3">
        <v>67</v>
      </c>
      <c r="E24" s="15" t="s">
        <v>73</v>
      </c>
      <c r="F24" s="15" t="s">
        <v>74</v>
      </c>
      <c r="G24" s="17">
        <v>18</v>
      </c>
      <c r="H24" s="16">
        <f>IF(ISERROR(LOOKUP(G24,'Ergebnisse 2013'!$G$96:$G$117,'Ergebnisse 2013'!$H$96:$H$117)),"",LOOKUP(G24,'Ergebnisse 2013'!$G$96:$G$117,'Ergebnisse 2013'!$H$96:$H$117))</f>
        <v>0</v>
      </c>
      <c r="I24" s="17">
        <v>14</v>
      </c>
      <c r="J24" s="16">
        <f>IF(ISERROR(LOOKUP(I24,'Ergebnisse 2013'!$G$96:$G$117,'Ergebnisse 2013'!$H$96:$H$117)),"",LOOKUP(I24,'Ergebnisse 2013'!$G$96:$G$117,'Ergebnisse 2013'!$H$96:$H$117))</f>
        <v>2</v>
      </c>
      <c r="K24" s="5">
        <v>10</v>
      </c>
      <c r="L24" s="16">
        <f t="shared" si="2"/>
        <v>6</v>
      </c>
      <c r="M24" s="5">
        <v>11</v>
      </c>
      <c r="N24" s="16">
        <f t="shared" si="3"/>
        <v>5</v>
      </c>
      <c r="O24" s="5">
        <v>14</v>
      </c>
      <c r="P24" s="16">
        <f t="shared" si="4"/>
        <v>2</v>
      </c>
      <c r="Q24" s="5">
        <v>13</v>
      </c>
      <c r="R24" s="16">
        <f t="shared" si="5"/>
        <v>3</v>
      </c>
      <c r="S24" s="5">
        <v>27</v>
      </c>
      <c r="T24" s="16">
        <f t="shared" si="6"/>
        <v>0</v>
      </c>
      <c r="U24" s="8"/>
      <c r="V24" s="16" t="str">
        <f t="shared" si="7"/>
        <v/>
      </c>
      <c r="W24" s="17">
        <v>16</v>
      </c>
      <c r="X24" s="16">
        <f t="shared" si="8"/>
        <v>0</v>
      </c>
      <c r="Y24" s="17">
        <v>18</v>
      </c>
      <c r="Z24" s="16">
        <f t="shared" si="9"/>
        <v>0</v>
      </c>
      <c r="AA24" s="17">
        <v>15</v>
      </c>
      <c r="AB24" s="16">
        <f t="shared" si="10"/>
        <v>1</v>
      </c>
      <c r="AC24" s="8">
        <v>16</v>
      </c>
      <c r="AD24" s="16">
        <f t="shared" si="11"/>
        <v>0</v>
      </c>
      <c r="AE24" s="3"/>
    </row>
    <row r="25" spans="1:31" x14ac:dyDescent="0.25">
      <c r="A25" s="9">
        <f t="shared" si="0"/>
        <v>21</v>
      </c>
      <c r="B25" s="34">
        <f t="shared" si="1"/>
        <v>18</v>
      </c>
      <c r="C25" s="3">
        <v>62</v>
      </c>
      <c r="E25" s="15" t="s">
        <v>75</v>
      </c>
      <c r="F25" s="15" t="s">
        <v>46</v>
      </c>
      <c r="G25" s="40">
        <v>12</v>
      </c>
      <c r="H25" s="16">
        <f>IF(ISERROR(LOOKUP(G25,'Ergebnisse 2013'!$G$96:$G$117,'Ergebnisse 2013'!$H$96:$H$117)),"",LOOKUP(G25,'Ergebnisse 2013'!$G$96:$G$117,'Ergebnisse 2013'!$H$96:$H$117))</f>
        <v>4</v>
      </c>
      <c r="I25" s="17">
        <v>17</v>
      </c>
      <c r="J25" s="16">
        <f>IF(ISERROR(LOOKUP(I25,'Ergebnisse 2013'!$G$96:$G$117,'Ergebnisse 2013'!$H$96:$H$117)),"",LOOKUP(I25,'Ergebnisse 2013'!$G$96:$G$117,'Ergebnisse 2013'!$H$96:$H$117))</f>
        <v>0</v>
      </c>
      <c r="L25" s="16" t="str">
        <f t="shared" si="2"/>
        <v/>
      </c>
      <c r="N25" s="16" t="str">
        <f t="shared" si="3"/>
        <v/>
      </c>
      <c r="O25" s="5">
        <v>9</v>
      </c>
      <c r="P25" s="16">
        <f t="shared" si="4"/>
        <v>7</v>
      </c>
      <c r="Q25" s="5">
        <v>9</v>
      </c>
      <c r="R25" s="16">
        <f t="shared" si="5"/>
        <v>7</v>
      </c>
      <c r="T25" s="16" t="str">
        <f t="shared" si="6"/>
        <v/>
      </c>
      <c r="U25" s="8"/>
      <c r="V25" s="16" t="str">
        <f t="shared" si="7"/>
        <v/>
      </c>
      <c r="W25" s="17"/>
      <c r="X25" s="16" t="str">
        <f t="shared" si="8"/>
        <v/>
      </c>
      <c r="Y25" s="17"/>
      <c r="Z25" s="16" t="str">
        <f t="shared" si="9"/>
        <v/>
      </c>
      <c r="AA25" s="17"/>
      <c r="AB25" s="16" t="str">
        <f t="shared" si="10"/>
        <v/>
      </c>
      <c r="AC25" s="8"/>
      <c r="AD25" s="16" t="str">
        <f t="shared" si="11"/>
        <v/>
      </c>
    </row>
    <row r="26" spans="1:31" x14ac:dyDescent="0.25">
      <c r="A26" s="9">
        <f t="shared" si="0"/>
        <v>22</v>
      </c>
      <c r="B26" s="34">
        <f t="shared" si="1"/>
        <v>17</v>
      </c>
      <c r="C26" s="18">
        <v>46</v>
      </c>
      <c r="D26" s="4"/>
      <c r="E26" s="15" t="s">
        <v>76</v>
      </c>
      <c r="F26" s="15" t="s">
        <v>77</v>
      </c>
      <c r="G26" s="5">
        <v>10</v>
      </c>
      <c r="H26" s="16">
        <f>IF(ISERROR(LOOKUP(G26,'Ergebnisse 2013'!$G$96:$G$117,'Ergebnisse 2013'!$H$96:$H$117)),"",LOOKUP(G26,'Ergebnisse 2013'!$G$96:$G$117,'Ergebnisse 2013'!$H$96:$H$117))</f>
        <v>6</v>
      </c>
      <c r="I26" s="5" t="s">
        <v>47</v>
      </c>
      <c r="J26" s="16">
        <f>IF(ISERROR(LOOKUP(I26,'Ergebnisse 2013'!$G$96:$G$117,'Ergebnisse 2013'!$H$96:$H$117)),"",LOOKUP(I26,'Ergebnisse 2013'!$G$96:$G$117,'Ergebnisse 2013'!$H$96:$H$117))</f>
        <v>0</v>
      </c>
      <c r="L26" s="16" t="str">
        <f t="shared" si="2"/>
        <v/>
      </c>
      <c r="N26" s="16" t="str">
        <f t="shared" si="3"/>
        <v/>
      </c>
      <c r="O26" s="5">
        <v>12</v>
      </c>
      <c r="P26" s="16">
        <f t="shared" si="4"/>
        <v>4</v>
      </c>
      <c r="Q26" s="5">
        <v>11</v>
      </c>
      <c r="R26" s="16">
        <f t="shared" si="5"/>
        <v>5</v>
      </c>
      <c r="T26" s="16" t="str">
        <f t="shared" si="6"/>
        <v/>
      </c>
      <c r="U26" s="8"/>
      <c r="V26" s="16" t="str">
        <f t="shared" si="7"/>
        <v/>
      </c>
      <c r="W26" s="17">
        <v>14</v>
      </c>
      <c r="X26" s="16">
        <f t="shared" si="8"/>
        <v>2</v>
      </c>
      <c r="Y26" s="17">
        <v>17</v>
      </c>
      <c r="Z26" s="16">
        <f t="shared" si="9"/>
        <v>0</v>
      </c>
      <c r="AA26" s="17"/>
      <c r="AB26" s="16" t="str">
        <f t="shared" si="10"/>
        <v/>
      </c>
      <c r="AC26" s="8"/>
      <c r="AD26" s="16" t="str">
        <f t="shared" si="11"/>
        <v/>
      </c>
      <c r="AE26" s="3"/>
    </row>
    <row r="27" spans="1:31" x14ac:dyDescent="0.25">
      <c r="A27" s="9">
        <f t="shared" si="0"/>
        <v>23</v>
      </c>
      <c r="B27" s="34">
        <f t="shared" si="1"/>
        <v>13</v>
      </c>
      <c r="C27" s="3">
        <v>41</v>
      </c>
      <c r="E27" s="15" t="s">
        <v>80</v>
      </c>
      <c r="F27" s="15" t="s">
        <v>81</v>
      </c>
      <c r="G27" s="17"/>
      <c r="H27" s="16" t="str">
        <f>IF(ISERROR(LOOKUP(G27,'Ergebnisse 2013'!$G$96:$G$117,'Ergebnisse 2013'!$H$96:$H$117)),"",LOOKUP(G27,'Ergebnisse 2013'!$G$96:$G$117,'Ergebnisse 2013'!$H$96:$H$117))</f>
        <v/>
      </c>
      <c r="I27" s="17"/>
      <c r="J27" s="16" t="str">
        <f>IF(ISERROR(LOOKUP(I27,'Ergebnisse 2013'!$G$96:$G$117,'Ergebnisse 2013'!$H$96:$H$117)),"",LOOKUP(I27,'Ergebnisse 2013'!$G$96:$G$117,'Ergebnisse 2013'!$H$96:$H$117))</f>
        <v/>
      </c>
      <c r="L27" s="16" t="str">
        <f t="shared" si="2"/>
        <v/>
      </c>
      <c r="N27" s="16" t="str">
        <f t="shared" si="3"/>
        <v/>
      </c>
      <c r="P27" s="16" t="str">
        <f t="shared" si="4"/>
        <v/>
      </c>
      <c r="R27" s="16" t="str">
        <f t="shared" si="5"/>
        <v/>
      </c>
      <c r="S27" s="5">
        <v>4</v>
      </c>
      <c r="T27" s="16">
        <f t="shared" si="6"/>
        <v>13</v>
      </c>
      <c r="U27" s="8"/>
      <c r="V27" s="16" t="str">
        <f t="shared" si="7"/>
        <v/>
      </c>
      <c r="W27" s="17"/>
      <c r="X27" s="16" t="str">
        <f t="shared" si="8"/>
        <v/>
      </c>
      <c r="Y27" s="17"/>
      <c r="Z27" s="16" t="str">
        <f t="shared" si="9"/>
        <v/>
      </c>
      <c r="AA27" s="17"/>
      <c r="AB27" s="16" t="str">
        <f t="shared" si="10"/>
        <v/>
      </c>
      <c r="AC27" s="8"/>
      <c r="AD27" s="16" t="str">
        <f t="shared" si="11"/>
        <v/>
      </c>
      <c r="AE27" s="3"/>
    </row>
    <row r="28" spans="1:31" x14ac:dyDescent="0.25">
      <c r="A28" s="9">
        <f t="shared" si="0"/>
        <v>23</v>
      </c>
      <c r="B28" s="34">
        <f t="shared" si="1"/>
        <v>13</v>
      </c>
      <c r="C28" s="3">
        <v>66</v>
      </c>
      <c r="E28" s="15" t="s">
        <v>78</v>
      </c>
      <c r="F28" s="15" t="s">
        <v>79</v>
      </c>
      <c r="G28" s="17">
        <v>17</v>
      </c>
      <c r="H28" s="16">
        <f>IF(ISERROR(LOOKUP(G28,'Ergebnisse 2013'!$G$96:$G$117,'Ergebnisse 2013'!$H$96:$H$117)),"",LOOKUP(G28,'Ergebnisse 2013'!$G$96:$G$117,'Ergebnisse 2013'!$H$96:$H$117))</f>
        <v>0</v>
      </c>
      <c r="I28" s="17">
        <v>18</v>
      </c>
      <c r="J28" s="16">
        <f>IF(ISERROR(LOOKUP(I28,'Ergebnisse 2013'!$G$96:$G$117,'Ergebnisse 2013'!$H$96:$H$117)),"",LOOKUP(I28,'Ergebnisse 2013'!$G$96:$G$117,'Ergebnisse 2013'!$H$96:$H$117))</f>
        <v>0</v>
      </c>
      <c r="K28" s="5">
        <v>11</v>
      </c>
      <c r="L28" s="16">
        <f t="shared" si="2"/>
        <v>5</v>
      </c>
      <c r="M28" s="5">
        <v>10</v>
      </c>
      <c r="N28" s="16">
        <f t="shared" si="3"/>
        <v>6</v>
      </c>
      <c r="P28" s="16" t="str">
        <f t="shared" si="4"/>
        <v/>
      </c>
      <c r="R28" s="16" t="str">
        <f t="shared" si="5"/>
        <v/>
      </c>
      <c r="S28" s="5">
        <v>14</v>
      </c>
      <c r="T28" s="16">
        <f t="shared" si="6"/>
        <v>2</v>
      </c>
      <c r="U28" s="8"/>
      <c r="V28" s="16" t="str">
        <f t="shared" si="7"/>
        <v/>
      </c>
      <c r="W28" s="17">
        <v>20</v>
      </c>
      <c r="X28" s="16">
        <f t="shared" si="8"/>
        <v>0</v>
      </c>
      <c r="Y28" s="17">
        <v>21</v>
      </c>
      <c r="Z28" s="16">
        <f t="shared" si="9"/>
        <v>0</v>
      </c>
      <c r="AA28" s="17"/>
      <c r="AB28" s="16" t="str">
        <f t="shared" si="10"/>
        <v/>
      </c>
      <c r="AC28" s="8"/>
      <c r="AD28" s="16" t="str">
        <f t="shared" si="11"/>
        <v/>
      </c>
      <c r="AE28" s="3"/>
    </row>
    <row r="29" spans="1:31" x14ac:dyDescent="0.25">
      <c r="A29" s="9">
        <f t="shared" si="0"/>
        <v>25</v>
      </c>
      <c r="B29" s="34">
        <f t="shared" si="1"/>
        <v>10</v>
      </c>
      <c r="C29" s="3">
        <v>138</v>
      </c>
      <c r="E29" s="15" t="s">
        <v>68</v>
      </c>
      <c r="F29" s="15" t="s">
        <v>84</v>
      </c>
      <c r="H29" s="16" t="str">
        <f>IF(ISERROR(LOOKUP(G29,'Ergebnisse 2013'!$G$96:$G$117,'Ergebnisse 2013'!$H$96:$H$117)),"",LOOKUP(G29,'Ergebnisse 2013'!$G$96:$G$117,'Ergebnisse 2013'!$H$96:$H$117))</f>
        <v/>
      </c>
      <c r="J29" s="16" t="str">
        <f>IF(ISERROR(LOOKUP(I29,'Ergebnisse 2013'!$G$96:$G$117,'Ergebnisse 2013'!$H$96:$H$117)),"",LOOKUP(I29,'Ergebnisse 2013'!$G$96:$G$117,'Ergebnisse 2013'!$H$96:$H$117))</f>
        <v/>
      </c>
      <c r="L29" s="16" t="str">
        <f t="shared" si="2"/>
        <v/>
      </c>
      <c r="N29" s="16" t="str">
        <f t="shared" si="3"/>
        <v/>
      </c>
      <c r="O29" s="5">
        <v>15</v>
      </c>
      <c r="P29" s="16">
        <f t="shared" si="4"/>
        <v>1</v>
      </c>
      <c r="R29" s="16" t="str">
        <f t="shared" si="5"/>
        <v/>
      </c>
      <c r="S29" s="5">
        <v>7</v>
      </c>
      <c r="T29" s="16">
        <f t="shared" si="6"/>
        <v>9</v>
      </c>
      <c r="U29" s="8"/>
      <c r="V29" s="16" t="str">
        <f t="shared" si="7"/>
        <v/>
      </c>
      <c r="W29" s="17"/>
      <c r="X29" s="16" t="str">
        <f t="shared" si="8"/>
        <v/>
      </c>
      <c r="Y29" s="17"/>
      <c r="Z29" s="16" t="str">
        <f t="shared" si="9"/>
        <v/>
      </c>
      <c r="AA29" s="17"/>
      <c r="AB29" s="16" t="str">
        <f t="shared" si="10"/>
        <v/>
      </c>
      <c r="AC29" s="8"/>
      <c r="AD29" s="16" t="str">
        <f t="shared" si="11"/>
        <v/>
      </c>
    </row>
    <row r="30" spans="1:31" x14ac:dyDescent="0.25">
      <c r="A30" s="9">
        <f t="shared" si="0"/>
        <v>25</v>
      </c>
      <c r="B30" s="34">
        <f t="shared" si="1"/>
        <v>10</v>
      </c>
      <c r="C30" s="3">
        <v>25</v>
      </c>
      <c r="E30" s="15" t="s">
        <v>82</v>
      </c>
      <c r="F30" s="15" t="s">
        <v>83</v>
      </c>
      <c r="G30" s="40">
        <v>11</v>
      </c>
      <c r="H30" s="16">
        <f>IF(ISERROR(LOOKUP(G30,'Ergebnisse 2013'!$G$96:$G$117,'Ergebnisse 2013'!$H$96:$H$117)),"",LOOKUP(G30,'Ergebnisse 2013'!$G$96:$G$117,'Ergebnisse 2013'!$H$96:$H$117))</f>
        <v>5</v>
      </c>
      <c r="I30" s="40">
        <v>15</v>
      </c>
      <c r="J30" s="16">
        <f>IF(ISERROR(LOOKUP(I30,'Ergebnisse 2013'!$G$96:$G$117,'Ergebnisse 2013'!$H$96:$H$117)),"",LOOKUP(I30,'Ergebnisse 2013'!$G$96:$G$117,'Ergebnisse 2013'!$H$96:$H$117))</f>
        <v>1</v>
      </c>
      <c r="L30" s="16" t="str">
        <f t="shared" si="2"/>
        <v/>
      </c>
      <c r="N30" s="16" t="str">
        <f t="shared" si="3"/>
        <v/>
      </c>
      <c r="O30" s="5">
        <v>13</v>
      </c>
      <c r="P30" s="16">
        <f t="shared" si="4"/>
        <v>3</v>
      </c>
      <c r="Q30" s="5" t="s">
        <v>47</v>
      </c>
      <c r="R30" s="16">
        <f t="shared" si="5"/>
        <v>0</v>
      </c>
      <c r="S30" s="5">
        <v>15</v>
      </c>
      <c r="T30" s="16">
        <f t="shared" si="6"/>
        <v>1</v>
      </c>
      <c r="U30" s="8"/>
      <c r="V30" s="16" t="str">
        <f t="shared" si="7"/>
        <v/>
      </c>
      <c r="W30" s="17">
        <v>23</v>
      </c>
      <c r="X30" s="16">
        <f t="shared" si="8"/>
        <v>0</v>
      </c>
      <c r="Y30" s="17">
        <v>22</v>
      </c>
      <c r="Z30" s="16">
        <f t="shared" si="9"/>
        <v>0</v>
      </c>
      <c r="AA30" s="17"/>
      <c r="AB30" s="16" t="str">
        <f t="shared" si="10"/>
        <v/>
      </c>
      <c r="AC30" s="8"/>
      <c r="AD30" s="16" t="str">
        <f t="shared" si="11"/>
        <v/>
      </c>
      <c r="AE30" s="3"/>
    </row>
    <row r="31" spans="1:31" x14ac:dyDescent="0.25">
      <c r="A31" s="9">
        <f t="shared" si="0"/>
        <v>27</v>
      </c>
      <c r="B31" s="34">
        <f t="shared" si="1"/>
        <v>8</v>
      </c>
      <c r="C31" s="18">
        <v>33</v>
      </c>
      <c r="E31" s="15" t="s">
        <v>85</v>
      </c>
      <c r="F31" s="15" t="s">
        <v>86</v>
      </c>
      <c r="G31" s="17">
        <v>20</v>
      </c>
      <c r="H31" s="16">
        <f>IF(ISERROR(LOOKUP(G31,'Ergebnisse 2013'!$G$96:$G$117,'Ergebnisse 2013'!$H$96:$H$117)),"",LOOKUP(G31,'Ergebnisse 2013'!$G$96:$G$117,'Ergebnisse 2013'!$H$96:$H$117))</f>
        <v>0</v>
      </c>
      <c r="I31" s="17">
        <v>20</v>
      </c>
      <c r="J31" s="16">
        <f>IF(ISERROR(LOOKUP(I31,'Ergebnisse 2013'!$G$96:$G$117,'Ergebnisse 2013'!$H$96:$H$117)),"",LOOKUP(I31,'Ergebnisse 2013'!$G$96:$G$117,'Ergebnisse 2013'!$H$96:$H$117))</f>
        <v>0</v>
      </c>
      <c r="K31" s="5">
        <v>12</v>
      </c>
      <c r="L31" s="16">
        <f t="shared" si="2"/>
        <v>4</v>
      </c>
      <c r="M31" s="5">
        <v>12</v>
      </c>
      <c r="N31" s="16">
        <f t="shared" si="3"/>
        <v>4</v>
      </c>
      <c r="P31" s="16" t="str">
        <f t="shared" si="4"/>
        <v/>
      </c>
      <c r="R31" s="16" t="str">
        <f t="shared" si="5"/>
        <v/>
      </c>
      <c r="S31" s="5">
        <v>21</v>
      </c>
      <c r="T31" s="16">
        <f t="shared" si="6"/>
        <v>0</v>
      </c>
      <c r="U31" s="8"/>
      <c r="V31" s="16" t="str">
        <f t="shared" si="7"/>
        <v/>
      </c>
      <c r="W31" s="17">
        <v>25</v>
      </c>
      <c r="X31" s="16">
        <f t="shared" si="8"/>
        <v>0</v>
      </c>
      <c r="Y31" s="17">
        <v>24</v>
      </c>
      <c r="Z31" s="16">
        <f t="shared" si="9"/>
        <v>0</v>
      </c>
      <c r="AA31" s="17"/>
      <c r="AB31" s="16" t="str">
        <f t="shared" si="10"/>
        <v/>
      </c>
      <c r="AC31" s="8"/>
      <c r="AD31" s="16" t="str">
        <f t="shared" si="11"/>
        <v/>
      </c>
    </row>
    <row r="32" spans="1:31" x14ac:dyDescent="0.25">
      <c r="A32" s="9">
        <f t="shared" si="0"/>
        <v>28</v>
      </c>
      <c r="B32" s="34">
        <f t="shared" si="1"/>
        <v>7</v>
      </c>
      <c r="C32" s="3">
        <v>63</v>
      </c>
      <c r="E32" s="15" t="s">
        <v>80</v>
      </c>
      <c r="F32" s="15" t="s">
        <v>55</v>
      </c>
      <c r="G32" s="17"/>
      <c r="H32" s="16" t="str">
        <f>IF(ISERROR(LOOKUP(G32,'Ergebnisse 2013'!$G$96:$G$117,'Ergebnisse 2013'!$H$96:$H$117)),"",LOOKUP(G32,'Ergebnisse 2013'!$G$96:$G$117,'Ergebnisse 2013'!$H$96:$H$117))</f>
        <v/>
      </c>
      <c r="I32" s="17"/>
      <c r="J32" s="16" t="str">
        <f>IF(ISERROR(LOOKUP(I32,'Ergebnisse 2013'!$G$96:$G$117,'Ergebnisse 2013'!$H$96:$H$117)),"",LOOKUP(I32,'Ergebnisse 2013'!$G$96:$G$117,'Ergebnisse 2013'!$H$96:$H$117))</f>
        <v/>
      </c>
      <c r="K32" s="5">
        <v>13</v>
      </c>
      <c r="L32" s="16">
        <f t="shared" si="2"/>
        <v>3</v>
      </c>
      <c r="M32" s="5">
        <v>14</v>
      </c>
      <c r="N32" s="16">
        <f t="shared" si="3"/>
        <v>2</v>
      </c>
      <c r="O32" s="5">
        <v>17</v>
      </c>
      <c r="P32" s="16">
        <f t="shared" si="4"/>
        <v>0</v>
      </c>
      <c r="Q32" s="5">
        <v>14</v>
      </c>
      <c r="R32" s="16">
        <f t="shared" si="5"/>
        <v>2</v>
      </c>
      <c r="S32" s="5">
        <v>20</v>
      </c>
      <c r="T32" s="16">
        <f t="shared" si="6"/>
        <v>0</v>
      </c>
      <c r="U32" s="8"/>
      <c r="V32" s="16" t="str">
        <f t="shared" si="7"/>
        <v/>
      </c>
      <c r="W32" s="17">
        <v>26</v>
      </c>
      <c r="X32" s="16">
        <f t="shared" si="8"/>
        <v>0</v>
      </c>
      <c r="Y32" s="17">
        <v>23</v>
      </c>
      <c r="Z32" s="16">
        <f t="shared" si="9"/>
        <v>0</v>
      </c>
      <c r="AA32" s="17">
        <v>17</v>
      </c>
      <c r="AB32" s="16">
        <f t="shared" si="10"/>
        <v>0</v>
      </c>
      <c r="AC32" s="8">
        <v>17</v>
      </c>
      <c r="AD32" s="16">
        <f t="shared" si="11"/>
        <v>0</v>
      </c>
    </row>
    <row r="33" spans="1:30" x14ac:dyDescent="0.25">
      <c r="A33" s="9">
        <f t="shared" si="0"/>
        <v>28</v>
      </c>
      <c r="B33" s="34">
        <f t="shared" si="1"/>
        <v>7</v>
      </c>
      <c r="C33" s="3">
        <v>17</v>
      </c>
      <c r="E33" s="15" t="s">
        <v>87</v>
      </c>
      <c r="F33" s="15" t="s">
        <v>88</v>
      </c>
      <c r="G33" s="35">
        <v>14</v>
      </c>
      <c r="H33" s="16">
        <f>IF(ISERROR(LOOKUP(G33,'Ergebnisse 2013'!$G$96:$G$117,'Ergebnisse 2013'!$H$96:$H$117)),"",LOOKUP(G33,'Ergebnisse 2013'!$G$96:$G$117,'Ergebnisse 2013'!$H$96:$H$117))</f>
        <v>2</v>
      </c>
      <c r="I33" s="35">
        <v>11</v>
      </c>
      <c r="J33" s="16">
        <f>IF(ISERROR(LOOKUP(I33,'Ergebnisse 2013'!$G$96:$G$117,'Ergebnisse 2013'!$H$96:$H$117)),"",LOOKUP(I33,'Ergebnisse 2013'!$G$96:$G$117,'Ergebnisse 2013'!$H$96:$H$117))</f>
        <v>5</v>
      </c>
      <c r="L33" s="16" t="str">
        <f t="shared" si="2"/>
        <v/>
      </c>
      <c r="N33" s="16" t="str">
        <f t="shared" si="3"/>
        <v/>
      </c>
      <c r="P33" s="16" t="str">
        <f t="shared" si="4"/>
        <v/>
      </c>
      <c r="R33" s="16" t="str">
        <f t="shared" si="5"/>
        <v/>
      </c>
      <c r="T33" s="16" t="str">
        <f t="shared" si="6"/>
        <v/>
      </c>
      <c r="U33" s="8"/>
      <c r="V33" s="16" t="str">
        <f t="shared" si="7"/>
        <v/>
      </c>
      <c r="W33" s="17"/>
      <c r="X33" s="16" t="str">
        <f t="shared" si="8"/>
        <v/>
      </c>
      <c r="Y33" s="17"/>
      <c r="Z33" s="16" t="str">
        <f t="shared" si="9"/>
        <v/>
      </c>
      <c r="AA33" s="17"/>
      <c r="AB33" s="16" t="str">
        <f t="shared" si="10"/>
        <v/>
      </c>
      <c r="AC33" s="8"/>
      <c r="AD33" s="16" t="str">
        <f t="shared" si="11"/>
        <v/>
      </c>
    </row>
    <row r="34" spans="1:30" x14ac:dyDescent="0.25">
      <c r="A34" s="9">
        <f t="shared" si="0"/>
        <v>30</v>
      </c>
      <c r="B34" s="34">
        <f t="shared" si="1"/>
        <v>5</v>
      </c>
      <c r="C34" s="3">
        <v>17</v>
      </c>
      <c r="E34" s="15" t="s">
        <v>89</v>
      </c>
      <c r="F34" s="15" t="s">
        <v>90</v>
      </c>
      <c r="G34" s="17"/>
      <c r="H34" s="16" t="str">
        <f>IF(ISERROR(LOOKUP(G34,'Ergebnisse 2013'!$G$96:$G$117,'Ergebnisse 2013'!$H$96:$H$117)),"",LOOKUP(G34,'Ergebnisse 2013'!$G$96:$G$117,'Ergebnisse 2013'!$H$96:$H$117))</f>
        <v/>
      </c>
      <c r="I34" s="17"/>
      <c r="J34" s="16" t="str">
        <f>IF(ISERROR(LOOKUP(I34,'Ergebnisse 2013'!$G$96:$G$117,'Ergebnisse 2013'!$H$96:$H$117)),"",LOOKUP(I34,'Ergebnisse 2013'!$G$96:$G$117,'Ergebnisse 2013'!$H$96:$H$117))</f>
        <v/>
      </c>
      <c r="L34" s="16" t="str">
        <f t="shared" si="2"/>
        <v/>
      </c>
      <c r="N34" s="16" t="str">
        <f t="shared" si="3"/>
        <v/>
      </c>
      <c r="O34" s="5">
        <v>11</v>
      </c>
      <c r="P34" s="16">
        <f t="shared" si="4"/>
        <v>5</v>
      </c>
      <c r="R34" s="16" t="str">
        <f t="shared" si="5"/>
        <v/>
      </c>
      <c r="T34" s="16" t="str">
        <f t="shared" si="6"/>
        <v/>
      </c>
      <c r="U34" s="8"/>
      <c r="V34" s="16" t="str">
        <f t="shared" si="7"/>
        <v/>
      </c>
      <c r="W34" s="17"/>
      <c r="X34" s="16" t="str">
        <f t="shared" si="8"/>
        <v/>
      </c>
      <c r="Y34" s="17"/>
      <c r="Z34" s="16" t="str">
        <f t="shared" si="9"/>
        <v/>
      </c>
      <c r="AA34" s="17"/>
      <c r="AB34" s="16" t="str">
        <f t="shared" si="10"/>
        <v/>
      </c>
      <c r="AC34" s="8"/>
      <c r="AD34" s="16" t="str">
        <f t="shared" si="11"/>
        <v/>
      </c>
    </row>
    <row r="35" spans="1:30" x14ac:dyDescent="0.25">
      <c r="A35" s="9">
        <f t="shared" si="0"/>
        <v>31</v>
      </c>
      <c r="B35" s="34">
        <f t="shared" si="1"/>
        <v>4</v>
      </c>
      <c r="C35" s="3">
        <v>88</v>
      </c>
      <c r="D35" s="19"/>
      <c r="E35" s="15" t="s">
        <v>91</v>
      </c>
      <c r="F35" s="15" t="s">
        <v>36</v>
      </c>
      <c r="G35" s="5" t="s">
        <v>47</v>
      </c>
      <c r="H35" s="16">
        <f>IF(ISERROR(LOOKUP(G35,'Ergebnisse 2013'!$G$96:$G$117,'Ergebnisse 2013'!$H$96:$H$117)),"",LOOKUP(G35,'Ergebnisse 2013'!$G$96:$G$117,'Ergebnisse 2013'!$H$96:$H$117))</f>
        <v>0</v>
      </c>
      <c r="I35" s="5">
        <v>21</v>
      </c>
      <c r="J35" s="16">
        <f>IF(ISERROR(LOOKUP(I35,'Ergebnisse 2013'!$G$96:$G$117,'Ergebnisse 2013'!$H$96:$H$117)),"",LOOKUP(I35,'Ergebnisse 2013'!$G$96:$G$117,'Ergebnisse 2013'!$H$96:$H$117))</f>
        <v>0</v>
      </c>
      <c r="L35" s="16" t="str">
        <f t="shared" si="2"/>
        <v/>
      </c>
      <c r="N35" s="16" t="str">
        <f t="shared" si="3"/>
        <v/>
      </c>
      <c r="O35" s="5">
        <v>21</v>
      </c>
      <c r="P35" s="16">
        <f t="shared" si="4"/>
        <v>0</v>
      </c>
      <c r="Q35" s="5">
        <v>12</v>
      </c>
      <c r="R35" s="16">
        <f t="shared" si="5"/>
        <v>4</v>
      </c>
      <c r="T35" s="16" t="str">
        <f t="shared" si="6"/>
        <v/>
      </c>
      <c r="U35" s="8"/>
      <c r="V35" s="16" t="str">
        <f t="shared" si="7"/>
        <v/>
      </c>
      <c r="W35" s="17"/>
      <c r="X35" s="16" t="str">
        <f t="shared" si="8"/>
        <v/>
      </c>
      <c r="Y35" s="17"/>
      <c r="Z35" s="16" t="str">
        <f t="shared" si="9"/>
        <v/>
      </c>
      <c r="AA35" s="17"/>
      <c r="AB35" s="16" t="str">
        <f t="shared" si="10"/>
        <v/>
      </c>
      <c r="AC35" s="8"/>
      <c r="AD35" s="16" t="str">
        <f t="shared" si="11"/>
        <v/>
      </c>
    </row>
    <row r="36" spans="1:30" x14ac:dyDescent="0.25">
      <c r="A36" s="9">
        <f t="shared" si="0"/>
        <v>32</v>
      </c>
      <c r="B36" s="34">
        <f t="shared" si="1"/>
        <v>3</v>
      </c>
      <c r="C36" s="3">
        <v>17</v>
      </c>
      <c r="E36" s="15" t="s">
        <v>93</v>
      </c>
      <c r="F36" s="15" t="s">
        <v>79</v>
      </c>
      <c r="G36" s="35"/>
      <c r="H36" s="16" t="str">
        <f>IF(ISERROR(LOOKUP(G36,'Ergebnisse 2013'!$G$96:$G$117,'Ergebnisse 2013'!$H$96:$H$117)),"",LOOKUP(G36,'Ergebnisse 2013'!$G$96:$G$117,'Ergebnisse 2013'!$H$96:$H$117))</f>
        <v/>
      </c>
      <c r="I36" s="35"/>
      <c r="J36" s="16" t="str">
        <f>IF(ISERROR(LOOKUP(I36,'Ergebnisse 2013'!$G$96:$G$117,'Ergebnisse 2013'!$H$96:$H$117)),"",LOOKUP(I36,'Ergebnisse 2013'!$G$96:$G$117,'Ergebnisse 2013'!$H$96:$H$117))</f>
        <v/>
      </c>
      <c r="K36" s="5">
        <v>19</v>
      </c>
      <c r="L36" s="16">
        <f t="shared" si="2"/>
        <v>0</v>
      </c>
      <c r="M36" s="5">
        <v>13</v>
      </c>
      <c r="N36" s="16">
        <f t="shared" si="3"/>
        <v>3</v>
      </c>
      <c r="P36" s="16" t="str">
        <f t="shared" si="4"/>
        <v/>
      </c>
      <c r="R36" s="16" t="str">
        <f t="shared" si="5"/>
        <v/>
      </c>
      <c r="S36" s="5">
        <v>16</v>
      </c>
      <c r="T36" s="16">
        <f t="shared" si="6"/>
        <v>0</v>
      </c>
      <c r="U36" s="8"/>
      <c r="V36" s="16" t="str">
        <f t="shared" si="7"/>
        <v/>
      </c>
      <c r="W36" s="17"/>
      <c r="X36" s="16" t="str">
        <f t="shared" si="8"/>
        <v/>
      </c>
      <c r="Y36" s="17"/>
      <c r="Z36" s="16" t="str">
        <f t="shared" si="9"/>
        <v/>
      </c>
      <c r="AA36" s="17"/>
      <c r="AB36" s="16" t="str">
        <f t="shared" si="10"/>
        <v/>
      </c>
      <c r="AC36" s="8"/>
      <c r="AD36" s="16" t="str">
        <f t="shared" si="11"/>
        <v/>
      </c>
    </row>
    <row r="37" spans="1:30" x14ac:dyDescent="0.25">
      <c r="A37" s="9">
        <f t="shared" ref="A37:A64" si="12">_xlfn.RANK.EQ(B37,$B$5:$B$64)</f>
        <v>32</v>
      </c>
      <c r="B37" s="34">
        <f t="shared" ref="B37:B64" si="13">SUM(IF(ISNUMBER(H37),H37)+IF(ISNUMBER(J37),J37)+IF(ISNUMBER(L37),L37)+IF(ISNUMBER(N37),N37)+IF(ISNUMBER(P37),P37)+IF(ISNUMBER(R37),R37)+IF(ISNUMBER(T37),T37)+IF(ISNUMBER(V37),V37)+IF(ISNUMBER(X37),X37)+IF(ISNUMBER(Z37),Z37)+IF(ISNUMBER(AB37),AB37)+IF(ISNUMBER(AD37),AD37))</f>
        <v>3</v>
      </c>
      <c r="C37" s="3">
        <v>23</v>
      </c>
      <c r="D37" s="19"/>
      <c r="E37" s="15" t="s">
        <v>92</v>
      </c>
      <c r="F37" s="15" t="s">
        <v>55</v>
      </c>
      <c r="G37" s="17">
        <v>21</v>
      </c>
      <c r="H37" s="16">
        <f>IF(ISERROR(LOOKUP(G37,'Ergebnisse 2013'!$G$96:$G$117,'Ergebnisse 2013'!$H$96:$H$117)),"",LOOKUP(G37,'Ergebnisse 2013'!$G$96:$G$117,'Ergebnisse 2013'!$H$96:$H$117))</f>
        <v>0</v>
      </c>
      <c r="I37" s="17">
        <v>19</v>
      </c>
      <c r="J37" s="16">
        <f>IF(ISERROR(LOOKUP(I37,'Ergebnisse 2013'!$G$96:$G$117,'Ergebnisse 2013'!$H$96:$H$117)),"",LOOKUP(I37,'Ergebnisse 2013'!$G$96:$G$117,'Ergebnisse 2013'!$H$96:$H$117))</f>
        <v>0</v>
      </c>
      <c r="K37" s="5">
        <v>14</v>
      </c>
      <c r="L37" s="16">
        <f t="shared" si="2"/>
        <v>2</v>
      </c>
      <c r="M37" s="5">
        <v>15</v>
      </c>
      <c r="N37" s="16">
        <f t="shared" si="3"/>
        <v>1</v>
      </c>
      <c r="O37" s="5">
        <v>18</v>
      </c>
      <c r="P37" s="16">
        <f t="shared" si="4"/>
        <v>0</v>
      </c>
      <c r="Q37" s="5" t="s">
        <v>39</v>
      </c>
      <c r="R37" s="16">
        <f t="shared" si="5"/>
        <v>0</v>
      </c>
      <c r="S37" s="5">
        <v>19</v>
      </c>
      <c r="T37" s="16">
        <f t="shared" si="6"/>
        <v>0</v>
      </c>
      <c r="U37" s="8"/>
      <c r="V37" s="16" t="str">
        <f t="shared" ref="V37:V64" si="14">IF(ISERROR(LOOKUP(U37,$G$96:$G$117,$H$96:$H$117)),"",LOOKUP(U37,$G$96:$G$117,$H$96:$H$117))</f>
        <v/>
      </c>
      <c r="W37" s="17" t="s">
        <v>39</v>
      </c>
      <c r="X37" s="16">
        <f t="shared" ref="X37:X64" si="15">IF(ISERROR(LOOKUP(W37,$G$96:$G$117,$H$96:$H$117)),"",LOOKUP(W37,$G$96:$G$117,$H$96:$H$117))</f>
        <v>0</v>
      </c>
      <c r="Y37" s="17">
        <v>31</v>
      </c>
      <c r="Z37" s="16">
        <f t="shared" ref="Z37:Z64" si="16">IF(ISERROR(LOOKUP(Y37,$G$96:$G$117,$H$96:$H$117)),"",LOOKUP(Y37,$G$96:$G$117,$H$96:$H$117))</f>
        <v>0</v>
      </c>
      <c r="AA37" s="17">
        <v>21</v>
      </c>
      <c r="AB37" s="16">
        <f t="shared" si="10"/>
        <v>0</v>
      </c>
      <c r="AC37" s="8">
        <v>18</v>
      </c>
      <c r="AD37" s="16">
        <f t="shared" ref="AD37:AD64" si="17">IF(ISERROR(LOOKUP(AC37,$G$96:$G$117,$H$96:$H$117)),"",LOOKUP(AC37,$G$96:$G$117,$H$96:$H$117))</f>
        <v>0</v>
      </c>
    </row>
    <row r="38" spans="1:30" x14ac:dyDescent="0.25">
      <c r="A38" s="9">
        <f t="shared" si="12"/>
        <v>34</v>
      </c>
      <c r="B38" s="34">
        <f t="shared" si="13"/>
        <v>2</v>
      </c>
      <c r="C38" s="18">
        <v>74</v>
      </c>
      <c r="D38" s="20"/>
      <c r="E38" s="15" t="s">
        <v>94</v>
      </c>
      <c r="F38" s="15" t="s">
        <v>95</v>
      </c>
      <c r="H38" s="16" t="str">
        <f>IF(ISERROR(LOOKUP(G38,'Ergebnisse 2013'!$G$96:$G$117,'Ergebnisse 2013'!$H$96:$H$117)),"",LOOKUP(G38,'Ergebnisse 2013'!$G$96:$G$117,'Ergebnisse 2013'!$H$96:$H$117))</f>
        <v/>
      </c>
      <c r="J38" s="16" t="str">
        <f>IF(ISERROR(LOOKUP(I38,'Ergebnisse 2013'!$G$96:$G$117,'Ergebnisse 2013'!$H$96:$H$117)),"",LOOKUP(I38,'Ergebnisse 2013'!$G$96:$G$117,'Ergebnisse 2013'!$H$96:$H$117))</f>
        <v/>
      </c>
      <c r="L38" s="16" t="str">
        <f t="shared" si="2"/>
        <v/>
      </c>
      <c r="N38" s="16" t="str">
        <f t="shared" si="3"/>
        <v/>
      </c>
      <c r="P38" s="16" t="str">
        <f t="shared" si="4"/>
        <v/>
      </c>
      <c r="R38" s="16" t="str">
        <f t="shared" si="5"/>
        <v/>
      </c>
      <c r="S38" s="5">
        <v>30</v>
      </c>
      <c r="T38" s="16">
        <f t="shared" si="6"/>
        <v>0</v>
      </c>
      <c r="U38" s="8"/>
      <c r="V38" s="16" t="str">
        <f t="shared" si="14"/>
        <v/>
      </c>
      <c r="W38" s="17">
        <v>19</v>
      </c>
      <c r="X38" s="16">
        <f t="shared" si="15"/>
        <v>0</v>
      </c>
      <c r="Y38" s="17">
        <v>14</v>
      </c>
      <c r="Z38" s="16">
        <f t="shared" si="16"/>
        <v>2</v>
      </c>
      <c r="AA38" s="17"/>
      <c r="AB38" s="16" t="str">
        <f t="shared" si="10"/>
        <v/>
      </c>
      <c r="AC38" s="8"/>
      <c r="AD38" s="16" t="str">
        <f t="shared" si="17"/>
        <v/>
      </c>
    </row>
    <row r="39" spans="1:30" x14ac:dyDescent="0.25">
      <c r="A39" s="9">
        <f t="shared" si="12"/>
        <v>35</v>
      </c>
      <c r="B39" s="34">
        <f t="shared" si="13"/>
        <v>1</v>
      </c>
      <c r="C39" s="18">
        <v>7</v>
      </c>
      <c r="D39" s="4"/>
      <c r="E39" s="15" t="s">
        <v>100</v>
      </c>
      <c r="F39" s="15" t="s">
        <v>101</v>
      </c>
      <c r="H39" s="16" t="str">
        <f>IF(ISERROR(LOOKUP(G39,'Ergebnisse 2013'!$G$96:$G$117,'Ergebnisse 2013'!$H$96:$H$117)),"",LOOKUP(G39,'Ergebnisse 2013'!$G$96:$G$117,'Ergebnisse 2013'!$H$96:$H$117))</f>
        <v/>
      </c>
      <c r="J39" s="16" t="str">
        <f>IF(ISERROR(LOOKUP(I39,'Ergebnisse 2013'!$G$96:$G$117,'Ergebnisse 2013'!$H$96:$H$117)),"",LOOKUP(I39,'Ergebnisse 2013'!$G$96:$G$117,'Ergebnisse 2013'!$H$96:$H$117))</f>
        <v/>
      </c>
      <c r="L39" s="16" t="str">
        <f t="shared" si="2"/>
        <v/>
      </c>
      <c r="N39" s="16" t="str">
        <f t="shared" si="3"/>
        <v/>
      </c>
      <c r="O39" s="5">
        <v>16</v>
      </c>
      <c r="P39" s="16">
        <f t="shared" si="4"/>
        <v>0</v>
      </c>
      <c r="Q39" s="5">
        <v>15</v>
      </c>
      <c r="R39" s="16">
        <f t="shared" si="5"/>
        <v>1</v>
      </c>
      <c r="S39" s="5">
        <v>17</v>
      </c>
      <c r="T39" s="16">
        <f t="shared" si="6"/>
        <v>0</v>
      </c>
      <c r="U39" s="8"/>
      <c r="V39" s="16" t="str">
        <f t="shared" si="14"/>
        <v/>
      </c>
      <c r="W39" s="17"/>
      <c r="X39" s="16" t="str">
        <f t="shared" si="15"/>
        <v/>
      </c>
      <c r="Y39" s="17"/>
      <c r="Z39" s="16" t="str">
        <f t="shared" si="16"/>
        <v/>
      </c>
      <c r="AA39" s="17"/>
      <c r="AB39" s="16" t="str">
        <f t="shared" si="10"/>
        <v/>
      </c>
      <c r="AC39" s="8"/>
      <c r="AD39" s="16" t="str">
        <f t="shared" si="17"/>
        <v/>
      </c>
    </row>
    <row r="40" spans="1:30" x14ac:dyDescent="0.25">
      <c r="A40" s="9">
        <f t="shared" si="12"/>
        <v>35</v>
      </c>
      <c r="B40" s="34">
        <f t="shared" si="13"/>
        <v>1</v>
      </c>
      <c r="C40" s="18">
        <v>18</v>
      </c>
      <c r="D40" s="4"/>
      <c r="E40" s="15" t="s">
        <v>96</v>
      </c>
      <c r="F40" s="15" t="s">
        <v>97</v>
      </c>
      <c r="G40" s="35"/>
      <c r="H40" s="16" t="str">
        <f>IF(ISERROR(LOOKUP(G40,'Ergebnisse 2013'!$G$96:$G$117,'Ergebnisse 2013'!$H$96:$H$117)),"",LOOKUP(G40,'Ergebnisse 2013'!$G$96:$G$117,'Ergebnisse 2013'!$H$96:$H$117))</f>
        <v/>
      </c>
      <c r="I40" s="35"/>
      <c r="J40" s="16" t="str">
        <f>IF(ISERROR(LOOKUP(I40,'Ergebnisse 2013'!$G$96:$G$117,'Ergebnisse 2013'!$H$96:$H$117)),"",LOOKUP(I40,'Ergebnisse 2013'!$G$96:$G$117,'Ergebnisse 2013'!$H$96:$H$117))</f>
        <v/>
      </c>
      <c r="K40" s="5">
        <v>15</v>
      </c>
      <c r="L40" s="16">
        <f t="shared" si="2"/>
        <v>1</v>
      </c>
      <c r="N40" s="16" t="str">
        <f t="shared" si="3"/>
        <v/>
      </c>
      <c r="P40" s="16" t="str">
        <f t="shared" si="4"/>
        <v/>
      </c>
      <c r="R40" s="16" t="str">
        <f t="shared" si="5"/>
        <v/>
      </c>
      <c r="S40" s="5">
        <v>22</v>
      </c>
      <c r="T40" s="16">
        <f t="shared" si="6"/>
        <v>0</v>
      </c>
      <c r="U40" s="8"/>
      <c r="V40" s="16" t="str">
        <f t="shared" si="14"/>
        <v/>
      </c>
      <c r="W40" s="17">
        <v>28</v>
      </c>
      <c r="X40" s="16">
        <f t="shared" si="15"/>
        <v>0</v>
      </c>
      <c r="Y40" s="17"/>
      <c r="Z40" s="16" t="str">
        <f t="shared" si="16"/>
        <v/>
      </c>
      <c r="AA40" s="17"/>
      <c r="AB40" s="16" t="str">
        <f t="shared" si="10"/>
        <v/>
      </c>
      <c r="AC40" s="8"/>
      <c r="AD40" s="16" t="str">
        <f t="shared" si="17"/>
        <v/>
      </c>
    </row>
    <row r="41" spans="1:30" x14ac:dyDescent="0.25">
      <c r="A41" s="9">
        <f t="shared" si="12"/>
        <v>35</v>
      </c>
      <c r="B41" s="34">
        <f t="shared" si="13"/>
        <v>1</v>
      </c>
      <c r="C41" s="3">
        <v>99</v>
      </c>
      <c r="D41" s="19"/>
      <c r="E41" s="15" t="s">
        <v>98</v>
      </c>
      <c r="F41" s="15" t="s">
        <v>99</v>
      </c>
      <c r="G41" s="17">
        <v>15</v>
      </c>
      <c r="H41" s="16">
        <f>IF(ISERROR(LOOKUP(G41,'Ergebnisse 2013'!$G$96:$G$117,'Ergebnisse 2013'!$H$96:$H$117)),"",LOOKUP(G41,'Ergebnisse 2013'!$G$96:$G$117,'Ergebnisse 2013'!$H$96:$H$117))</f>
        <v>1</v>
      </c>
      <c r="I41" s="17" t="s">
        <v>47</v>
      </c>
      <c r="J41" s="16">
        <f>IF(ISERROR(LOOKUP(I41,'Ergebnisse 2013'!$G$96:$G$117,'Ergebnisse 2013'!$H$96:$H$117)),"",LOOKUP(I41,'Ergebnisse 2013'!$G$96:$G$117,'Ergebnisse 2013'!$H$96:$H$117))</f>
        <v>0</v>
      </c>
      <c r="L41" s="16" t="str">
        <f t="shared" si="2"/>
        <v/>
      </c>
      <c r="N41" s="16" t="str">
        <f t="shared" si="3"/>
        <v/>
      </c>
      <c r="P41" s="16" t="str">
        <f t="shared" si="4"/>
        <v/>
      </c>
      <c r="R41" s="16" t="str">
        <f t="shared" si="5"/>
        <v/>
      </c>
      <c r="T41" s="16" t="str">
        <f t="shared" si="6"/>
        <v/>
      </c>
      <c r="U41" s="8"/>
      <c r="V41" s="16" t="str">
        <f t="shared" si="14"/>
        <v/>
      </c>
      <c r="W41" s="17"/>
      <c r="X41" s="16" t="str">
        <f t="shared" si="15"/>
        <v/>
      </c>
      <c r="Y41" s="17"/>
      <c r="Z41" s="16" t="str">
        <f t="shared" si="16"/>
        <v/>
      </c>
      <c r="AA41" s="17"/>
      <c r="AB41" s="16" t="str">
        <f t="shared" si="10"/>
        <v/>
      </c>
      <c r="AC41" s="8"/>
      <c r="AD41" s="16" t="str">
        <f t="shared" si="17"/>
        <v/>
      </c>
    </row>
    <row r="42" spans="1:30" x14ac:dyDescent="0.25">
      <c r="A42" s="9">
        <f t="shared" si="12"/>
        <v>35</v>
      </c>
      <c r="B42" s="34">
        <f t="shared" si="13"/>
        <v>1</v>
      </c>
      <c r="C42" s="18">
        <v>10</v>
      </c>
      <c r="D42" s="20"/>
      <c r="E42" s="15" t="s">
        <v>102</v>
      </c>
      <c r="F42" s="15" t="s">
        <v>103</v>
      </c>
      <c r="H42" s="16"/>
      <c r="J42" s="16"/>
      <c r="L42" s="16"/>
      <c r="N42" s="16"/>
      <c r="P42" s="16"/>
      <c r="R42" s="16"/>
      <c r="T42" s="16"/>
      <c r="U42" s="8"/>
      <c r="V42" s="16" t="str">
        <f t="shared" si="14"/>
        <v/>
      </c>
      <c r="W42" s="17"/>
      <c r="X42" s="16" t="str">
        <f t="shared" si="15"/>
        <v/>
      </c>
      <c r="Y42" s="17"/>
      <c r="Z42" s="16" t="str">
        <f t="shared" si="16"/>
        <v/>
      </c>
      <c r="AA42" s="17">
        <v>16</v>
      </c>
      <c r="AB42" s="16">
        <f t="shared" si="10"/>
        <v>0</v>
      </c>
      <c r="AC42" s="8">
        <v>15</v>
      </c>
      <c r="AD42" s="16">
        <f t="shared" si="17"/>
        <v>1</v>
      </c>
    </row>
    <row r="43" spans="1:30" x14ac:dyDescent="0.25">
      <c r="A43" s="9">
        <f t="shared" si="12"/>
        <v>39</v>
      </c>
      <c r="B43" s="34">
        <f t="shared" si="13"/>
        <v>0</v>
      </c>
      <c r="C43" s="3">
        <v>15</v>
      </c>
      <c r="D43" s="1" t="s">
        <v>23</v>
      </c>
      <c r="E43" s="15" t="s">
        <v>110</v>
      </c>
      <c r="F43" s="15" t="s">
        <v>111</v>
      </c>
      <c r="H43" s="16" t="str">
        <f>IF(ISERROR(LOOKUP(G43,'Ergebnisse 2013'!$G$96:$G$117,'Ergebnisse 2013'!$H$96:$H$117)),"",LOOKUP(G43,'Ergebnisse 2013'!$G$96:$G$117,'Ergebnisse 2013'!$H$96:$H$117))</f>
        <v/>
      </c>
      <c r="I43" s="40"/>
      <c r="J43" s="16" t="str">
        <f>IF(ISERROR(LOOKUP(I43,'Ergebnisse 2013'!$G$96:$G$117,'Ergebnisse 2013'!$H$96:$H$117)),"",LOOKUP(I43,'Ergebnisse 2013'!$G$96:$G$117,'Ergebnisse 2013'!$H$96:$H$117))</f>
        <v/>
      </c>
      <c r="K43" s="5">
        <v>21</v>
      </c>
      <c r="L43" s="16">
        <f t="shared" ref="L43:L64" si="18">IF(ISERROR(LOOKUP(K43,$G$96:$G$117,$H$96:$H$117)),"",LOOKUP(K43,$G$96:$G$117,$H$96:$H$117))</f>
        <v>0</v>
      </c>
      <c r="M43" s="5">
        <v>19</v>
      </c>
      <c r="N43" s="16">
        <f t="shared" ref="N43:N64" si="19">IF(ISERROR(LOOKUP(M43,$G$96:$G$117,$H$96:$H$117)),"",LOOKUP(M43,$G$96:$G$117,$H$96:$H$117))</f>
        <v>0</v>
      </c>
      <c r="O43" s="5">
        <v>20</v>
      </c>
      <c r="P43" s="16">
        <f t="shared" ref="P43:P64" si="20">IF(ISERROR(LOOKUP(O43,$G$96:$G$117,$H$96:$H$117)),"",LOOKUP(O43,$G$96:$G$117,$H$96:$H$117))</f>
        <v>0</v>
      </c>
      <c r="Q43" s="5">
        <v>17</v>
      </c>
      <c r="R43" s="16">
        <f t="shared" ref="R43:R64" si="21">IF(ISERROR(LOOKUP(Q43,$G$96:$G$117,$H$96:$H$117)),"",LOOKUP(Q43,$G$96:$G$117,$H$96:$H$117))</f>
        <v>0</v>
      </c>
      <c r="S43" s="5">
        <v>18</v>
      </c>
      <c r="T43" s="16">
        <f t="shared" ref="T43:T64" si="22">IF(ISERROR(LOOKUP(S43,$G$96:$G$117,$H$96:$H$117)),"",LOOKUP(S43,$G$96:$G$117,$H$96:$H$117))</f>
        <v>0</v>
      </c>
      <c r="U43" s="8"/>
      <c r="V43" s="16" t="str">
        <f t="shared" si="14"/>
        <v/>
      </c>
      <c r="W43" s="17">
        <v>27</v>
      </c>
      <c r="X43" s="16">
        <f t="shared" si="15"/>
        <v>0</v>
      </c>
      <c r="Y43" s="17">
        <v>26</v>
      </c>
      <c r="Z43" s="16">
        <f t="shared" si="16"/>
        <v>0</v>
      </c>
      <c r="AA43" s="17">
        <v>19</v>
      </c>
      <c r="AB43" s="16">
        <f t="shared" si="10"/>
        <v>0</v>
      </c>
      <c r="AC43" s="8" t="s">
        <v>39</v>
      </c>
      <c r="AD43" s="16">
        <f t="shared" si="17"/>
        <v>0</v>
      </c>
    </row>
    <row r="44" spans="1:30" x14ac:dyDescent="0.25">
      <c r="A44" s="9">
        <f t="shared" si="12"/>
        <v>39</v>
      </c>
      <c r="B44" s="34">
        <f t="shared" si="13"/>
        <v>0</v>
      </c>
      <c r="C44" s="3">
        <v>51</v>
      </c>
      <c r="D44" s="19"/>
      <c r="E44" s="15" t="s">
        <v>105</v>
      </c>
      <c r="F44" s="15" t="s">
        <v>106</v>
      </c>
      <c r="G44" s="40">
        <v>22</v>
      </c>
      <c r="H44" s="16">
        <f>IF(ISERROR(LOOKUP(G44,'Ergebnisse 2013'!$G$96:$G$117,'Ergebnisse 2013'!$H$96:$H$117)),"",LOOKUP(G44,'Ergebnisse 2013'!$G$96:$G$117,'Ergebnisse 2013'!$H$96:$H$117))</f>
        <v>0</v>
      </c>
      <c r="I44" s="40">
        <v>22</v>
      </c>
      <c r="J44" s="16">
        <f>IF(ISERROR(LOOKUP(I44,'Ergebnisse 2013'!$G$96:$G$117,'Ergebnisse 2013'!$H$96:$H$117)),"",LOOKUP(I44,'Ergebnisse 2013'!$G$96:$G$117,'Ergebnisse 2013'!$H$96:$H$117))</f>
        <v>0</v>
      </c>
      <c r="K44" s="5">
        <v>17</v>
      </c>
      <c r="L44" s="16">
        <f t="shared" si="18"/>
        <v>0</v>
      </c>
      <c r="M44" s="5">
        <v>16</v>
      </c>
      <c r="N44" s="16">
        <f t="shared" si="19"/>
        <v>0</v>
      </c>
      <c r="O44" s="5">
        <v>19</v>
      </c>
      <c r="P44" s="16">
        <f t="shared" si="20"/>
        <v>0</v>
      </c>
      <c r="Q44" s="5">
        <v>16</v>
      </c>
      <c r="R44" s="16">
        <f t="shared" si="21"/>
        <v>0</v>
      </c>
      <c r="S44" s="5">
        <v>23</v>
      </c>
      <c r="T44" s="16">
        <f t="shared" si="22"/>
        <v>0</v>
      </c>
      <c r="U44" s="8"/>
      <c r="V44" s="16" t="str">
        <f t="shared" si="14"/>
        <v/>
      </c>
      <c r="W44" s="17">
        <v>29</v>
      </c>
      <c r="X44" s="16">
        <f t="shared" si="15"/>
        <v>0</v>
      </c>
      <c r="Y44" s="17">
        <v>28</v>
      </c>
      <c r="Z44" s="16">
        <f t="shared" si="16"/>
        <v>0</v>
      </c>
      <c r="AA44" s="17">
        <v>18</v>
      </c>
      <c r="AB44" s="16">
        <f t="shared" si="10"/>
        <v>0</v>
      </c>
      <c r="AC44" s="8" t="s">
        <v>39</v>
      </c>
      <c r="AD44" s="16">
        <f t="shared" si="17"/>
        <v>0</v>
      </c>
    </row>
    <row r="45" spans="1:30" x14ac:dyDescent="0.25">
      <c r="A45" s="9">
        <f t="shared" si="12"/>
        <v>39</v>
      </c>
      <c r="B45" s="34">
        <f t="shared" si="13"/>
        <v>0</v>
      </c>
      <c r="C45" s="18">
        <v>96</v>
      </c>
      <c r="D45" s="4"/>
      <c r="E45" s="15" t="s">
        <v>104</v>
      </c>
      <c r="F45" s="15" t="s">
        <v>74</v>
      </c>
      <c r="G45" s="40">
        <v>24</v>
      </c>
      <c r="H45" s="16">
        <f>IF(ISERROR(LOOKUP(G45,'Ergebnisse 2013'!$G$96:$G$117,'Ergebnisse 2013'!$H$96:$H$117)),"",LOOKUP(G45,'Ergebnisse 2013'!$G$96:$G$117,'Ergebnisse 2013'!$H$96:$H$117))</f>
        <v>0</v>
      </c>
      <c r="I45" s="40">
        <v>24</v>
      </c>
      <c r="J45" s="16">
        <f>IF(ISERROR(LOOKUP(I45,'Ergebnisse 2013'!$G$96:$G$117,'Ergebnisse 2013'!$H$96:$H$117)),"",LOOKUP(I45,'Ergebnisse 2013'!$G$96:$G$117,'Ergebnisse 2013'!$H$96:$H$117))</f>
        <v>0</v>
      </c>
      <c r="K45" s="5">
        <v>16</v>
      </c>
      <c r="L45" s="16">
        <f t="shared" si="18"/>
        <v>0</v>
      </c>
      <c r="M45" s="5">
        <v>17</v>
      </c>
      <c r="N45" s="16">
        <f t="shared" si="19"/>
        <v>0</v>
      </c>
      <c r="O45" s="5" t="s">
        <v>47</v>
      </c>
      <c r="P45" s="16">
        <f t="shared" si="20"/>
        <v>0</v>
      </c>
      <c r="Q45" s="5">
        <v>18</v>
      </c>
      <c r="R45" s="16">
        <f t="shared" si="21"/>
        <v>0</v>
      </c>
      <c r="S45" s="5">
        <v>24</v>
      </c>
      <c r="T45" s="16">
        <f t="shared" si="22"/>
        <v>0</v>
      </c>
      <c r="U45" s="8"/>
      <c r="V45" s="16" t="str">
        <f t="shared" si="14"/>
        <v/>
      </c>
      <c r="W45" s="17">
        <v>32</v>
      </c>
      <c r="X45" s="16">
        <f t="shared" si="15"/>
        <v>0</v>
      </c>
      <c r="Y45" s="17">
        <v>30</v>
      </c>
      <c r="Z45" s="16">
        <f t="shared" si="16"/>
        <v>0</v>
      </c>
      <c r="AA45" s="17">
        <v>20</v>
      </c>
      <c r="AB45" s="16">
        <f t="shared" si="10"/>
        <v>0</v>
      </c>
      <c r="AC45" s="8">
        <v>19</v>
      </c>
      <c r="AD45" s="16">
        <f t="shared" si="17"/>
        <v>0</v>
      </c>
    </row>
    <row r="46" spans="1:30" x14ac:dyDescent="0.25">
      <c r="A46" s="9">
        <f t="shared" si="12"/>
        <v>39</v>
      </c>
      <c r="B46" s="34">
        <f t="shared" si="13"/>
        <v>0</v>
      </c>
      <c r="C46" s="3">
        <v>14</v>
      </c>
      <c r="E46" s="15" t="s">
        <v>139</v>
      </c>
      <c r="F46" s="15" t="s">
        <v>77</v>
      </c>
      <c r="G46" s="35"/>
      <c r="H46" s="16" t="str">
        <f>IF(ISERROR(LOOKUP(G46,'Ergebnisse 2013'!$G$96:$G$117,'Ergebnisse 2013'!$H$96:$H$117)),"",LOOKUP(G46,'Ergebnisse 2013'!$G$96:$G$117,'Ergebnisse 2013'!$H$96:$H$117))</f>
        <v/>
      </c>
      <c r="I46" s="40"/>
      <c r="J46" s="16" t="str">
        <f>IF(ISERROR(LOOKUP(I46,'Ergebnisse 2013'!$G$96:$G$117,'Ergebnisse 2013'!$H$96:$H$117)),"",LOOKUP(I46,'Ergebnisse 2013'!$G$96:$G$117,'Ergebnisse 2013'!$H$96:$H$117))</f>
        <v/>
      </c>
      <c r="L46" s="16" t="str">
        <f t="shared" si="18"/>
        <v/>
      </c>
      <c r="N46" s="16" t="str">
        <f t="shared" si="19"/>
        <v/>
      </c>
      <c r="P46" s="16" t="str">
        <f t="shared" si="20"/>
        <v/>
      </c>
      <c r="R46" s="16" t="str">
        <f t="shared" si="21"/>
        <v/>
      </c>
      <c r="S46" s="5">
        <v>25</v>
      </c>
      <c r="T46" s="16">
        <f t="shared" si="22"/>
        <v>0</v>
      </c>
      <c r="U46" s="8"/>
      <c r="V46" s="16" t="str">
        <f t="shared" si="14"/>
        <v/>
      </c>
      <c r="W46" s="17"/>
      <c r="X46" s="16" t="str">
        <f t="shared" si="15"/>
        <v/>
      </c>
      <c r="Y46" s="17"/>
      <c r="Z46" s="16" t="str">
        <f t="shared" si="16"/>
        <v/>
      </c>
      <c r="AA46" s="17"/>
      <c r="AB46" s="16" t="str">
        <f>IF(ISERROR(LOOKUP(AA46,$G$95:$G$116,$H$95:$H$116)),"",LOOKUP(AA46,$G$95:$G$116,$H$95:$H$116))</f>
        <v/>
      </c>
      <c r="AC46" s="8"/>
      <c r="AD46" s="16" t="str">
        <f t="shared" si="17"/>
        <v/>
      </c>
    </row>
    <row r="47" spans="1:30" x14ac:dyDescent="0.25">
      <c r="A47" s="9">
        <f t="shared" si="12"/>
        <v>39</v>
      </c>
      <c r="B47" s="34">
        <f t="shared" si="13"/>
        <v>0</v>
      </c>
      <c r="C47" s="3">
        <v>60</v>
      </c>
      <c r="E47" s="15" t="s">
        <v>80</v>
      </c>
      <c r="F47" s="15" t="s">
        <v>109</v>
      </c>
      <c r="G47" s="17"/>
      <c r="H47" s="16" t="str">
        <f>IF(ISERROR(LOOKUP(G47,'Ergebnisse 2013'!$G$96:$G$117,'Ergebnisse 2013'!$H$96:$H$117)),"",LOOKUP(G47,'Ergebnisse 2013'!$G$96:$G$117,'Ergebnisse 2013'!$H$96:$H$117))</f>
        <v/>
      </c>
      <c r="I47" s="17"/>
      <c r="J47" s="16" t="str">
        <f>IF(ISERROR(LOOKUP(I47,'Ergebnisse 2013'!$G$96:$G$117,'Ergebnisse 2013'!$H$96:$H$117)),"",LOOKUP(I47,'Ergebnisse 2013'!$G$96:$G$117,'Ergebnisse 2013'!$H$96:$H$117))</f>
        <v/>
      </c>
      <c r="K47" s="5">
        <v>20</v>
      </c>
      <c r="L47" s="16">
        <f t="shared" si="18"/>
        <v>0</v>
      </c>
      <c r="M47" s="5">
        <v>18</v>
      </c>
      <c r="N47" s="16">
        <f t="shared" si="19"/>
        <v>0</v>
      </c>
      <c r="O47" s="5">
        <v>23</v>
      </c>
      <c r="P47" s="16">
        <f t="shared" si="20"/>
        <v>0</v>
      </c>
      <c r="Q47" s="5">
        <v>21</v>
      </c>
      <c r="R47" s="16">
        <f t="shared" si="21"/>
        <v>0</v>
      </c>
      <c r="S47" s="5">
        <v>26</v>
      </c>
      <c r="T47" s="16">
        <f t="shared" si="22"/>
        <v>0</v>
      </c>
      <c r="U47" s="8"/>
      <c r="V47" s="16" t="str">
        <f t="shared" si="14"/>
        <v/>
      </c>
      <c r="W47" s="17">
        <v>31</v>
      </c>
      <c r="X47" s="16">
        <f t="shared" si="15"/>
        <v>0</v>
      </c>
      <c r="Y47" s="17">
        <v>27</v>
      </c>
      <c r="Z47" s="16">
        <f t="shared" si="16"/>
        <v>0</v>
      </c>
      <c r="AA47" s="17">
        <v>23</v>
      </c>
      <c r="AB47" s="16">
        <f t="shared" ref="AB47:AB64" si="23">IF(ISERROR(LOOKUP(AA47,$G$96:$G$117,$H$96:$H$117)),"",LOOKUP(AA47,$G$96:$G$117,$H$96:$H$117))</f>
        <v>0</v>
      </c>
      <c r="AC47" s="8">
        <v>21</v>
      </c>
      <c r="AD47" s="16">
        <f t="shared" si="17"/>
        <v>0</v>
      </c>
    </row>
    <row r="48" spans="1:30" x14ac:dyDescent="0.25">
      <c r="A48" s="9">
        <f t="shared" si="12"/>
        <v>39</v>
      </c>
      <c r="B48" s="34">
        <f t="shared" si="13"/>
        <v>0</v>
      </c>
      <c r="C48" s="3">
        <v>45</v>
      </c>
      <c r="D48" s="19"/>
      <c r="E48" s="15" t="s">
        <v>35</v>
      </c>
      <c r="F48" s="15" t="s">
        <v>115</v>
      </c>
      <c r="H48" s="16" t="str">
        <f>IF(ISERROR(LOOKUP(G48,'Ergebnisse 2013'!$G$96:$G$117,'Ergebnisse 2013'!$H$96:$H$117)),"",LOOKUP(G48,'Ergebnisse 2013'!$G$96:$G$117,'Ergebnisse 2013'!$H$96:$H$117))</f>
        <v/>
      </c>
      <c r="J48" s="16" t="str">
        <f>IF(ISERROR(LOOKUP(I48,'Ergebnisse 2013'!$G$96:$G$117,'Ergebnisse 2013'!$H$96:$H$117)),"",LOOKUP(I48,'Ergebnisse 2013'!$G$96:$G$117,'Ergebnisse 2013'!$H$96:$H$117))</f>
        <v/>
      </c>
      <c r="K48" s="5">
        <v>24</v>
      </c>
      <c r="L48" s="16">
        <f t="shared" si="18"/>
        <v>0</v>
      </c>
      <c r="M48" s="5">
        <v>20</v>
      </c>
      <c r="N48" s="16">
        <f t="shared" si="19"/>
        <v>0</v>
      </c>
      <c r="O48" s="5">
        <v>24</v>
      </c>
      <c r="P48" s="16">
        <f t="shared" si="20"/>
        <v>0</v>
      </c>
      <c r="Q48" s="5">
        <v>19</v>
      </c>
      <c r="R48" s="16">
        <f t="shared" si="21"/>
        <v>0</v>
      </c>
      <c r="S48" s="5">
        <v>28</v>
      </c>
      <c r="T48" s="16">
        <f t="shared" si="22"/>
        <v>0</v>
      </c>
      <c r="U48" s="8"/>
      <c r="V48" s="16" t="str">
        <f t="shared" si="14"/>
        <v/>
      </c>
      <c r="W48" s="17"/>
      <c r="X48" s="16" t="str">
        <f t="shared" si="15"/>
        <v/>
      </c>
      <c r="Y48" s="17"/>
      <c r="Z48" s="16" t="str">
        <f t="shared" si="16"/>
        <v/>
      </c>
      <c r="AA48" s="17">
        <v>22</v>
      </c>
      <c r="AB48" s="16">
        <f t="shared" si="23"/>
        <v>0</v>
      </c>
      <c r="AC48" s="8">
        <v>20</v>
      </c>
      <c r="AD48" s="16">
        <f t="shared" si="17"/>
        <v>0</v>
      </c>
    </row>
    <row r="49" spans="1:30" x14ac:dyDescent="0.25">
      <c r="A49" s="9">
        <f t="shared" si="12"/>
        <v>39</v>
      </c>
      <c r="B49" s="34">
        <f t="shared" si="13"/>
        <v>0</v>
      </c>
      <c r="C49" s="18">
        <v>23</v>
      </c>
      <c r="D49" s="20"/>
      <c r="E49" s="15" t="s">
        <v>129</v>
      </c>
      <c r="F49" s="15" t="s">
        <v>130</v>
      </c>
      <c r="G49" s="40"/>
      <c r="H49" s="16" t="str">
        <f>IF(ISERROR(LOOKUP(G49,'Ergebnisse 2013'!$G$96:$G$117,'Ergebnisse 2013'!$H$96:$H$117)),"",LOOKUP(G49,'Ergebnisse 2013'!$G$96:$G$117,'Ergebnisse 2013'!$H$96:$H$117))</f>
        <v/>
      </c>
      <c r="I49" s="40"/>
      <c r="J49" s="16" t="str">
        <f>IF(ISERROR(LOOKUP(I49,'Ergebnisse 2013'!$G$96:$G$117,'Ergebnisse 2013'!$H$96:$H$117)),"",LOOKUP(I49,'Ergebnisse 2013'!$G$96:$G$117,'Ergebnisse 2013'!$H$96:$H$117))</f>
        <v/>
      </c>
      <c r="L49" s="16" t="str">
        <f t="shared" si="18"/>
        <v/>
      </c>
      <c r="N49" s="16" t="str">
        <f t="shared" si="19"/>
        <v/>
      </c>
      <c r="P49" s="16" t="str">
        <f t="shared" si="20"/>
        <v/>
      </c>
      <c r="R49" s="16" t="str">
        <f t="shared" si="21"/>
        <v/>
      </c>
      <c r="S49" s="5">
        <v>29</v>
      </c>
      <c r="T49" s="16">
        <f t="shared" si="22"/>
        <v>0</v>
      </c>
      <c r="U49" s="8"/>
      <c r="V49" s="16" t="str">
        <f t="shared" si="14"/>
        <v/>
      </c>
      <c r="W49" s="17"/>
      <c r="X49" s="16" t="str">
        <f t="shared" si="15"/>
        <v/>
      </c>
      <c r="Y49" s="17"/>
      <c r="Z49" s="16" t="str">
        <f t="shared" si="16"/>
        <v/>
      </c>
      <c r="AA49" s="17"/>
      <c r="AB49" s="16" t="str">
        <f t="shared" si="23"/>
        <v/>
      </c>
      <c r="AC49" s="8"/>
      <c r="AD49" s="16" t="str">
        <f t="shared" si="17"/>
        <v/>
      </c>
    </row>
    <row r="50" spans="1:30" x14ac:dyDescent="0.25">
      <c r="A50" s="9">
        <f t="shared" si="12"/>
        <v>39</v>
      </c>
      <c r="B50" s="34">
        <f t="shared" si="13"/>
        <v>0</v>
      </c>
      <c r="C50" s="18">
        <v>97</v>
      </c>
      <c r="D50" s="20"/>
      <c r="E50" s="15" t="s">
        <v>42</v>
      </c>
      <c r="F50" s="15" t="s">
        <v>131</v>
      </c>
      <c r="H50" s="16" t="str">
        <f>IF(ISERROR(LOOKUP(G50,'Ergebnisse 2013'!$G$96:$G$117,'Ergebnisse 2013'!$H$96:$H$117)),"",LOOKUP(G50,'Ergebnisse 2013'!$G$96:$G$117,'Ergebnisse 2013'!$H$96:$H$117))</f>
        <v/>
      </c>
      <c r="J50" s="16" t="str">
        <f>IF(ISERROR(LOOKUP(I50,'Ergebnisse 2013'!$G$96:$G$117,'Ergebnisse 2013'!$H$96:$H$117)),"",LOOKUP(I50,'Ergebnisse 2013'!$G$96:$G$117,'Ergebnisse 2013'!$H$96:$H$117))</f>
        <v/>
      </c>
      <c r="L50" s="16" t="str">
        <f t="shared" si="18"/>
        <v/>
      </c>
      <c r="N50" s="16" t="str">
        <f t="shared" si="19"/>
        <v/>
      </c>
      <c r="P50" s="16" t="str">
        <f t="shared" si="20"/>
        <v/>
      </c>
      <c r="R50" s="16" t="str">
        <f t="shared" si="21"/>
        <v/>
      </c>
      <c r="S50" s="5">
        <v>31</v>
      </c>
      <c r="T50" s="16">
        <f t="shared" si="22"/>
        <v>0</v>
      </c>
      <c r="U50" s="8"/>
      <c r="V50" s="16" t="str">
        <f t="shared" si="14"/>
        <v/>
      </c>
      <c r="W50" s="17"/>
      <c r="X50" s="16" t="str">
        <f t="shared" si="15"/>
        <v/>
      </c>
      <c r="Y50" s="17"/>
      <c r="Z50" s="16" t="str">
        <f t="shared" si="16"/>
        <v/>
      </c>
      <c r="AA50" s="17"/>
      <c r="AB50" s="16" t="str">
        <f t="shared" si="23"/>
        <v/>
      </c>
      <c r="AC50" s="8"/>
      <c r="AD50" s="16" t="str">
        <f t="shared" si="17"/>
        <v/>
      </c>
    </row>
    <row r="51" spans="1:30" x14ac:dyDescent="0.25">
      <c r="A51" s="9">
        <f t="shared" si="12"/>
        <v>39</v>
      </c>
      <c r="B51" s="34">
        <f t="shared" si="13"/>
        <v>0</v>
      </c>
      <c r="C51" s="3">
        <v>44</v>
      </c>
      <c r="D51" s="19"/>
      <c r="E51" s="21" t="s">
        <v>112</v>
      </c>
      <c r="F51" s="21" t="s">
        <v>43</v>
      </c>
      <c r="G51" s="40">
        <v>25</v>
      </c>
      <c r="H51" s="16">
        <f>IF(ISERROR(LOOKUP(G51,'Ergebnisse 2013'!$G$96:$G$117,'Ergebnisse 2013'!$H$96:$H$117)),"",LOOKUP(G51,'Ergebnisse 2013'!$G$96:$G$117,'Ergebnisse 2013'!$H$96:$H$117))</f>
        <v>0</v>
      </c>
      <c r="I51" s="40"/>
      <c r="J51" s="16" t="str">
        <f>IF(ISERROR(LOOKUP(I51,'Ergebnisse 2013'!$G$96:$G$117,'Ergebnisse 2013'!$H$96:$H$117)),"",LOOKUP(I51,'Ergebnisse 2013'!$G$96:$G$117,'Ergebnisse 2013'!$H$96:$H$117))</f>
        <v/>
      </c>
      <c r="K51" s="5">
        <v>22</v>
      </c>
      <c r="L51" s="16">
        <f t="shared" si="18"/>
        <v>0</v>
      </c>
      <c r="M51" s="5">
        <v>21</v>
      </c>
      <c r="N51" s="16">
        <f t="shared" si="19"/>
        <v>0</v>
      </c>
      <c r="O51" s="5">
        <v>22</v>
      </c>
      <c r="P51" s="16">
        <f t="shared" si="20"/>
        <v>0</v>
      </c>
      <c r="Q51" s="5">
        <v>20</v>
      </c>
      <c r="R51" s="16">
        <f t="shared" si="21"/>
        <v>0</v>
      </c>
      <c r="S51" s="5" t="s">
        <v>39</v>
      </c>
      <c r="T51" s="16">
        <f t="shared" si="22"/>
        <v>0</v>
      </c>
      <c r="U51" s="8"/>
      <c r="V51" s="16" t="str">
        <f t="shared" si="14"/>
        <v/>
      </c>
      <c r="W51" s="17">
        <v>33</v>
      </c>
      <c r="X51" s="16">
        <f t="shared" si="15"/>
        <v>0</v>
      </c>
      <c r="Y51" s="17">
        <v>32</v>
      </c>
      <c r="Z51" s="16">
        <f t="shared" si="16"/>
        <v>0</v>
      </c>
      <c r="AA51" s="17">
        <v>24</v>
      </c>
      <c r="AB51" s="16">
        <f t="shared" si="23"/>
        <v>0</v>
      </c>
      <c r="AC51" s="8" t="s">
        <v>39</v>
      </c>
      <c r="AD51" s="16">
        <f t="shared" si="17"/>
        <v>0</v>
      </c>
    </row>
    <row r="52" spans="1:30" x14ac:dyDescent="0.25">
      <c r="A52" s="9">
        <f t="shared" si="12"/>
        <v>39</v>
      </c>
      <c r="B52" s="34">
        <f t="shared" si="13"/>
        <v>0</v>
      </c>
      <c r="C52" s="18">
        <v>88</v>
      </c>
      <c r="D52" s="20"/>
      <c r="E52" s="15" t="s">
        <v>126</v>
      </c>
      <c r="F52" s="15" t="s">
        <v>127</v>
      </c>
      <c r="H52" s="16" t="str">
        <f>IF(ISERROR(LOOKUP(G52,'Ergebnisse 2013'!$G$96:$G$117,'Ergebnisse 2013'!$H$96:$H$117)),"",LOOKUP(G52,'Ergebnisse 2013'!$G$96:$G$117,'Ergebnisse 2013'!$H$96:$H$117))</f>
        <v/>
      </c>
      <c r="J52" s="16" t="str">
        <f>IF(ISERROR(LOOKUP(I52,'Ergebnisse 2013'!$G$96:$G$117,'Ergebnisse 2013'!$H$96:$H$117)),"",LOOKUP(I52,'Ergebnisse 2013'!$G$96:$G$117,'Ergebnisse 2013'!$H$96:$H$117))</f>
        <v/>
      </c>
      <c r="L52" s="16" t="str">
        <f t="shared" si="18"/>
        <v/>
      </c>
      <c r="N52" s="16" t="str">
        <f t="shared" si="19"/>
        <v/>
      </c>
      <c r="P52" s="16" t="str">
        <f t="shared" si="20"/>
        <v/>
      </c>
      <c r="R52" s="16" t="str">
        <f t="shared" si="21"/>
        <v/>
      </c>
      <c r="S52" s="5" t="s">
        <v>128</v>
      </c>
      <c r="T52" s="16">
        <f t="shared" si="22"/>
        <v>0</v>
      </c>
      <c r="U52" s="8"/>
      <c r="V52" s="16" t="str">
        <f t="shared" si="14"/>
        <v/>
      </c>
      <c r="W52" s="17"/>
      <c r="X52" s="16" t="str">
        <f t="shared" si="15"/>
        <v/>
      </c>
      <c r="Y52" s="17"/>
      <c r="Z52" s="16" t="str">
        <f t="shared" si="16"/>
        <v/>
      </c>
      <c r="AA52" s="17"/>
      <c r="AB52" s="16" t="str">
        <f t="shared" si="23"/>
        <v/>
      </c>
      <c r="AC52" s="8"/>
      <c r="AD52" s="16" t="str">
        <f t="shared" si="17"/>
        <v/>
      </c>
    </row>
    <row r="53" spans="1:30" x14ac:dyDescent="0.25">
      <c r="A53" s="9">
        <f t="shared" si="12"/>
        <v>39</v>
      </c>
      <c r="B53" s="34">
        <f t="shared" si="13"/>
        <v>0</v>
      </c>
      <c r="C53" s="18">
        <v>22</v>
      </c>
      <c r="D53" s="4"/>
      <c r="E53" s="15" t="s">
        <v>107</v>
      </c>
      <c r="F53" s="15" t="s">
        <v>108</v>
      </c>
      <c r="G53" s="5">
        <v>23</v>
      </c>
      <c r="H53" s="16">
        <f>IF(ISERROR(LOOKUP(G53,'Ergebnisse 2013'!$G$96:$G$117,'Ergebnisse 2013'!$H$96:$H$117)),"",LOOKUP(G53,'Ergebnisse 2013'!$G$96:$G$117,'Ergebnisse 2013'!$H$96:$H$117))</f>
        <v>0</v>
      </c>
      <c r="I53" s="5">
        <v>23</v>
      </c>
      <c r="J53" s="16">
        <f>IF(ISERROR(LOOKUP(I53,'Ergebnisse 2013'!$G$96:$G$117,'Ergebnisse 2013'!$H$96:$H$117)),"",LOOKUP(I53,'Ergebnisse 2013'!$G$96:$G$117,'Ergebnisse 2013'!$H$96:$H$117))</f>
        <v>0</v>
      </c>
      <c r="K53" s="5">
        <v>18</v>
      </c>
      <c r="L53" s="16">
        <f t="shared" si="18"/>
        <v>0</v>
      </c>
      <c r="M53" s="5" t="s">
        <v>47</v>
      </c>
      <c r="N53" s="16">
        <f t="shared" si="19"/>
        <v>0</v>
      </c>
      <c r="P53" s="16" t="str">
        <f t="shared" si="20"/>
        <v/>
      </c>
      <c r="R53" s="16" t="str">
        <f t="shared" si="21"/>
        <v/>
      </c>
      <c r="T53" s="16" t="str">
        <f t="shared" si="22"/>
        <v/>
      </c>
      <c r="U53" s="8"/>
      <c r="V53" s="16" t="str">
        <f t="shared" si="14"/>
        <v/>
      </c>
      <c r="W53" s="17"/>
      <c r="X53" s="16" t="str">
        <f t="shared" si="15"/>
        <v/>
      </c>
      <c r="Y53" s="17"/>
      <c r="Z53" s="16" t="str">
        <f t="shared" si="16"/>
        <v/>
      </c>
      <c r="AA53" s="17"/>
      <c r="AB53" s="16" t="str">
        <f t="shared" si="23"/>
        <v/>
      </c>
      <c r="AC53" s="8"/>
      <c r="AD53" s="16" t="str">
        <f t="shared" si="17"/>
        <v/>
      </c>
    </row>
    <row r="54" spans="1:30" x14ac:dyDescent="0.25">
      <c r="A54" s="9">
        <f t="shared" si="12"/>
        <v>39</v>
      </c>
      <c r="B54" s="34">
        <f t="shared" si="13"/>
        <v>0</v>
      </c>
      <c r="C54" s="3">
        <v>58</v>
      </c>
      <c r="E54" s="15" t="s">
        <v>113</v>
      </c>
      <c r="F54" s="15" t="s">
        <v>114</v>
      </c>
      <c r="H54" s="16" t="str">
        <f>IF(ISERROR(LOOKUP(G54,'Ergebnisse 2013'!$G$96:$G$117,'Ergebnisse 2013'!$H$96:$H$117)),"",LOOKUP(G54,'Ergebnisse 2013'!$G$96:$G$117,'Ergebnisse 2013'!$H$96:$H$117))</f>
        <v/>
      </c>
      <c r="J54" s="16" t="str">
        <f>IF(ISERROR(LOOKUP(I54,'Ergebnisse 2013'!$G$96:$G$117,'Ergebnisse 2013'!$H$96:$H$117)),"",LOOKUP(I54,'Ergebnisse 2013'!$G$96:$G$117,'Ergebnisse 2013'!$H$96:$H$117))</f>
        <v/>
      </c>
      <c r="K54" s="5">
        <v>23</v>
      </c>
      <c r="L54" s="16">
        <f t="shared" si="18"/>
        <v>0</v>
      </c>
      <c r="M54" s="5" t="s">
        <v>47</v>
      </c>
      <c r="N54" s="16">
        <f t="shared" si="19"/>
        <v>0</v>
      </c>
      <c r="O54" s="5">
        <v>25</v>
      </c>
      <c r="P54" s="16">
        <f t="shared" si="20"/>
        <v>0</v>
      </c>
      <c r="Q54" s="5" t="s">
        <v>47</v>
      </c>
      <c r="R54" s="16">
        <f t="shared" si="21"/>
        <v>0</v>
      </c>
      <c r="T54" s="16" t="str">
        <f t="shared" si="22"/>
        <v/>
      </c>
      <c r="U54" s="8"/>
      <c r="V54" s="16" t="str">
        <f t="shared" si="14"/>
        <v/>
      </c>
      <c r="W54" s="17" t="s">
        <v>47</v>
      </c>
      <c r="X54" s="16">
        <f t="shared" si="15"/>
        <v>0</v>
      </c>
      <c r="Y54" s="17" t="s">
        <v>47</v>
      </c>
      <c r="Z54" s="16">
        <f t="shared" si="16"/>
        <v>0</v>
      </c>
      <c r="AA54" s="17"/>
      <c r="AB54" s="16" t="str">
        <f t="shared" si="23"/>
        <v/>
      </c>
      <c r="AC54" s="8"/>
      <c r="AD54" s="16" t="str">
        <f t="shared" si="17"/>
        <v/>
      </c>
    </row>
    <row r="55" spans="1:30" x14ac:dyDescent="0.25">
      <c r="A55" s="9">
        <f t="shared" si="12"/>
        <v>39</v>
      </c>
      <c r="B55" s="34">
        <f t="shared" si="13"/>
        <v>0</v>
      </c>
      <c r="C55" s="3">
        <v>73</v>
      </c>
      <c r="E55" s="15" t="s">
        <v>116</v>
      </c>
      <c r="F55" s="15" t="s">
        <v>117</v>
      </c>
      <c r="H55" s="16" t="str">
        <f>IF(ISERROR(LOOKUP(G55,'Ergebnisse 2013'!$G$96:$G$117,'Ergebnisse 2013'!$H$96:$H$117)),"",LOOKUP(G55,'Ergebnisse 2013'!$G$96:$G$117,'Ergebnisse 2013'!$H$96:$H$117))</f>
        <v/>
      </c>
      <c r="J55" s="16" t="str">
        <f>IF(ISERROR(LOOKUP(I55,'Ergebnisse 2013'!$G$96:$G$117,'Ergebnisse 2013'!$H$96:$H$117)),"",LOOKUP(I55,'Ergebnisse 2013'!$G$96:$G$117,'Ergebnisse 2013'!$H$96:$H$117))</f>
        <v/>
      </c>
      <c r="K55" s="5" t="s">
        <v>39</v>
      </c>
      <c r="L55" s="16">
        <f t="shared" si="18"/>
        <v>0</v>
      </c>
      <c r="N55" s="16" t="str">
        <f t="shared" si="19"/>
        <v/>
      </c>
      <c r="P55" s="16" t="str">
        <f t="shared" si="20"/>
        <v/>
      </c>
      <c r="R55" s="16" t="str">
        <f t="shared" si="21"/>
        <v/>
      </c>
      <c r="T55" s="16" t="str">
        <f t="shared" si="22"/>
        <v/>
      </c>
      <c r="U55" s="8"/>
      <c r="V55" s="16" t="str">
        <f t="shared" si="14"/>
        <v/>
      </c>
      <c r="W55" s="17"/>
      <c r="X55" s="16" t="str">
        <f t="shared" si="15"/>
        <v/>
      </c>
      <c r="Y55" s="17"/>
      <c r="Z55" s="16" t="str">
        <f t="shared" si="16"/>
        <v/>
      </c>
      <c r="AA55" s="17"/>
      <c r="AB55" s="16" t="str">
        <f t="shared" si="23"/>
        <v/>
      </c>
      <c r="AC55" s="8"/>
      <c r="AD55" s="16" t="str">
        <f t="shared" si="17"/>
        <v/>
      </c>
    </row>
    <row r="56" spans="1:30" x14ac:dyDescent="0.25">
      <c r="A56" s="9">
        <f t="shared" si="12"/>
        <v>39</v>
      </c>
      <c r="B56" s="34">
        <f t="shared" si="13"/>
        <v>0</v>
      </c>
      <c r="C56" s="3">
        <v>84</v>
      </c>
      <c r="D56" s="19"/>
      <c r="E56" s="15" t="s">
        <v>118</v>
      </c>
      <c r="F56" s="15" t="s">
        <v>119</v>
      </c>
      <c r="H56" s="16" t="str">
        <f>IF(ISERROR(LOOKUP(G56,'Ergebnisse 2013'!$G$96:$G$117,'Ergebnisse 2013'!$H$96:$H$117)),"",LOOKUP(G56,'Ergebnisse 2013'!$G$96:$G$117,'Ergebnisse 2013'!$H$96:$H$117))</f>
        <v/>
      </c>
      <c r="J56" s="16" t="str">
        <f>IF(ISERROR(LOOKUP(I56,'Ergebnisse 2013'!$G$96:$G$117,'Ergebnisse 2013'!$H$96:$H$117)),"",LOOKUP(I56,'Ergebnisse 2013'!$G$96:$G$117,'Ergebnisse 2013'!$H$96:$H$117))</f>
        <v/>
      </c>
      <c r="K56" s="5" t="s">
        <v>39</v>
      </c>
      <c r="L56" s="16">
        <f t="shared" si="18"/>
        <v>0</v>
      </c>
      <c r="N56" s="16" t="str">
        <f t="shared" si="19"/>
        <v/>
      </c>
      <c r="P56" s="16" t="str">
        <f t="shared" si="20"/>
        <v/>
      </c>
      <c r="R56" s="16" t="str">
        <f t="shared" si="21"/>
        <v/>
      </c>
      <c r="T56" s="16" t="str">
        <f t="shared" si="22"/>
        <v/>
      </c>
      <c r="U56" s="8"/>
      <c r="V56" s="16" t="str">
        <f t="shared" si="14"/>
        <v/>
      </c>
      <c r="W56" s="17"/>
      <c r="X56" s="16" t="str">
        <f t="shared" si="15"/>
        <v/>
      </c>
      <c r="Y56" s="17"/>
      <c r="Z56" s="16" t="str">
        <f t="shared" si="16"/>
        <v/>
      </c>
      <c r="AA56" s="17"/>
      <c r="AB56" s="16" t="str">
        <f t="shared" si="23"/>
        <v/>
      </c>
      <c r="AC56" s="8"/>
      <c r="AD56" s="16" t="str">
        <f t="shared" si="17"/>
        <v/>
      </c>
    </row>
    <row r="57" spans="1:30" x14ac:dyDescent="0.25">
      <c r="A57" s="9">
        <f t="shared" si="12"/>
        <v>39</v>
      </c>
      <c r="B57" s="34">
        <f t="shared" si="13"/>
        <v>0</v>
      </c>
      <c r="C57" s="3">
        <v>16</v>
      </c>
      <c r="D57" s="19"/>
      <c r="E57" s="15" t="s">
        <v>120</v>
      </c>
      <c r="F57" s="15" t="s">
        <v>49</v>
      </c>
      <c r="H57" s="16" t="str">
        <f>IF(ISERROR(LOOKUP(G57,'Ergebnisse 2013'!$G$96:$G$117,'Ergebnisse 2013'!$H$96:$H$117)),"",LOOKUP(G57,'Ergebnisse 2013'!$G$96:$G$117,'Ergebnisse 2013'!$H$96:$H$117))</f>
        <v/>
      </c>
      <c r="J57" s="16" t="str">
        <f>IF(ISERROR(LOOKUP(I57,'Ergebnisse 2013'!$G$96:$G$117,'Ergebnisse 2013'!$H$96:$H$117)),"",LOOKUP(I57,'Ergebnisse 2013'!$G$96:$G$117,'Ergebnisse 2013'!$H$96:$H$117))</f>
        <v/>
      </c>
      <c r="L57" s="16" t="str">
        <f t="shared" si="18"/>
        <v/>
      </c>
      <c r="N57" s="16" t="str">
        <f t="shared" si="19"/>
        <v/>
      </c>
      <c r="P57" s="16" t="str">
        <f t="shared" si="20"/>
        <v/>
      </c>
      <c r="R57" s="16" t="str">
        <f t="shared" si="21"/>
        <v/>
      </c>
      <c r="T57" s="16" t="str">
        <f t="shared" si="22"/>
        <v/>
      </c>
      <c r="U57" s="8"/>
      <c r="V57" s="16" t="str">
        <f t="shared" si="14"/>
        <v/>
      </c>
      <c r="W57" s="17"/>
      <c r="X57" s="16" t="str">
        <f t="shared" si="15"/>
        <v/>
      </c>
      <c r="Y57" s="17"/>
      <c r="Z57" s="16" t="str">
        <f t="shared" si="16"/>
        <v/>
      </c>
      <c r="AA57" s="17"/>
      <c r="AB57" s="16" t="str">
        <f t="shared" si="23"/>
        <v/>
      </c>
      <c r="AC57" s="8"/>
      <c r="AD57" s="16" t="str">
        <f t="shared" si="17"/>
        <v/>
      </c>
    </row>
    <row r="58" spans="1:30" x14ac:dyDescent="0.25">
      <c r="A58" s="9">
        <f t="shared" si="12"/>
        <v>39</v>
      </c>
      <c r="B58" s="34">
        <f t="shared" si="13"/>
        <v>0</v>
      </c>
      <c r="C58" s="18">
        <v>19</v>
      </c>
      <c r="D58" s="20"/>
      <c r="E58" s="15" t="s">
        <v>121</v>
      </c>
      <c r="F58" s="15" t="s">
        <v>122</v>
      </c>
      <c r="H58" s="16" t="str">
        <f>IF(ISERROR(LOOKUP(G58,'Ergebnisse 2013'!$G$96:$G$117,'Ergebnisse 2013'!$H$96:$H$117)),"",LOOKUP(G58,'Ergebnisse 2013'!$G$96:$G$117,'Ergebnisse 2013'!$H$96:$H$117))</f>
        <v/>
      </c>
      <c r="J58" s="16" t="str">
        <f>IF(ISERROR(LOOKUP(I58,'Ergebnisse 2013'!$G$96:$G$117,'Ergebnisse 2013'!$H$96:$H$117)),"",LOOKUP(I58,'Ergebnisse 2013'!$G$96:$G$117,'Ergebnisse 2013'!$H$96:$H$117))</f>
        <v/>
      </c>
      <c r="L58" s="16" t="str">
        <f t="shared" si="18"/>
        <v/>
      </c>
      <c r="N58" s="16" t="str">
        <f t="shared" si="19"/>
        <v/>
      </c>
      <c r="P58" s="16" t="str">
        <f t="shared" si="20"/>
        <v/>
      </c>
      <c r="R58" s="16" t="str">
        <f t="shared" si="21"/>
        <v/>
      </c>
      <c r="T58" s="16" t="str">
        <f t="shared" si="22"/>
        <v/>
      </c>
      <c r="U58" s="8"/>
      <c r="V58" s="16" t="str">
        <f t="shared" si="14"/>
        <v/>
      </c>
      <c r="W58" s="17">
        <v>18</v>
      </c>
      <c r="X58" s="16">
        <f t="shared" si="15"/>
        <v>0</v>
      </c>
      <c r="Y58" s="17">
        <v>19</v>
      </c>
      <c r="Z58" s="16">
        <f t="shared" si="16"/>
        <v>0</v>
      </c>
      <c r="AA58" s="17"/>
      <c r="AB58" s="16" t="str">
        <f t="shared" si="23"/>
        <v/>
      </c>
      <c r="AC58" s="8"/>
      <c r="AD58" s="16" t="str">
        <f t="shared" si="17"/>
        <v/>
      </c>
    </row>
    <row r="59" spans="1:30" x14ac:dyDescent="0.25">
      <c r="A59" s="9">
        <f t="shared" si="12"/>
        <v>39</v>
      </c>
      <c r="B59" s="34">
        <f t="shared" si="13"/>
        <v>0</v>
      </c>
      <c r="C59" s="3">
        <v>14</v>
      </c>
      <c r="D59" s="19"/>
      <c r="E59" s="15" t="s">
        <v>123</v>
      </c>
      <c r="F59" s="15" t="s">
        <v>66</v>
      </c>
      <c r="H59" s="16" t="str">
        <f>IF(ISERROR(LOOKUP(G59,'Ergebnisse 2013'!$G$96:$G$117,'Ergebnisse 2013'!$H$96:$H$117)),"",LOOKUP(G59,'Ergebnisse 2013'!$G$96:$G$117,'Ergebnisse 2013'!$H$96:$H$117))</f>
        <v/>
      </c>
      <c r="J59" s="16" t="str">
        <f>IF(ISERROR(LOOKUP(I59,'Ergebnisse 2013'!$G$96:$G$117,'Ergebnisse 2013'!$H$96:$H$117)),"",LOOKUP(I59,'Ergebnisse 2013'!$G$96:$G$117,'Ergebnisse 2013'!$H$96:$H$117))</f>
        <v/>
      </c>
      <c r="L59" s="16" t="str">
        <f t="shared" si="18"/>
        <v/>
      </c>
      <c r="N59" s="16" t="str">
        <f t="shared" si="19"/>
        <v/>
      </c>
      <c r="P59" s="16" t="str">
        <f t="shared" si="20"/>
        <v/>
      </c>
      <c r="R59" s="16" t="str">
        <f t="shared" si="21"/>
        <v/>
      </c>
      <c r="T59" s="16" t="str">
        <f t="shared" si="22"/>
        <v/>
      </c>
      <c r="U59" s="8"/>
      <c r="V59" s="16" t="str">
        <f t="shared" si="14"/>
        <v/>
      </c>
      <c r="W59" s="17">
        <v>22</v>
      </c>
      <c r="X59" s="16">
        <f t="shared" si="15"/>
        <v>0</v>
      </c>
      <c r="Y59" s="17">
        <v>25</v>
      </c>
      <c r="Z59" s="16">
        <f t="shared" si="16"/>
        <v>0</v>
      </c>
      <c r="AA59" s="17"/>
      <c r="AB59" s="16" t="str">
        <f t="shared" si="23"/>
        <v/>
      </c>
      <c r="AC59" s="8"/>
      <c r="AD59" s="16" t="str">
        <f t="shared" si="17"/>
        <v/>
      </c>
    </row>
    <row r="60" spans="1:30" x14ac:dyDescent="0.25">
      <c r="A60" s="9">
        <f t="shared" si="12"/>
        <v>39</v>
      </c>
      <c r="B60" s="34">
        <f t="shared" si="13"/>
        <v>0</v>
      </c>
      <c r="C60" s="18">
        <v>10</v>
      </c>
      <c r="D60" s="20"/>
      <c r="E60" s="15" t="s">
        <v>124</v>
      </c>
      <c r="F60" s="15" t="s">
        <v>125</v>
      </c>
      <c r="H60" s="16" t="str">
        <f>IF(ISERROR(LOOKUP(G60,'Ergebnisse 2013'!$G$96:$G$117,'Ergebnisse 2013'!$H$96:$H$117)),"",LOOKUP(G60,'Ergebnisse 2013'!$G$96:$G$117,'Ergebnisse 2013'!$H$96:$H$117))</f>
        <v/>
      </c>
      <c r="J60" s="16" t="str">
        <f>IF(ISERROR(LOOKUP(I60,'Ergebnisse 2013'!$G$96:$G$117,'Ergebnisse 2013'!$H$96:$H$117)),"",LOOKUP(I60,'Ergebnisse 2013'!$G$96:$G$117,'Ergebnisse 2013'!$H$96:$H$117))</f>
        <v/>
      </c>
      <c r="L60" s="16" t="str">
        <f t="shared" si="18"/>
        <v/>
      </c>
      <c r="N60" s="16" t="str">
        <f t="shared" si="19"/>
        <v/>
      </c>
      <c r="O60" s="5" t="s">
        <v>47</v>
      </c>
      <c r="P60" s="16">
        <f t="shared" si="20"/>
        <v>0</v>
      </c>
      <c r="R60" s="16" t="str">
        <f t="shared" si="21"/>
        <v/>
      </c>
      <c r="T60" s="16" t="str">
        <f t="shared" si="22"/>
        <v/>
      </c>
      <c r="U60" s="8"/>
      <c r="V60" s="16" t="str">
        <f t="shared" si="14"/>
        <v/>
      </c>
      <c r="W60" s="17"/>
      <c r="X60" s="16" t="str">
        <f t="shared" si="15"/>
        <v/>
      </c>
      <c r="Y60" s="17"/>
      <c r="Z60" s="16" t="str">
        <f t="shared" si="16"/>
        <v/>
      </c>
      <c r="AA60" s="17"/>
      <c r="AB60" s="16" t="str">
        <f t="shared" si="23"/>
        <v/>
      </c>
      <c r="AC60" s="8"/>
      <c r="AD60" s="16" t="str">
        <f t="shared" si="17"/>
        <v/>
      </c>
    </row>
    <row r="61" spans="1:30" x14ac:dyDescent="0.25">
      <c r="A61" s="9">
        <f t="shared" si="12"/>
        <v>39</v>
      </c>
      <c r="B61" s="34">
        <f t="shared" si="13"/>
        <v>0</v>
      </c>
      <c r="C61" s="18">
        <v>7</v>
      </c>
      <c r="D61" s="20"/>
      <c r="E61" s="15" t="s">
        <v>132</v>
      </c>
      <c r="F61" s="15" t="s">
        <v>133</v>
      </c>
      <c r="H61" s="16" t="str">
        <f>IF(ISERROR(LOOKUP(G61,'Ergebnisse 2013'!$G$96:$G$117,'Ergebnisse 2013'!$H$96:$H$117)),"",LOOKUP(G61,'Ergebnisse 2013'!$G$96:$G$117,'Ergebnisse 2013'!$H$96:$H$117))</f>
        <v/>
      </c>
      <c r="J61" s="16" t="str">
        <f>IF(ISERROR(LOOKUP(I61,'Ergebnisse 2013'!$G$96:$G$117,'Ergebnisse 2013'!$H$96:$H$117)),"",LOOKUP(I61,'Ergebnisse 2013'!$G$96:$G$117,'Ergebnisse 2013'!$H$96:$H$117))</f>
        <v/>
      </c>
      <c r="L61" s="16" t="str">
        <f t="shared" si="18"/>
        <v/>
      </c>
      <c r="N61" s="16" t="str">
        <f t="shared" si="19"/>
        <v/>
      </c>
      <c r="P61" s="16" t="str">
        <f t="shared" si="20"/>
        <v/>
      </c>
      <c r="R61" s="16" t="str">
        <f t="shared" si="21"/>
        <v/>
      </c>
      <c r="T61" s="16" t="str">
        <f t="shared" si="22"/>
        <v/>
      </c>
      <c r="U61" s="8"/>
      <c r="V61" s="16" t="str">
        <f t="shared" si="14"/>
        <v/>
      </c>
      <c r="W61" s="17">
        <v>21</v>
      </c>
      <c r="X61" s="16">
        <f t="shared" si="15"/>
        <v>0</v>
      </c>
      <c r="Y61" s="17">
        <v>16</v>
      </c>
      <c r="Z61" s="16">
        <f t="shared" si="16"/>
        <v>0</v>
      </c>
      <c r="AA61" s="17"/>
      <c r="AB61" s="16" t="str">
        <f t="shared" si="23"/>
        <v/>
      </c>
      <c r="AC61" s="8"/>
      <c r="AD61" s="16" t="str">
        <f t="shared" si="17"/>
        <v/>
      </c>
    </row>
    <row r="62" spans="1:30" x14ac:dyDescent="0.25">
      <c r="A62" s="9">
        <f t="shared" si="12"/>
        <v>39</v>
      </c>
      <c r="B62" s="34">
        <f t="shared" si="13"/>
        <v>0</v>
      </c>
      <c r="C62" s="18">
        <v>10</v>
      </c>
      <c r="D62" s="20"/>
      <c r="E62" s="15" t="s">
        <v>134</v>
      </c>
      <c r="F62" s="15" t="s">
        <v>77</v>
      </c>
      <c r="H62" s="16" t="str">
        <f>IF(ISERROR(LOOKUP(G62,'Ergebnisse 2013'!$G$96:$G$117,'Ergebnisse 2013'!$H$96:$H$117)),"",LOOKUP(G62,'Ergebnisse 2013'!$G$96:$G$117,'Ergebnisse 2013'!$H$96:$H$117))</f>
        <v/>
      </c>
      <c r="J62" s="16" t="str">
        <f>IF(ISERROR(LOOKUP(I62,'Ergebnisse 2013'!$G$96:$G$117,'Ergebnisse 2013'!$H$96:$H$117)),"",LOOKUP(I62,'Ergebnisse 2013'!$G$96:$G$117,'Ergebnisse 2013'!$H$96:$H$117))</f>
        <v/>
      </c>
      <c r="L62" s="16" t="str">
        <f t="shared" si="18"/>
        <v/>
      </c>
      <c r="N62" s="16" t="str">
        <f t="shared" si="19"/>
        <v/>
      </c>
      <c r="P62" s="16" t="str">
        <f t="shared" si="20"/>
        <v/>
      </c>
      <c r="R62" s="16" t="str">
        <f t="shared" si="21"/>
        <v/>
      </c>
      <c r="T62" s="16" t="str">
        <f t="shared" si="22"/>
        <v/>
      </c>
      <c r="U62" s="8"/>
      <c r="V62" s="16" t="str">
        <f t="shared" si="14"/>
        <v/>
      </c>
      <c r="W62" s="17">
        <v>24</v>
      </c>
      <c r="X62" s="16">
        <f t="shared" si="15"/>
        <v>0</v>
      </c>
      <c r="Y62" s="17">
        <v>20</v>
      </c>
      <c r="Z62" s="16">
        <f t="shared" si="16"/>
        <v>0</v>
      </c>
      <c r="AA62" s="17"/>
      <c r="AB62" s="16" t="str">
        <f t="shared" si="23"/>
        <v/>
      </c>
      <c r="AC62" s="8"/>
      <c r="AD62" s="16" t="str">
        <f t="shared" si="17"/>
        <v/>
      </c>
    </row>
    <row r="63" spans="1:30" x14ac:dyDescent="0.25">
      <c r="A63" s="9">
        <f t="shared" si="12"/>
        <v>39</v>
      </c>
      <c r="B63" s="34">
        <f t="shared" si="13"/>
        <v>0</v>
      </c>
      <c r="C63" s="18">
        <v>97</v>
      </c>
      <c r="D63" s="4"/>
      <c r="E63" s="15" t="s">
        <v>135</v>
      </c>
      <c r="F63" s="15" t="s">
        <v>136</v>
      </c>
      <c r="H63" s="16" t="str">
        <f>IF(ISERROR(LOOKUP(G63,'Ergebnisse 2013'!$G$96:$G$117,'Ergebnisse 2013'!$H$96:$H$117)),"",LOOKUP(G63,'Ergebnisse 2013'!$G$96:$G$117,'Ergebnisse 2013'!$H$96:$H$117))</f>
        <v/>
      </c>
      <c r="J63" s="16" t="str">
        <f>IF(ISERROR(LOOKUP(I63,'Ergebnisse 2013'!$G$96:$G$117,'Ergebnisse 2013'!$H$96:$H$117)),"",LOOKUP(I63,'Ergebnisse 2013'!$G$96:$G$117,'Ergebnisse 2013'!$H$96:$H$117))</f>
        <v/>
      </c>
      <c r="L63" s="16" t="str">
        <f t="shared" si="18"/>
        <v/>
      </c>
      <c r="N63" s="16" t="str">
        <f t="shared" si="19"/>
        <v/>
      </c>
      <c r="P63" s="16" t="str">
        <f t="shared" si="20"/>
        <v/>
      </c>
      <c r="R63" s="16" t="str">
        <f t="shared" si="21"/>
        <v/>
      </c>
      <c r="T63" s="16" t="str">
        <f t="shared" si="22"/>
        <v/>
      </c>
      <c r="U63" s="8"/>
      <c r="V63" s="16" t="str">
        <f t="shared" si="14"/>
        <v/>
      </c>
      <c r="W63" s="17">
        <v>30</v>
      </c>
      <c r="X63" s="16">
        <f t="shared" si="15"/>
        <v>0</v>
      </c>
      <c r="Y63" s="17">
        <v>29</v>
      </c>
      <c r="Z63" s="16">
        <f t="shared" si="16"/>
        <v>0</v>
      </c>
      <c r="AA63" s="17"/>
      <c r="AB63" s="16" t="str">
        <f t="shared" si="23"/>
        <v/>
      </c>
      <c r="AC63" s="8"/>
      <c r="AD63" s="16" t="str">
        <f t="shared" si="17"/>
        <v/>
      </c>
    </row>
    <row r="64" spans="1:30" x14ac:dyDescent="0.25">
      <c r="A64" s="9">
        <f t="shared" si="12"/>
        <v>39</v>
      </c>
      <c r="B64" s="34">
        <f t="shared" si="13"/>
        <v>0</v>
      </c>
      <c r="C64" s="3">
        <v>6</v>
      </c>
      <c r="E64" s="15" t="s">
        <v>137</v>
      </c>
      <c r="F64" s="15" t="s">
        <v>138</v>
      </c>
      <c r="H64" s="16" t="str">
        <f>IF(ISERROR(LOOKUP(G64,'Ergebnisse 2013'!$G$96:$G$117,'Ergebnisse 2013'!$H$96:$H$117)),"",LOOKUP(G64,'Ergebnisse 2013'!$G$96:$G$117,'Ergebnisse 2013'!$H$96:$H$117))</f>
        <v/>
      </c>
      <c r="J64" s="16" t="str">
        <f>IF(ISERROR(LOOKUP(I64,'Ergebnisse 2013'!$G$96:$G$117,'Ergebnisse 2013'!$H$96:$H$117)),"",LOOKUP(I64,'Ergebnisse 2013'!$G$96:$G$117,'Ergebnisse 2013'!$H$96:$H$117))</f>
        <v/>
      </c>
      <c r="L64" s="16" t="str">
        <f t="shared" si="18"/>
        <v/>
      </c>
      <c r="N64" s="16" t="str">
        <f t="shared" si="19"/>
        <v/>
      </c>
      <c r="P64" s="16" t="str">
        <f t="shared" si="20"/>
        <v/>
      </c>
      <c r="R64" s="16" t="str">
        <f t="shared" si="21"/>
        <v/>
      </c>
      <c r="T64" s="16" t="str">
        <f t="shared" si="22"/>
        <v/>
      </c>
      <c r="U64" s="8"/>
      <c r="V64" s="16" t="str">
        <f t="shared" si="14"/>
        <v/>
      </c>
      <c r="W64" s="17" t="s">
        <v>39</v>
      </c>
      <c r="X64" s="16">
        <f t="shared" si="15"/>
        <v>0</v>
      </c>
      <c r="Y64" s="17" t="s">
        <v>47</v>
      </c>
      <c r="Z64" s="16">
        <f t="shared" si="16"/>
        <v>0</v>
      </c>
      <c r="AA64" s="17"/>
      <c r="AB64" s="16" t="str">
        <f t="shared" si="23"/>
        <v/>
      </c>
      <c r="AC64" s="8"/>
      <c r="AD64" s="16" t="str">
        <f t="shared" si="17"/>
        <v/>
      </c>
    </row>
    <row r="65" spans="1:256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x14ac:dyDescent="0.25">
      <c r="D66" s="19"/>
      <c r="G66" s="22"/>
      <c r="H66" s="23"/>
      <c r="I66" s="22"/>
      <c r="J66" s="23"/>
      <c r="K66" s="22"/>
      <c r="L66" s="23"/>
      <c r="M66" s="22"/>
      <c r="N66" s="23"/>
      <c r="O66" s="22"/>
      <c r="P66" s="23"/>
      <c r="Q66" s="22"/>
      <c r="R66" s="23"/>
      <c r="S66" s="22"/>
      <c r="T66" s="23"/>
      <c r="U66" s="22"/>
      <c r="V66" s="23"/>
      <c r="W66" s="22"/>
      <c r="X66" s="23"/>
      <c r="Y66" s="22"/>
      <c r="Z66" s="23"/>
      <c r="AA66" s="22"/>
      <c r="AB66" s="24"/>
      <c r="AD66" s="5"/>
    </row>
    <row r="67" spans="1:256" x14ac:dyDescent="0.25">
      <c r="D67" s="19"/>
      <c r="E67" s="25" t="s">
        <v>140</v>
      </c>
      <c r="F67" s="25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7"/>
      <c r="AD67" s="5"/>
    </row>
    <row r="68" spans="1:256" x14ac:dyDescent="0.25">
      <c r="B68" s="28"/>
      <c r="C68" s="28"/>
      <c r="D68" s="28"/>
      <c r="E68" s="25" t="s">
        <v>141</v>
      </c>
      <c r="F68" s="25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7"/>
    </row>
    <row r="69" spans="1:256" x14ac:dyDescent="0.25">
      <c r="E69" s="29" t="s">
        <v>142</v>
      </c>
      <c r="F69" s="29"/>
    </row>
    <row r="70" spans="1:256" x14ac:dyDescent="0.25">
      <c r="E70" s="29"/>
      <c r="F70" s="29"/>
    </row>
    <row r="71" spans="1:256" x14ac:dyDescent="0.25">
      <c r="E71" s="29"/>
      <c r="F71" s="29"/>
    </row>
    <row r="72" spans="1:256" x14ac:dyDescent="0.25">
      <c r="E72" s="29"/>
      <c r="F72" s="29"/>
    </row>
    <row r="73" spans="1:256" x14ac:dyDescent="0.25">
      <c r="E73" s="29"/>
      <c r="F73" s="29"/>
    </row>
    <row r="74" spans="1:256" x14ac:dyDescent="0.25">
      <c r="E74" s="29"/>
      <c r="F74" s="29"/>
    </row>
    <row r="75" spans="1:256" x14ac:dyDescent="0.25">
      <c r="E75" s="29"/>
      <c r="F75" s="29"/>
    </row>
    <row r="76" spans="1:256" x14ac:dyDescent="0.25">
      <c r="E76" s="29"/>
      <c r="F76" s="29"/>
    </row>
    <row r="77" spans="1:256" x14ac:dyDescent="0.25">
      <c r="E77" s="29"/>
      <c r="F77" s="29"/>
    </row>
    <row r="78" spans="1:256" x14ac:dyDescent="0.25">
      <c r="E78" s="29"/>
      <c r="F78" s="29"/>
    </row>
    <row r="79" spans="1:256" x14ac:dyDescent="0.25">
      <c r="E79" s="29"/>
      <c r="F79" s="29"/>
    </row>
    <row r="80" spans="1:256" x14ac:dyDescent="0.25">
      <c r="E80" s="29"/>
      <c r="F80" s="29"/>
    </row>
    <row r="81" spans="5:8" x14ac:dyDescent="0.25">
      <c r="E81" s="29"/>
      <c r="F81" s="29"/>
    </row>
    <row r="82" spans="5:8" x14ac:dyDescent="0.25">
      <c r="E82" s="29"/>
      <c r="F82" s="29"/>
    </row>
    <row r="83" spans="5:8" x14ac:dyDescent="0.25">
      <c r="E83" s="29"/>
      <c r="F83" s="29"/>
    </row>
    <row r="84" spans="5:8" x14ac:dyDescent="0.25">
      <c r="E84" s="29"/>
      <c r="F84" s="29"/>
    </row>
    <row r="85" spans="5:8" x14ac:dyDescent="0.25">
      <c r="E85" s="29"/>
      <c r="F85" s="29"/>
    </row>
    <row r="86" spans="5:8" x14ac:dyDescent="0.25">
      <c r="E86" s="29"/>
      <c r="F86" s="29"/>
    </row>
    <row r="87" spans="5:8" x14ac:dyDescent="0.25">
      <c r="E87" s="29"/>
      <c r="F87" s="29"/>
    </row>
    <row r="88" spans="5:8" x14ac:dyDescent="0.25">
      <c r="E88" s="29"/>
      <c r="F88" s="29"/>
    </row>
    <row r="89" spans="5:8" x14ac:dyDescent="0.25">
      <c r="E89" s="29"/>
      <c r="F89" s="29"/>
    </row>
    <row r="90" spans="5:8" x14ac:dyDescent="0.25">
      <c r="E90" s="29"/>
      <c r="F90" s="29"/>
    </row>
    <row r="91" spans="5:8" x14ac:dyDescent="0.25">
      <c r="E91" s="29"/>
      <c r="F91" s="29"/>
    </row>
    <row r="92" spans="5:8" x14ac:dyDescent="0.25">
      <c r="E92" s="29"/>
      <c r="F92" s="29"/>
    </row>
    <row r="93" spans="5:8" x14ac:dyDescent="0.25">
      <c r="E93" s="29"/>
      <c r="F93" s="29"/>
    </row>
    <row r="94" spans="5:8" x14ac:dyDescent="0.25">
      <c r="E94" s="30" t="s">
        <v>143</v>
      </c>
      <c r="F94" s="30"/>
    </row>
    <row r="96" spans="5:8" x14ac:dyDescent="0.25">
      <c r="E96" s="4" t="s">
        <v>144</v>
      </c>
      <c r="G96" s="5">
        <v>1</v>
      </c>
      <c r="H96" s="6">
        <v>25</v>
      </c>
    </row>
    <row r="97" spans="7:8" x14ac:dyDescent="0.25">
      <c r="G97" s="5">
        <v>2</v>
      </c>
      <c r="H97" s="6">
        <v>20</v>
      </c>
    </row>
    <row r="98" spans="7:8" x14ac:dyDescent="0.25">
      <c r="G98" s="5">
        <v>3</v>
      </c>
      <c r="H98" s="6">
        <v>16</v>
      </c>
    </row>
    <row r="99" spans="7:8" x14ac:dyDescent="0.25">
      <c r="G99" s="5">
        <v>4</v>
      </c>
      <c r="H99" s="6">
        <v>13</v>
      </c>
    </row>
    <row r="100" spans="7:8" x14ac:dyDescent="0.25">
      <c r="G100" s="5">
        <v>5</v>
      </c>
      <c r="H100" s="6">
        <v>11</v>
      </c>
    </row>
    <row r="101" spans="7:8" x14ac:dyDescent="0.25">
      <c r="G101" s="5">
        <v>6</v>
      </c>
      <c r="H101" s="6">
        <v>10</v>
      </c>
    </row>
    <row r="102" spans="7:8" x14ac:dyDescent="0.25">
      <c r="G102" s="5">
        <v>7</v>
      </c>
      <c r="H102" s="6">
        <v>9</v>
      </c>
    </row>
    <row r="103" spans="7:8" x14ac:dyDescent="0.25">
      <c r="G103" s="5">
        <v>8</v>
      </c>
      <c r="H103" s="6">
        <v>8</v>
      </c>
    </row>
    <row r="104" spans="7:8" x14ac:dyDescent="0.25">
      <c r="G104" s="5">
        <v>9</v>
      </c>
      <c r="H104" s="6">
        <v>7</v>
      </c>
    </row>
    <row r="105" spans="7:8" x14ac:dyDescent="0.25">
      <c r="G105" s="5">
        <v>10</v>
      </c>
      <c r="H105" s="6">
        <v>6</v>
      </c>
    </row>
    <row r="106" spans="7:8" x14ac:dyDescent="0.25">
      <c r="G106" s="5">
        <v>11</v>
      </c>
      <c r="H106" s="6">
        <v>5</v>
      </c>
    </row>
    <row r="107" spans="7:8" x14ac:dyDescent="0.25">
      <c r="G107" s="5">
        <v>12</v>
      </c>
      <c r="H107" s="6">
        <v>4</v>
      </c>
    </row>
    <row r="108" spans="7:8" x14ac:dyDescent="0.25">
      <c r="G108" s="5">
        <v>13</v>
      </c>
      <c r="H108" s="6">
        <v>3</v>
      </c>
    </row>
    <row r="109" spans="7:8" x14ac:dyDescent="0.25">
      <c r="G109" s="5">
        <v>14</v>
      </c>
      <c r="H109" s="6">
        <v>2</v>
      </c>
    </row>
    <row r="110" spans="7:8" x14ac:dyDescent="0.25">
      <c r="G110" s="5">
        <v>15</v>
      </c>
      <c r="H110" s="6">
        <v>1</v>
      </c>
    </row>
    <row r="111" spans="7:8" x14ac:dyDescent="0.25">
      <c r="G111" s="5">
        <v>16</v>
      </c>
      <c r="H111" s="6">
        <v>0</v>
      </c>
    </row>
    <row r="112" spans="7:8" x14ac:dyDescent="0.25">
      <c r="G112" s="33" t="s">
        <v>47</v>
      </c>
      <c r="H112" s="6">
        <v>0</v>
      </c>
    </row>
    <row r="113" spans="7:8" x14ac:dyDescent="0.25">
      <c r="G113" s="33" t="s">
        <v>39</v>
      </c>
      <c r="H113" s="6">
        <v>0</v>
      </c>
    </row>
    <row r="114" spans="7:8" x14ac:dyDescent="0.25">
      <c r="G114" s="5" t="s">
        <v>145</v>
      </c>
      <c r="H114" s="6">
        <v>0</v>
      </c>
    </row>
    <row r="115" spans="7:8" x14ac:dyDescent="0.25">
      <c r="G115" s="5" t="s">
        <v>146</v>
      </c>
      <c r="H115" s="6">
        <v>0</v>
      </c>
    </row>
    <row r="116" spans="7:8" x14ac:dyDescent="0.25">
      <c r="G116" s="5" t="s">
        <v>147</v>
      </c>
      <c r="H116" s="6">
        <v>0</v>
      </c>
    </row>
    <row r="117" spans="7:8" x14ac:dyDescent="0.25">
      <c r="G117" s="5" t="s">
        <v>148</v>
      </c>
      <c r="H117" s="6">
        <v>0</v>
      </c>
    </row>
  </sheetData>
  <sheetProtection algorithmName="SHA-512" hashValue="LpOAGEiGdRqcD6pjlXC8CesTralRCDfKiIgXbaAdMdx0E44poFmiveTLFM2oj4ltM+kEOsfI1Y+MG5d2GUjMEg==" saltValue="TXF6o/c/4DtZy5o+B+HQeg==" spinCount="100000" sheet="1" objects="1" scenarios="1" selectLockedCells="1" selectUnlockedCells="1"/>
  <autoFilter ref="A4:AD65" xr:uid="{00000000-0009-0000-0000-00000C000000}">
    <sortState xmlns:xlrd2="http://schemas.microsoft.com/office/spreadsheetml/2017/richdata2" ref="A5:AD65">
      <sortCondition descending="1" ref="B4:B65"/>
    </sortState>
  </autoFilter>
  <mergeCells count="25">
    <mergeCell ref="A1:B1"/>
    <mergeCell ref="G1:J1"/>
    <mergeCell ref="K1:N1"/>
    <mergeCell ref="O1:R1"/>
    <mergeCell ref="S1:V1"/>
    <mergeCell ref="W1:Z1"/>
    <mergeCell ref="AA1:AD1"/>
    <mergeCell ref="G2:J2"/>
    <mergeCell ref="K2:N2"/>
    <mergeCell ref="O2:R2"/>
    <mergeCell ref="S2:V2"/>
    <mergeCell ref="W2:Z2"/>
    <mergeCell ref="AA2:AD2"/>
    <mergeCell ref="G3:H3"/>
    <mergeCell ref="I3:J3"/>
    <mergeCell ref="K3:L3"/>
    <mergeCell ref="M3:N3"/>
    <mergeCell ref="O3:P3"/>
    <mergeCell ref="AA3:AB3"/>
    <mergeCell ref="AC3:AD3"/>
    <mergeCell ref="Q3:R3"/>
    <mergeCell ref="S3:T3"/>
    <mergeCell ref="U3:V3"/>
    <mergeCell ref="W3:X3"/>
    <mergeCell ref="Y3:Z3"/>
  </mergeCells>
  <conditionalFormatting sqref="B1:B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{B8E31D16-F4F9-4884-A9C3-CE03632D7267}</x14:id>
        </ext>
      </extLst>
    </cfRule>
  </conditionalFormatting>
  <printOptions gridLines="1"/>
  <pageMargins left="0.86597222222222225" right="0.51180555555555551" top="0.51180555555555551" bottom="0.39305555555555555" header="0.19652777777777777" footer="0.19652777777777777"/>
  <pageSetup paperSize="9" firstPageNumber="0" orientation="landscape" horizontalDpi="300" verticalDpi="300" r:id="rId1"/>
  <headerFooter alignWithMargins="0">
    <oddHeader>&amp;L&amp;14www.mzcup.de&amp;C&amp;"Arial,Fett"&amp;20MZ-Cup 2010&amp;R&amp;14Stand:  &amp;D</oddHeader>
    <oddFooter>&amp;C&amp;16Rainer Schug - www.schugedv.de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8E31D16-F4F9-4884-A9C3-CE03632D72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B1:B1048576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</sheetPr>
  <dimension ref="A1:E23"/>
  <sheetViews>
    <sheetView workbookViewId="0">
      <selection activeCell="A23" sqref="A23"/>
    </sheetView>
  </sheetViews>
  <sheetFormatPr baseColWidth="10" defaultColWidth="10.75" defaultRowHeight="12.45" x14ac:dyDescent="0.2"/>
  <sheetData>
    <row r="1" spans="1:5" ht="15.05" x14ac:dyDescent="0.25">
      <c r="A1" s="4" t="s">
        <v>144</v>
      </c>
      <c r="B1" s="4"/>
      <c r="C1" s="4"/>
      <c r="D1" s="42">
        <v>1</v>
      </c>
      <c r="E1" s="6">
        <v>25</v>
      </c>
    </row>
    <row r="2" spans="1:5" ht="15.05" x14ac:dyDescent="0.25">
      <c r="A2" s="4"/>
      <c r="B2" s="4"/>
      <c r="C2" s="4"/>
      <c r="D2" s="42">
        <v>2</v>
      </c>
      <c r="E2" s="6">
        <v>20</v>
      </c>
    </row>
    <row r="3" spans="1:5" ht="15.05" x14ac:dyDescent="0.25">
      <c r="A3" s="4"/>
      <c r="B3" s="4"/>
      <c r="C3" s="4"/>
      <c r="D3" s="42">
        <v>3</v>
      </c>
      <c r="E3" s="6">
        <v>16</v>
      </c>
    </row>
    <row r="4" spans="1:5" ht="15.05" x14ac:dyDescent="0.25">
      <c r="A4" s="4"/>
      <c r="B4" s="4"/>
      <c r="C4" s="4"/>
      <c r="D4" s="42">
        <v>4</v>
      </c>
      <c r="E4" s="6">
        <v>13</v>
      </c>
    </row>
    <row r="5" spans="1:5" ht="15.05" x14ac:dyDescent="0.25">
      <c r="A5" s="4"/>
      <c r="B5" s="4"/>
      <c r="C5" s="4"/>
      <c r="D5" s="42">
        <v>5</v>
      </c>
      <c r="E5" s="6">
        <v>11</v>
      </c>
    </row>
    <row r="6" spans="1:5" ht="15.05" x14ac:dyDescent="0.25">
      <c r="A6" s="4"/>
      <c r="B6" s="4"/>
      <c r="C6" s="4"/>
      <c r="D6" s="42">
        <v>6</v>
      </c>
      <c r="E6" s="6">
        <v>10</v>
      </c>
    </row>
    <row r="7" spans="1:5" ht="15.05" x14ac:dyDescent="0.25">
      <c r="A7" s="4"/>
      <c r="B7" s="4"/>
      <c r="C7" s="4"/>
      <c r="D7" s="42">
        <v>7</v>
      </c>
      <c r="E7" s="6">
        <v>9</v>
      </c>
    </row>
    <row r="8" spans="1:5" ht="15.05" x14ac:dyDescent="0.25">
      <c r="A8" s="4"/>
      <c r="B8" s="4"/>
      <c r="C8" s="4"/>
      <c r="D8" s="42">
        <v>8</v>
      </c>
      <c r="E8" s="6">
        <v>8</v>
      </c>
    </row>
    <row r="9" spans="1:5" ht="15.05" x14ac:dyDescent="0.25">
      <c r="A9" s="4"/>
      <c r="B9" s="4"/>
      <c r="C9" s="4"/>
      <c r="D9" s="42">
        <v>9</v>
      </c>
      <c r="E9" s="6">
        <v>7</v>
      </c>
    </row>
    <row r="10" spans="1:5" ht="15.05" x14ac:dyDescent="0.25">
      <c r="A10" s="4"/>
      <c r="B10" s="4"/>
      <c r="C10" s="4"/>
      <c r="D10" s="42">
        <v>10</v>
      </c>
      <c r="E10" s="6">
        <v>6</v>
      </c>
    </row>
    <row r="11" spans="1:5" ht="15.05" x14ac:dyDescent="0.25">
      <c r="A11" s="4"/>
      <c r="B11" s="4"/>
      <c r="C11" s="4"/>
      <c r="D11" s="42">
        <v>11</v>
      </c>
      <c r="E11" s="6">
        <v>5</v>
      </c>
    </row>
    <row r="12" spans="1:5" ht="15.05" x14ac:dyDescent="0.25">
      <c r="A12" s="4"/>
      <c r="B12" s="4"/>
      <c r="C12" s="4"/>
      <c r="D12" s="42">
        <v>12</v>
      </c>
      <c r="E12" s="6">
        <v>4</v>
      </c>
    </row>
    <row r="13" spans="1:5" ht="15.05" x14ac:dyDescent="0.25">
      <c r="A13" s="4"/>
      <c r="B13" s="4"/>
      <c r="C13" s="4"/>
      <c r="D13" s="42">
        <v>13</v>
      </c>
      <c r="E13" s="6">
        <v>3</v>
      </c>
    </row>
    <row r="14" spans="1:5" ht="15.05" x14ac:dyDescent="0.25">
      <c r="A14" s="4"/>
      <c r="B14" s="4"/>
      <c r="C14" s="4"/>
      <c r="D14" s="42">
        <v>14</v>
      </c>
      <c r="E14" s="6">
        <v>2</v>
      </c>
    </row>
    <row r="15" spans="1:5" ht="15.05" x14ac:dyDescent="0.25">
      <c r="A15" s="4"/>
      <c r="B15" s="4"/>
      <c r="C15" s="4"/>
      <c r="D15" s="42">
        <v>15</v>
      </c>
      <c r="E15" s="6">
        <v>1</v>
      </c>
    </row>
    <row r="16" spans="1:5" ht="15.05" x14ac:dyDescent="0.25">
      <c r="A16" s="4"/>
      <c r="B16" s="4"/>
      <c r="C16" s="4"/>
      <c r="D16" s="42">
        <v>16</v>
      </c>
      <c r="E16" s="6">
        <v>0</v>
      </c>
    </row>
    <row r="17" spans="1:5" ht="15.05" x14ac:dyDescent="0.25">
      <c r="A17" s="4"/>
      <c r="B17" s="4"/>
      <c r="C17" s="4"/>
      <c r="D17" s="33" t="s">
        <v>47</v>
      </c>
      <c r="E17" s="6">
        <v>0</v>
      </c>
    </row>
    <row r="18" spans="1:5" ht="15.05" x14ac:dyDescent="0.25">
      <c r="A18" s="4"/>
      <c r="B18" s="4"/>
      <c r="C18" s="4"/>
      <c r="D18" s="33" t="s">
        <v>39</v>
      </c>
      <c r="E18" s="6">
        <v>0</v>
      </c>
    </row>
    <row r="19" spans="1:5" ht="15.05" x14ac:dyDescent="0.25">
      <c r="A19" s="4"/>
      <c r="B19" s="4"/>
      <c r="C19" s="4"/>
      <c r="D19" s="42" t="s">
        <v>145</v>
      </c>
      <c r="E19" s="6">
        <v>0</v>
      </c>
    </row>
    <row r="20" spans="1:5" ht="15.05" x14ac:dyDescent="0.25">
      <c r="A20" s="4"/>
      <c r="B20" s="4"/>
      <c r="C20" s="4"/>
      <c r="D20" s="42" t="s">
        <v>146</v>
      </c>
      <c r="E20" s="6">
        <v>0</v>
      </c>
    </row>
    <row r="21" spans="1:5" ht="15.05" x14ac:dyDescent="0.25">
      <c r="A21" s="4"/>
      <c r="B21" s="4"/>
      <c r="C21" s="4"/>
      <c r="D21" s="42" t="s">
        <v>147</v>
      </c>
      <c r="E21" s="6">
        <v>0</v>
      </c>
    </row>
    <row r="22" spans="1:5" ht="15.05" x14ac:dyDescent="0.25">
      <c r="A22" s="4"/>
      <c r="B22" s="4"/>
      <c r="C22" s="4"/>
      <c r="D22" s="42" t="s">
        <v>148</v>
      </c>
      <c r="E22" s="6">
        <v>0</v>
      </c>
    </row>
    <row r="23" spans="1:5" ht="15.05" x14ac:dyDescent="0.25">
      <c r="E23" s="95"/>
    </row>
  </sheetData>
  <sheetProtection password="C534" sheet="1" objects="1" scenarios="1"/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  <pageSetUpPr fitToPage="1"/>
  </sheetPr>
  <dimension ref="A1:JI54"/>
  <sheetViews>
    <sheetView zoomScale="90" zoomScaleNormal="9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I5" sqref="I5:J5"/>
    </sheetView>
  </sheetViews>
  <sheetFormatPr baseColWidth="10" defaultColWidth="11.5" defaultRowHeight="15.05" outlineLevelRow="1" outlineLevelCol="1" x14ac:dyDescent="0.25"/>
  <cols>
    <col min="1" max="1" width="11" style="1" customWidth="1"/>
    <col min="2" max="2" width="25.5" style="2" customWidth="1"/>
    <col min="3" max="3" width="8.875" style="3" customWidth="1"/>
    <col min="4" max="4" width="10.375" style="1" customWidth="1"/>
    <col min="5" max="5" width="18.875" style="4" customWidth="1"/>
    <col min="6" max="6" width="13.5" style="4" customWidth="1"/>
    <col min="7" max="7" width="13" style="4" customWidth="1"/>
    <col min="8" max="8" width="6.5" style="3" customWidth="1"/>
    <col min="9" max="9" width="6.5" style="99" customWidth="1" outlineLevel="1"/>
    <col min="10" max="10" width="5.5" style="6" customWidth="1"/>
    <col min="11" max="11" width="6.5" style="3" customWidth="1"/>
    <col min="12" max="12" width="6.5" style="99" customWidth="1" outlineLevel="1"/>
    <col min="13" max="13" width="5.5" style="6" customWidth="1"/>
    <col min="14" max="14" width="6.5" style="3" customWidth="1"/>
    <col min="15" max="15" width="6.5" style="99" customWidth="1" outlineLevel="1"/>
    <col min="16" max="16" width="5.5" style="6" customWidth="1"/>
    <col min="17" max="17" width="6.5" style="3" customWidth="1"/>
    <col min="18" max="18" width="6.5" style="99" customWidth="1" outlineLevel="1"/>
    <col min="19" max="19" width="5.5" style="6" customWidth="1"/>
    <col min="20" max="20" width="6.5" style="3" customWidth="1"/>
    <col min="21" max="21" width="6.5" style="99" customWidth="1" outlineLevel="1"/>
    <col min="22" max="22" width="5.5" style="6" customWidth="1"/>
    <col min="23" max="23" width="6.5" style="3" customWidth="1"/>
    <col min="24" max="24" width="6.5" style="99" customWidth="1" outlineLevel="1"/>
    <col min="25" max="25" width="5.5" style="6" customWidth="1"/>
    <col min="26" max="26" width="6.5" style="3" customWidth="1"/>
    <col min="27" max="27" width="6.5" style="99" customWidth="1" outlineLevel="1"/>
    <col min="28" max="28" width="5.5" style="6" customWidth="1"/>
    <col min="29" max="29" width="6.5" style="3" customWidth="1"/>
    <col min="30" max="30" width="6.5" style="99" customWidth="1" outlineLevel="1"/>
    <col min="31" max="31" width="5.5" style="6" customWidth="1"/>
    <col min="32" max="32" width="6.5" style="3" customWidth="1"/>
    <col min="33" max="33" width="6.5" style="99" customWidth="1" outlineLevel="1"/>
    <col min="34" max="34" width="5.5" style="6" customWidth="1"/>
    <col min="35" max="35" width="6.5" style="3" customWidth="1"/>
    <col min="36" max="36" width="6.5" style="99" customWidth="1" outlineLevel="1"/>
    <col min="37" max="37" width="5.5" style="6" customWidth="1"/>
    <col min="38" max="38" width="6.5" style="3" customWidth="1"/>
    <col min="39" max="39" width="6.5" style="99" customWidth="1" outlineLevel="1"/>
    <col min="40" max="40" width="5.5" style="6" customWidth="1"/>
    <col min="41" max="41" width="6.5" style="3" customWidth="1"/>
    <col min="42" max="42" width="6.5" style="99" customWidth="1" outlineLevel="1"/>
    <col min="43" max="43" width="5.5" style="6" customWidth="1"/>
    <col min="44" max="44" width="16.875" style="4" customWidth="1" outlineLevel="1"/>
    <col min="45" max="159" width="11.5" style="4"/>
    <col min="160" max="160" width="11.5" style="4" hidden="1" customWidth="1"/>
    <col min="161" max="16384" width="11.5" style="4"/>
  </cols>
  <sheetData>
    <row r="1" spans="1:269" ht="20.3" x14ac:dyDescent="0.35">
      <c r="A1" s="320" t="s">
        <v>223</v>
      </c>
      <c r="B1" s="320"/>
      <c r="G1" s="36" t="s">
        <v>150</v>
      </c>
      <c r="H1" s="319" t="s">
        <v>2</v>
      </c>
      <c r="I1" s="319"/>
      <c r="J1" s="319"/>
      <c r="K1" s="319"/>
      <c r="L1" s="319"/>
      <c r="M1" s="319"/>
      <c r="N1" s="314" t="s">
        <v>153</v>
      </c>
      <c r="O1" s="315"/>
      <c r="P1" s="315"/>
      <c r="Q1" s="315"/>
      <c r="R1" s="315"/>
      <c r="S1" s="325"/>
      <c r="T1" s="314" t="s">
        <v>3</v>
      </c>
      <c r="U1" s="315"/>
      <c r="V1" s="315"/>
      <c r="W1" s="315"/>
      <c r="X1" s="315"/>
      <c r="Y1" s="325"/>
      <c r="Z1" s="319" t="s">
        <v>5</v>
      </c>
      <c r="AA1" s="319"/>
      <c r="AB1" s="319"/>
      <c r="AC1" s="319"/>
      <c r="AD1" s="319"/>
      <c r="AE1" s="319"/>
      <c r="AF1" s="319" t="s">
        <v>4</v>
      </c>
      <c r="AG1" s="319"/>
      <c r="AH1" s="319"/>
      <c r="AI1" s="319"/>
      <c r="AJ1" s="319"/>
      <c r="AK1" s="319"/>
      <c r="AL1" s="319" t="s">
        <v>6</v>
      </c>
      <c r="AM1" s="319"/>
      <c r="AN1" s="319"/>
      <c r="AO1" s="319"/>
      <c r="AP1" s="319"/>
      <c r="AQ1" s="319"/>
    </row>
    <row r="2" spans="1:269" x14ac:dyDescent="0.25">
      <c r="A2" s="7"/>
      <c r="B2" s="7"/>
      <c r="G2" s="36" t="s">
        <v>151</v>
      </c>
      <c r="H2" s="328" t="s">
        <v>185</v>
      </c>
      <c r="I2" s="328"/>
      <c r="J2" s="321"/>
      <c r="K2" s="321"/>
      <c r="L2" s="321"/>
      <c r="M2" s="321"/>
      <c r="N2" s="321" t="s">
        <v>186</v>
      </c>
      <c r="O2" s="321"/>
      <c r="P2" s="321"/>
      <c r="Q2" s="321"/>
      <c r="R2" s="321"/>
      <c r="S2" s="321"/>
      <c r="T2" s="321" t="s">
        <v>187</v>
      </c>
      <c r="U2" s="321"/>
      <c r="V2" s="321"/>
      <c r="W2" s="321"/>
      <c r="X2" s="321"/>
      <c r="Y2" s="321"/>
      <c r="Z2" s="321" t="s">
        <v>188</v>
      </c>
      <c r="AA2" s="321"/>
      <c r="AB2" s="321"/>
      <c r="AC2" s="321"/>
      <c r="AD2" s="321"/>
      <c r="AE2" s="321"/>
      <c r="AF2" s="321" t="s">
        <v>189</v>
      </c>
      <c r="AG2" s="321"/>
      <c r="AH2" s="321"/>
      <c r="AI2" s="321"/>
      <c r="AJ2" s="321"/>
      <c r="AK2" s="321"/>
      <c r="AL2" s="321" t="s">
        <v>190</v>
      </c>
      <c r="AM2" s="321"/>
      <c r="AN2" s="321"/>
      <c r="AO2" s="321"/>
      <c r="AP2" s="321"/>
      <c r="AQ2" s="321"/>
      <c r="AR2" s="3"/>
    </row>
    <row r="3" spans="1:269" x14ac:dyDescent="0.25">
      <c r="A3" s="7"/>
      <c r="E3" s="1"/>
      <c r="F3" s="1"/>
      <c r="G3" s="1"/>
      <c r="H3" s="319" t="s">
        <v>12</v>
      </c>
      <c r="I3" s="319"/>
      <c r="J3" s="319"/>
      <c r="K3" s="319" t="s">
        <v>13</v>
      </c>
      <c r="L3" s="319"/>
      <c r="M3" s="319"/>
      <c r="N3" s="319" t="s">
        <v>14</v>
      </c>
      <c r="O3" s="319"/>
      <c r="P3" s="319"/>
      <c r="Q3" s="319" t="s">
        <v>15</v>
      </c>
      <c r="R3" s="319"/>
      <c r="S3" s="319"/>
      <c r="T3" s="319" t="s">
        <v>16</v>
      </c>
      <c r="U3" s="319"/>
      <c r="V3" s="319"/>
      <c r="W3" s="319" t="s">
        <v>17</v>
      </c>
      <c r="X3" s="319"/>
      <c r="Y3" s="319"/>
      <c r="Z3" s="319" t="s">
        <v>18</v>
      </c>
      <c r="AA3" s="319"/>
      <c r="AB3" s="319"/>
      <c r="AC3" s="319" t="s">
        <v>204</v>
      </c>
      <c r="AD3" s="319"/>
      <c r="AE3" s="319"/>
      <c r="AF3" s="319" t="s">
        <v>20</v>
      </c>
      <c r="AG3" s="319"/>
      <c r="AH3" s="319"/>
      <c r="AI3" s="319" t="s">
        <v>21</v>
      </c>
      <c r="AJ3" s="319"/>
      <c r="AK3" s="319"/>
      <c r="AL3" s="329" t="s">
        <v>22</v>
      </c>
      <c r="AM3" s="329"/>
      <c r="AN3" s="329"/>
      <c r="AO3" s="329" t="s">
        <v>191</v>
      </c>
      <c r="AP3" s="329"/>
      <c r="AQ3" s="329"/>
      <c r="AR3" s="112"/>
      <c r="AS3" s="113"/>
      <c r="AT3" s="114"/>
    </row>
    <row r="4" spans="1:269" s="14" customFormat="1" x14ac:dyDescent="0.25">
      <c r="A4" s="9" t="s">
        <v>24</v>
      </c>
      <c r="B4" s="2" t="s">
        <v>25</v>
      </c>
      <c r="C4" s="10" t="s">
        <v>26</v>
      </c>
      <c r="D4" s="9" t="s">
        <v>27</v>
      </c>
      <c r="E4" s="11" t="s">
        <v>28</v>
      </c>
      <c r="F4" s="11" t="s">
        <v>29</v>
      </c>
      <c r="G4" s="9" t="s">
        <v>155</v>
      </c>
      <c r="H4" s="10" t="s">
        <v>30</v>
      </c>
      <c r="I4" s="96" t="s">
        <v>206</v>
      </c>
      <c r="J4" s="13" t="s">
        <v>31</v>
      </c>
      <c r="K4" s="10" t="s">
        <v>30</v>
      </c>
      <c r="L4" s="96" t="s">
        <v>206</v>
      </c>
      <c r="M4" s="13" t="s">
        <v>31</v>
      </c>
      <c r="N4" s="10" t="s">
        <v>30</v>
      </c>
      <c r="O4" s="96" t="s">
        <v>206</v>
      </c>
      <c r="P4" s="13" t="s">
        <v>31</v>
      </c>
      <c r="Q4" s="10" t="s">
        <v>30</v>
      </c>
      <c r="R4" s="96" t="s">
        <v>206</v>
      </c>
      <c r="S4" s="13" t="s">
        <v>31</v>
      </c>
      <c r="T4" s="10" t="s">
        <v>30</v>
      </c>
      <c r="U4" s="96" t="s">
        <v>206</v>
      </c>
      <c r="V4" s="13" t="s">
        <v>31</v>
      </c>
      <c r="W4" s="10" t="s">
        <v>30</v>
      </c>
      <c r="X4" s="96" t="s">
        <v>206</v>
      </c>
      <c r="Y4" s="13" t="s">
        <v>31</v>
      </c>
      <c r="Z4" s="10" t="s">
        <v>30</v>
      </c>
      <c r="AA4" s="96" t="s">
        <v>206</v>
      </c>
      <c r="AB4" s="13" t="s">
        <v>31</v>
      </c>
      <c r="AC4" s="10" t="s">
        <v>30</v>
      </c>
      <c r="AD4" s="96" t="s">
        <v>206</v>
      </c>
      <c r="AE4" s="13" t="s">
        <v>31</v>
      </c>
      <c r="AF4" s="10" t="s">
        <v>30</v>
      </c>
      <c r="AG4" s="96" t="s">
        <v>206</v>
      </c>
      <c r="AH4" s="13" t="s">
        <v>31</v>
      </c>
      <c r="AI4" s="10" t="s">
        <v>30</v>
      </c>
      <c r="AJ4" s="96" t="s">
        <v>206</v>
      </c>
      <c r="AK4" s="13" t="s">
        <v>31</v>
      </c>
      <c r="AL4" s="10" t="s">
        <v>30</v>
      </c>
      <c r="AM4" s="96" t="s">
        <v>206</v>
      </c>
      <c r="AN4" s="13" t="s">
        <v>31</v>
      </c>
      <c r="AO4" s="10" t="s">
        <v>30</v>
      </c>
      <c r="AP4" s="96" t="s">
        <v>206</v>
      </c>
      <c r="AQ4" s="13" t="s">
        <v>31</v>
      </c>
      <c r="AR4" s="112" t="s">
        <v>207</v>
      </c>
    </row>
    <row r="5" spans="1:269" s="111" customFormat="1" ht="14.25" customHeight="1" outlineLevel="1" x14ac:dyDescent="0.25">
      <c r="A5" s="105">
        <v>0</v>
      </c>
      <c r="B5" s="106"/>
      <c r="C5" s="107"/>
      <c r="D5" s="105"/>
      <c r="E5" s="108"/>
      <c r="F5" s="133"/>
      <c r="G5" s="105"/>
      <c r="H5" s="107">
        <v>0</v>
      </c>
      <c r="I5" s="109">
        <f>IF($G5="x",0,IF(H5&lt;50,H5-COUNTIFS($G$5:$G5,"x"),0))</f>
        <v>0</v>
      </c>
      <c r="J5" s="110" t="str">
        <f>IF(AND($G5="x",H5&gt;0),0,IF(ISERROR(LOOKUP(I5,Punkte!$D$1:$D$22,Punkte!$E$1:$E$22)),"",LOOKUP((I5),Punkte!$D$1:$D$22,Punkte!$E$1:$E$22)))</f>
        <v/>
      </c>
      <c r="K5" s="107">
        <v>0</v>
      </c>
      <c r="L5" s="109">
        <f>IF($G5="x",0,IF(K5&lt;50,K5-COUNTIFS($G$5:$G5,"x"),0))</f>
        <v>0</v>
      </c>
      <c r="M5" s="110" t="str">
        <f>IF(AND($G5="x",K5&gt;0),0,IF(ISERROR(LOOKUP(L5,Punkte!$D$1:$D$22,Punkte!$E$1:$E$22)),"",LOOKUP((L5),Punkte!$D$1:$D$22,Punkte!$E$1:$E$22)))</f>
        <v/>
      </c>
      <c r="N5" s="107">
        <v>0</v>
      </c>
      <c r="O5" s="109">
        <f>IF($G5="x",0,IF(N5&lt;50,N5-COUNTIFS($G$5:$G5,"x"),0))</f>
        <v>0</v>
      </c>
      <c r="P5" s="110" t="str">
        <f>IF(AND($G5="x",N5&gt;0),0,IF(ISERROR(LOOKUP(O5,Punkte!$D$1:$D$22,Punkte!$E$1:$E$22)),"",LOOKUP((O5),Punkte!$D$1:$D$22,Punkte!$E$1:$E$22)))</f>
        <v/>
      </c>
      <c r="Q5" s="107">
        <v>0</v>
      </c>
      <c r="R5" s="109">
        <f>IF($G5="x",0,IF(Q5&lt;50,Q5-COUNTIFS($G$5:$G5,"x"),0))</f>
        <v>0</v>
      </c>
      <c r="S5" s="110" t="str">
        <f>IF(AND($G5="x",Q5&gt;0),0,IF(ISERROR(LOOKUP(R5,Punkte!$D$1:$D$22,Punkte!$E$1:$E$22)),"",LOOKUP((R5),Punkte!$D$1:$D$22,Punkte!$E$1:$E$22)))</f>
        <v/>
      </c>
      <c r="T5" s="107">
        <v>0</v>
      </c>
      <c r="U5" s="109">
        <f>IF($G5="x",0,IF(T5&lt;50,T5-COUNTIFS($G$5:$G5,"x"),0))</f>
        <v>0</v>
      </c>
      <c r="V5" s="110" t="str">
        <f>IF(AND($G5="x",T5&gt;0),0,IF(ISERROR(LOOKUP(U5,Punkte!$D$1:$D$22,Punkte!$E$1:$E$22)),"",LOOKUP((U5),Punkte!$D$1:$D$22,Punkte!$E$1:$E$22)))</f>
        <v/>
      </c>
      <c r="W5" s="107">
        <v>0</v>
      </c>
      <c r="X5" s="109">
        <f>IF($G5="x",0,IF(W5&lt;50,W5-COUNTIFS($G$5:$G5,"x"),0))</f>
        <v>0</v>
      </c>
      <c r="Y5" s="110" t="str">
        <f>IF(AND($G5="x",W5&gt;0),0,IF(ISERROR(LOOKUP(X5,Punkte!$D$1:$D$22,Punkte!$E$1:$E$22)),"",LOOKUP((X5),Punkte!$D$1:$D$22,Punkte!$E$1:$E$22)))</f>
        <v/>
      </c>
      <c r="Z5" s="107">
        <v>0</v>
      </c>
      <c r="AA5" s="109">
        <f>IF($G5="x",0,IF(Z5&lt;50,Z5-COUNTIFS($G$5:$G5,"x"),0))</f>
        <v>0</v>
      </c>
      <c r="AB5" s="110" t="str">
        <f>IF(AND($G5="x",Z5&gt;0),0,IF(ISERROR(LOOKUP(AA5,Punkte!$D$1:$D$22,Punkte!$E$1:$E$22)),"",LOOKUP((AA5),Punkte!$D$1:$D$22,Punkte!$E$1:$E$22)))</f>
        <v/>
      </c>
      <c r="AC5" s="107">
        <v>0</v>
      </c>
      <c r="AD5" s="109">
        <f>IF($G5="x",0,IF(AC5&lt;50,AC5-COUNTIFS($G$5:$G5,"x"),0))</f>
        <v>0</v>
      </c>
      <c r="AE5" s="110" t="str">
        <f>IF(AND($G5="x",AC5&gt;0),0,IF(ISERROR(LOOKUP(AD5,Punkte!$D$1:$D$22,Punkte!$E$1:$E$22)),"",LOOKUP((AD5),Punkte!$D$1:$D$22,Punkte!$E$1:$E$22)))</f>
        <v/>
      </c>
      <c r="AF5" s="107">
        <v>0</v>
      </c>
      <c r="AG5" s="109">
        <f>IF($G5="x",0,IF(AF5&lt;50,AF5-COUNTIFS($G$5:$G5,"x"),0))</f>
        <v>0</v>
      </c>
      <c r="AH5" s="110" t="str">
        <f>IF(AND($G5="x",AF5&gt;0),0,IF(ISERROR(LOOKUP(AG5,Punkte!$D$1:$D$22,Punkte!$E$1:$E$22)),"",LOOKUP((AG5),Punkte!$D$1:$D$22,Punkte!$E$1:$E$22)))</f>
        <v/>
      </c>
      <c r="AI5" s="107">
        <v>0</v>
      </c>
      <c r="AJ5" s="109">
        <f>IF($G5="x",0,IF(AI5&lt;50,AI5-COUNTIFS($G$5:$G5,"x"),0))</f>
        <v>0</v>
      </c>
      <c r="AK5" s="110" t="str">
        <f>IF(AND($G5="x",AI5&gt;0),0,IF(ISERROR(LOOKUP(AJ5,Punkte!$D$1:$D$22,Punkte!$E$1:$E$22)),"",LOOKUP((AJ5),Punkte!$D$1:$D$22,Punkte!$E$1:$E$22)))</f>
        <v/>
      </c>
      <c r="AL5" s="107">
        <v>0</v>
      </c>
      <c r="AM5" s="109">
        <f>IF($G5="x",0,IF(AL5&lt;50,AL5-COUNTIFS($G$5:$G5,"x"),0))</f>
        <v>0</v>
      </c>
      <c r="AN5" s="110" t="str">
        <f>IF(AND($G5="x",AL5&gt;0),0,IF(ISERROR(LOOKUP(AM5,Punkte!$D$1:$D$22,Punkte!$E$1:$E$22)),"",LOOKUP((AM5),Punkte!$D$1:$D$22,Punkte!$E$1:$E$22)))</f>
        <v/>
      </c>
      <c r="AO5" s="107">
        <v>0</v>
      </c>
      <c r="AP5" s="109">
        <f>IF($G5="x",0,IF(AO5&lt;50,AO5-COUNTIFS($G$5:$G5,"x"),0))</f>
        <v>0</v>
      </c>
      <c r="AQ5" s="110" t="str">
        <f>IF(AND($G5="x",AO5&gt;0),0,IF(ISERROR(LOOKUP(AP5,Punkte!$D$1:$D$22,Punkte!$E$1:$E$22)),"",LOOKUP((AP5),Punkte!$D$1:$D$22,Punkte!$E$1:$E$22)))</f>
        <v/>
      </c>
      <c r="AR5" s="107">
        <f>COUNTA(H5,K5,N5,Q5,T5,W5,Z5,AC5,AF5,AI5,AL5,AO5)</f>
        <v>12</v>
      </c>
    </row>
    <row r="6" spans="1:269" x14ac:dyDescent="0.25">
      <c r="A6" s="9">
        <f>_xlfn.RANK.EQ(B6,$B$6:$B$7)</f>
        <v>1</v>
      </c>
      <c r="B6" s="34">
        <f>SUM(IF(ISNUMBER(J6),J6)+IF(ISNUMBER(M6),M6)+IF(ISNUMBER(P6),P6)+IF(ISNUMBER(S6),S6)+IF(ISNUMBER(V6),V6)+IF(ISNUMBER(Y6),Y6)+IF(ISNUMBER(AB6),AB6)+IF(ISNUMBER(AE6),AE6)+IF(ISNUMBER(AH6),AH6)+IF(ISNUMBER(AK6),AK6)+IF(ISNUMBER(AN6),AN6)+IF(ISNUMBER(AQ6),AQ6))</f>
        <v>0</v>
      </c>
      <c r="C6" s="3">
        <v>1</v>
      </c>
      <c r="E6" s="15" t="s">
        <v>214</v>
      </c>
      <c r="F6" s="15" t="s">
        <v>215</v>
      </c>
      <c r="G6" s="94"/>
      <c r="J6" s="39" t="str">
        <f>IF(AND($G6="x",H6&gt;0),0,IF(ISERROR(LOOKUP(I6,Punkte!$D$1:$D$22,Punkte!$E$1:$E$22)),"",LOOKUP((I6),Punkte!$D$1:$D$22,Punkte!$E$1:$E$22)))</f>
        <v/>
      </c>
      <c r="M6" s="39" t="str">
        <f>IF(AND($G6="x",K6&gt;0),0,IF(ISERROR(LOOKUP(L6,Punkte!$D$1:$D$22,Punkte!$E$1:$E$22)),"",LOOKUP((L6),Punkte!$D$1:$D$22,Punkte!$E$1:$E$22)))</f>
        <v/>
      </c>
      <c r="P6" s="39" t="str">
        <f>IF(AND($G6="x",N6&gt;0),0,IF(ISERROR(LOOKUP(O6,Punkte!$D$1:$D$22,Punkte!$E$1:$E$22)),"",LOOKUP((O6),Punkte!$D$1:$D$22,Punkte!$E$1:$E$22)))</f>
        <v/>
      </c>
      <c r="S6" s="39" t="str">
        <f>IF(AND($G6="x",Q6&gt;0),0,IF(ISERROR(LOOKUP(R6,Punkte!$D$1:$D$22,Punkte!$E$1:$E$22)),"",LOOKUP((R6),Punkte!$D$1:$D$22,Punkte!$E$1:$E$22)))</f>
        <v/>
      </c>
      <c r="V6" s="39" t="str">
        <f>IF(AND($G6="x",T6&gt;0),0,IF(ISERROR(LOOKUP(U6,Punkte!$D$1:$D$22,Punkte!$E$1:$E$22)),"",LOOKUP((U6),Punkte!$D$1:$D$22,Punkte!$E$1:$E$22)))</f>
        <v/>
      </c>
      <c r="Y6" s="39" t="str">
        <f>IF(AND($G6="x",W6&gt;0),0,IF(ISERROR(LOOKUP(X6,Punkte!$D$1:$D$22,Punkte!$E$1:$E$22)),"",LOOKUP((X6),Punkte!$D$1:$D$22,Punkte!$E$1:$E$22)))</f>
        <v/>
      </c>
      <c r="AB6" s="39" t="str">
        <f>IF(AND($G6="x",Z6&gt;0),0,IF(ISERROR(LOOKUP(AA6,Punkte!$D$1:$D$22,Punkte!$E$1:$E$22)),"",LOOKUP((AA6),Punkte!$D$1:$D$22,Punkte!$E$1:$E$22)))</f>
        <v/>
      </c>
      <c r="AC6" s="103"/>
      <c r="AE6" s="39" t="str">
        <f>IF(AND($G6="x",AC6&gt;0),0,IF(ISERROR(LOOKUP(AD6,Punkte!$D$1:$D$22,Punkte!$E$1:$E$22)),"",LOOKUP((AD6),Punkte!$D$1:$D$22,Punkte!$E$1:$E$22)))</f>
        <v/>
      </c>
      <c r="AH6" s="39" t="str">
        <f>IF(AND($G6="x",AF6&gt;0),0,IF(ISERROR(LOOKUP(AG6,Punkte!$D$1:$D$22,Punkte!$E$1:$E$22)),"",LOOKUP((AG6),Punkte!$D$1:$D$22,Punkte!$E$1:$E$22)))</f>
        <v/>
      </c>
      <c r="AK6" s="39" t="str">
        <f>IF(AND($G6="x",AI6&gt;0),0,IF(ISERROR(LOOKUP(AJ6,Punkte!$D$1:$D$22,Punkte!$E$1:$E$22)),"",LOOKUP((AJ6),Punkte!$D$1:$D$22,Punkte!$E$1:$E$22)))</f>
        <v/>
      </c>
      <c r="AN6" s="39" t="str">
        <f>IF(AND($G6="x",AL6&gt;0),0,IF(ISERROR(LOOKUP(AM6,Punkte!$D$1:$D$22,Punkte!$E$1:$E$22)),"",LOOKUP((AM6),Punkte!$D$1:$D$22,Punkte!$E$1:$E$22)))</f>
        <v/>
      </c>
      <c r="AQ6" s="39" t="str">
        <f>IF(AND($G6="x",AO6&gt;0),0,IF(ISERROR(LOOKUP(AP6,Punkte!$D$1:$D$22,Punkte!$E$1:$E$22)),"",LOOKUP((AP6),Punkte!$D$1:$D$22,Punkte!$E$1:$E$22)))</f>
        <v/>
      </c>
      <c r="AR6" s="115">
        <f>COUNTA(H6,K6,N6,Q6,T6,W6,Z6,AC6,AF6,AI6,AL6,AO6)</f>
        <v>0</v>
      </c>
    </row>
    <row r="7" spans="1:269" s="80" customFormat="1" x14ac:dyDescent="0.25">
      <c r="A7" s="52"/>
      <c r="B7" s="55"/>
      <c r="C7" s="55"/>
      <c r="D7" s="55"/>
      <c r="F7" s="56"/>
      <c r="G7" s="56"/>
      <c r="H7" s="101"/>
      <c r="I7" s="98"/>
      <c r="J7" s="91"/>
      <c r="K7" s="101"/>
      <c r="L7" s="117"/>
      <c r="M7" s="78"/>
      <c r="N7" s="101"/>
      <c r="O7" s="98"/>
      <c r="P7" s="78"/>
      <c r="Q7" s="101"/>
      <c r="R7" s="98"/>
      <c r="S7" s="91"/>
      <c r="T7" s="101"/>
      <c r="U7" s="98"/>
      <c r="V7" s="91"/>
      <c r="W7" s="101"/>
      <c r="X7" s="98"/>
      <c r="Y7" s="91"/>
      <c r="Z7" s="101"/>
      <c r="AA7" s="98"/>
      <c r="AB7" s="78"/>
      <c r="AC7" s="101"/>
      <c r="AD7" s="98"/>
      <c r="AE7" s="74"/>
      <c r="AF7" s="101"/>
      <c r="AG7" s="98"/>
      <c r="AH7" s="78"/>
      <c r="AI7" s="101"/>
      <c r="AJ7" s="98"/>
      <c r="AK7" s="78"/>
      <c r="AL7" s="101"/>
      <c r="AM7" s="98"/>
      <c r="AN7" s="91"/>
      <c r="AO7" s="74"/>
      <c r="AP7" s="98"/>
      <c r="AQ7" s="77"/>
      <c r="AR7" s="77"/>
    </row>
    <row r="8" spans="1:269" s="128" customFormat="1" x14ac:dyDescent="0.25">
      <c r="A8" s="72"/>
      <c r="B8" s="73"/>
      <c r="C8" s="74"/>
      <c r="D8" s="75"/>
      <c r="E8" s="80" t="s">
        <v>205</v>
      </c>
      <c r="F8" s="76"/>
      <c r="G8" s="77"/>
      <c r="H8" s="74"/>
      <c r="I8" s="97"/>
      <c r="J8" s="78"/>
      <c r="K8" s="74"/>
      <c r="L8" s="117"/>
      <c r="M8" s="78"/>
      <c r="N8" s="74"/>
      <c r="O8" s="97"/>
      <c r="P8" s="78"/>
      <c r="Q8" s="74"/>
      <c r="R8" s="97"/>
      <c r="S8" s="78"/>
      <c r="T8" s="74"/>
      <c r="U8" s="97"/>
      <c r="V8" s="78"/>
      <c r="W8" s="74"/>
      <c r="X8" s="97"/>
      <c r="Y8" s="79"/>
      <c r="Z8" s="74"/>
      <c r="AA8" s="97"/>
      <c r="AB8" s="78"/>
      <c r="AC8" s="74"/>
      <c r="AD8" s="97"/>
      <c r="AE8" s="74"/>
      <c r="AF8" s="74"/>
      <c r="AG8" s="97"/>
      <c r="AH8" s="78"/>
      <c r="AI8" s="74"/>
      <c r="AJ8" s="97"/>
      <c r="AK8" s="78"/>
      <c r="AL8" s="74"/>
      <c r="AM8" s="97"/>
      <c r="AN8" s="77"/>
      <c r="AO8" s="74"/>
      <c r="AP8" s="97"/>
      <c r="AQ8" s="77"/>
      <c r="AR8" s="77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  <c r="IW8" s="121"/>
      <c r="IX8" s="121"/>
      <c r="IY8" s="121"/>
      <c r="IZ8" s="121"/>
      <c r="JA8" s="121"/>
      <c r="JB8" s="121"/>
      <c r="JC8" s="121"/>
      <c r="JD8" s="121"/>
      <c r="JE8" s="121"/>
      <c r="JF8" s="121"/>
      <c r="JG8" s="121"/>
      <c r="JH8" s="121"/>
      <c r="JI8" s="121"/>
    </row>
    <row r="9" spans="1:269" s="128" customFormat="1" x14ac:dyDescent="0.25">
      <c r="A9" s="52"/>
      <c r="B9" s="129"/>
      <c r="C9" s="116"/>
      <c r="D9" s="52"/>
      <c r="E9" s="56" t="s">
        <v>141</v>
      </c>
      <c r="F9" s="56"/>
      <c r="G9" s="56"/>
      <c r="H9" s="101"/>
      <c r="I9" s="98"/>
      <c r="J9" s="91"/>
      <c r="K9" s="101"/>
      <c r="L9" s="98"/>
      <c r="M9" s="91"/>
      <c r="N9" s="101"/>
      <c r="O9" s="98"/>
      <c r="P9" s="78"/>
      <c r="Q9" s="101"/>
      <c r="R9" s="98"/>
      <c r="S9" s="91"/>
      <c r="T9" s="101"/>
      <c r="U9" s="98"/>
      <c r="V9" s="91"/>
      <c r="W9" s="101"/>
      <c r="X9" s="98"/>
      <c r="Y9" s="91"/>
      <c r="Z9" s="101"/>
      <c r="AA9" s="98"/>
      <c r="AB9" s="91"/>
      <c r="AC9" s="101"/>
      <c r="AD9" s="98"/>
      <c r="AE9" s="91"/>
      <c r="AF9" s="101"/>
      <c r="AG9" s="98"/>
      <c r="AH9" s="78"/>
      <c r="AI9" s="101"/>
      <c r="AJ9" s="98"/>
      <c r="AK9" s="78"/>
      <c r="AL9" s="101"/>
      <c r="AM9" s="98"/>
      <c r="AN9" s="91"/>
      <c r="AO9" s="74"/>
      <c r="AP9" s="98"/>
      <c r="AQ9" s="77"/>
      <c r="AR9" s="77"/>
    </row>
    <row r="10" spans="1:269" s="128" customFormat="1" x14ac:dyDescent="0.25">
      <c r="A10" s="52"/>
      <c r="B10" s="129"/>
      <c r="C10" s="116"/>
      <c r="D10" s="52"/>
      <c r="E10" s="56" t="s">
        <v>140</v>
      </c>
      <c r="F10" s="130"/>
      <c r="G10" s="130"/>
      <c r="H10" s="74"/>
      <c r="I10" s="97"/>
      <c r="J10" s="92"/>
      <c r="K10" s="74"/>
      <c r="L10" s="97"/>
      <c r="M10" s="92"/>
      <c r="N10" s="74"/>
      <c r="O10" s="97"/>
      <c r="P10" s="78"/>
      <c r="Q10" s="74"/>
      <c r="R10" s="97"/>
      <c r="S10" s="92"/>
      <c r="T10" s="74"/>
      <c r="U10" s="97"/>
      <c r="V10" s="92"/>
      <c r="W10" s="74"/>
      <c r="X10" s="97"/>
      <c r="Y10" s="92"/>
      <c r="Z10" s="74"/>
      <c r="AA10" s="97"/>
      <c r="AB10" s="92"/>
      <c r="AC10" s="74"/>
      <c r="AD10" s="97"/>
      <c r="AE10" s="92"/>
      <c r="AF10" s="74"/>
      <c r="AG10" s="97"/>
      <c r="AH10" s="78"/>
      <c r="AI10" s="74"/>
      <c r="AJ10" s="97"/>
      <c r="AK10" s="78"/>
      <c r="AL10" s="74"/>
      <c r="AM10" s="97"/>
      <c r="AN10" s="92"/>
      <c r="AO10" s="74"/>
      <c r="AP10" s="97"/>
      <c r="AQ10" s="77"/>
      <c r="AR10" s="77"/>
    </row>
    <row r="11" spans="1:269" s="128" customFormat="1" x14ac:dyDescent="0.25">
      <c r="A11" s="121"/>
      <c r="B11" s="121"/>
      <c r="C11" s="121"/>
      <c r="D11" s="121"/>
      <c r="E11" s="130" t="s">
        <v>142</v>
      </c>
      <c r="F11" s="121"/>
      <c r="G11" s="121"/>
      <c r="H11" s="131"/>
      <c r="I11" s="132"/>
      <c r="J11" s="121"/>
      <c r="K11" s="131"/>
      <c r="L11" s="132"/>
      <c r="M11" s="121"/>
      <c r="N11" s="131"/>
      <c r="O11" s="132"/>
      <c r="P11" s="121"/>
      <c r="Q11" s="131"/>
      <c r="R11" s="132"/>
      <c r="S11" s="121"/>
      <c r="T11" s="131"/>
      <c r="U11" s="132"/>
      <c r="V11" s="121"/>
      <c r="W11" s="131"/>
      <c r="X11" s="132"/>
      <c r="Y11" s="121"/>
      <c r="Z11" s="131"/>
      <c r="AA11" s="132"/>
      <c r="AB11" s="121"/>
      <c r="AC11" s="131"/>
      <c r="AD11" s="132"/>
      <c r="AE11" s="121"/>
      <c r="AF11" s="131"/>
      <c r="AG11" s="132"/>
      <c r="AH11" s="121"/>
      <c r="AI11" s="131"/>
      <c r="AJ11" s="132"/>
      <c r="AK11" s="121"/>
      <c r="AL11" s="131"/>
      <c r="AM11" s="132"/>
      <c r="AN11" s="121"/>
      <c r="AO11" s="131"/>
      <c r="AP11" s="132"/>
      <c r="AQ11" s="121"/>
      <c r="AR11" s="77"/>
    </row>
    <row r="12" spans="1:269" s="71" customFormat="1" x14ac:dyDescent="0.25">
      <c r="A12" s="122"/>
      <c r="B12" s="123"/>
      <c r="C12" s="124"/>
      <c r="D12" s="122"/>
      <c r="E12" s="125"/>
      <c r="F12" s="125"/>
      <c r="G12" s="125"/>
      <c r="H12" s="124"/>
      <c r="I12" s="126"/>
      <c r="J12" s="127"/>
      <c r="K12" s="124"/>
      <c r="L12" s="126"/>
      <c r="M12" s="127"/>
      <c r="N12" s="124"/>
      <c r="O12" s="126"/>
      <c r="P12" s="127"/>
      <c r="Q12" s="124"/>
      <c r="R12" s="126"/>
      <c r="S12" s="127"/>
      <c r="T12" s="124"/>
      <c r="U12" s="126"/>
      <c r="V12" s="127"/>
      <c r="W12" s="124"/>
      <c r="X12" s="126"/>
      <c r="Y12" s="127"/>
      <c r="Z12" s="124"/>
      <c r="AA12" s="126"/>
      <c r="AB12" s="127"/>
      <c r="AC12" s="124"/>
      <c r="AD12" s="126"/>
      <c r="AE12" s="127"/>
      <c r="AF12" s="124"/>
      <c r="AG12" s="126"/>
      <c r="AH12" s="127"/>
      <c r="AI12" s="124"/>
      <c r="AJ12" s="126"/>
      <c r="AK12" s="127"/>
      <c r="AL12" s="124"/>
      <c r="AM12" s="126"/>
      <c r="AN12" s="127"/>
      <c r="AO12" s="124"/>
      <c r="AP12" s="126"/>
      <c r="AQ12" s="127"/>
    </row>
    <row r="13" spans="1:269" x14ac:dyDescent="0.25">
      <c r="E13" s="29"/>
      <c r="F13" s="29"/>
      <c r="G13" s="29"/>
    </row>
    <row r="14" spans="1:269" x14ac:dyDescent="0.25">
      <c r="A14" s="7"/>
      <c r="E14" s="29"/>
      <c r="F14" s="29"/>
      <c r="G14" s="29"/>
    </row>
    <row r="15" spans="1:269" x14ac:dyDescent="0.25">
      <c r="A15" s="7"/>
      <c r="E15" s="29"/>
      <c r="F15" s="29"/>
      <c r="G15" s="29"/>
    </row>
    <row r="16" spans="1:269" x14ac:dyDescent="0.25">
      <c r="A16" s="7"/>
      <c r="E16" s="29"/>
      <c r="F16" s="29"/>
      <c r="G16" s="29"/>
    </row>
    <row r="17" spans="1:269" x14ac:dyDescent="0.25">
      <c r="E17" s="29"/>
      <c r="F17" s="29"/>
      <c r="G17" s="29"/>
    </row>
    <row r="18" spans="1:269" x14ac:dyDescent="0.25">
      <c r="E18" s="29"/>
      <c r="F18" s="29"/>
      <c r="G18" s="29"/>
    </row>
    <row r="19" spans="1:269" x14ac:dyDescent="0.25">
      <c r="E19" s="29"/>
      <c r="F19" s="29"/>
      <c r="G19" s="29"/>
    </row>
    <row r="20" spans="1:269" x14ac:dyDescent="0.25">
      <c r="E20" s="29"/>
      <c r="F20" s="29"/>
      <c r="G20" s="29"/>
    </row>
    <row r="21" spans="1:269" s="3" customFormat="1" x14ac:dyDescent="0.25">
      <c r="A21" s="1"/>
      <c r="B21" s="2"/>
      <c r="D21" s="1"/>
      <c r="E21" s="29"/>
      <c r="F21" s="29"/>
      <c r="G21" s="29"/>
      <c r="I21" s="99"/>
      <c r="J21" s="6"/>
      <c r="L21" s="99"/>
      <c r="M21" s="6"/>
      <c r="O21" s="99"/>
      <c r="P21" s="6"/>
      <c r="R21" s="99"/>
      <c r="S21" s="6"/>
      <c r="U21" s="99"/>
      <c r="V21" s="6"/>
      <c r="X21" s="99"/>
      <c r="Y21" s="6"/>
      <c r="AA21" s="99"/>
      <c r="AB21" s="6"/>
      <c r="AD21" s="99"/>
      <c r="AE21" s="6"/>
      <c r="AG21" s="99"/>
      <c r="AH21" s="6"/>
      <c r="AJ21" s="99"/>
      <c r="AK21" s="6"/>
      <c r="AM21" s="99"/>
      <c r="AN21" s="6"/>
      <c r="AP21" s="99"/>
      <c r="AQ21" s="6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</row>
    <row r="22" spans="1:269" s="3" customFormat="1" x14ac:dyDescent="0.25">
      <c r="A22" s="1"/>
      <c r="B22" s="2"/>
      <c r="D22" s="1"/>
      <c r="E22" s="29"/>
      <c r="F22" s="29"/>
      <c r="G22" s="29"/>
      <c r="I22" s="99"/>
      <c r="J22" s="6"/>
      <c r="L22" s="99"/>
      <c r="M22" s="6"/>
      <c r="O22" s="99"/>
      <c r="P22" s="6"/>
      <c r="R22" s="99"/>
      <c r="S22" s="6"/>
      <c r="U22" s="99"/>
      <c r="V22" s="6"/>
      <c r="X22" s="99"/>
      <c r="Y22" s="6"/>
      <c r="AA22" s="99"/>
      <c r="AB22" s="6"/>
      <c r="AD22" s="99"/>
      <c r="AE22" s="6"/>
      <c r="AG22" s="99"/>
      <c r="AH22" s="6"/>
      <c r="AJ22" s="99"/>
      <c r="AK22" s="6"/>
      <c r="AM22" s="99"/>
      <c r="AN22" s="6"/>
      <c r="AP22" s="99"/>
      <c r="AQ22" s="6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</row>
    <row r="23" spans="1:269" s="3" customFormat="1" x14ac:dyDescent="0.25">
      <c r="A23" s="1"/>
      <c r="B23" s="2"/>
      <c r="D23" s="1"/>
      <c r="E23" s="29"/>
      <c r="F23" s="29"/>
      <c r="G23" s="29"/>
      <c r="I23" s="99"/>
      <c r="J23" s="6"/>
      <c r="L23" s="99"/>
      <c r="M23" s="6"/>
      <c r="O23" s="99"/>
      <c r="P23" s="6"/>
      <c r="R23" s="99"/>
      <c r="S23" s="6"/>
      <c r="U23" s="99"/>
      <c r="V23" s="6"/>
      <c r="X23" s="99"/>
      <c r="Y23" s="6"/>
      <c r="AA23" s="99"/>
      <c r="AB23" s="6"/>
      <c r="AD23" s="99"/>
      <c r="AE23" s="6"/>
      <c r="AG23" s="99"/>
      <c r="AH23" s="6"/>
      <c r="AJ23" s="99"/>
      <c r="AK23" s="6"/>
      <c r="AM23" s="99"/>
      <c r="AN23" s="6"/>
      <c r="AP23" s="99"/>
      <c r="AQ23" s="6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</row>
    <row r="24" spans="1:269" s="3" customFormat="1" x14ac:dyDescent="0.25">
      <c r="A24" s="1"/>
      <c r="B24" s="2"/>
      <c r="D24" s="1"/>
      <c r="E24" s="29"/>
      <c r="F24" s="29"/>
      <c r="G24" s="29"/>
      <c r="I24" s="99"/>
      <c r="J24" s="6"/>
      <c r="L24" s="99"/>
      <c r="M24" s="6"/>
      <c r="O24" s="99"/>
      <c r="P24" s="6"/>
      <c r="R24" s="99"/>
      <c r="S24" s="6"/>
      <c r="U24" s="99"/>
      <c r="V24" s="6"/>
      <c r="X24" s="99"/>
      <c r="Y24" s="6"/>
      <c r="AA24" s="99"/>
      <c r="AB24" s="6"/>
      <c r="AD24" s="99"/>
      <c r="AE24" s="6"/>
      <c r="AG24" s="99"/>
      <c r="AH24" s="6"/>
      <c r="AJ24" s="99"/>
      <c r="AK24" s="6"/>
      <c r="AM24" s="99"/>
      <c r="AN24" s="6"/>
      <c r="AP24" s="99"/>
      <c r="AQ24" s="6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</row>
    <row r="25" spans="1:269" s="3" customFormat="1" x14ac:dyDescent="0.25">
      <c r="A25" s="1"/>
      <c r="B25" s="2"/>
      <c r="D25" s="1"/>
      <c r="E25" s="29"/>
      <c r="F25" s="29"/>
      <c r="G25" s="29"/>
      <c r="I25" s="99"/>
      <c r="J25" s="6"/>
      <c r="L25" s="99"/>
      <c r="M25" s="6"/>
      <c r="O25" s="99"/>
      <c r="P25" s="6"/>
      <c r="R25" s="99"/>
      <c r="S25" s="6"/>
      <c r="U25" s="99"/>
      <c r="V25" s="6"/>
      <c r="X25" s="99"/>
      <c r="Y25" s="6"/>
      <c r="AA25" s="99"/>
      <c r="AB25" s="6"/>
      <c r="AD25" s="99"/>
      <c r="AE25" s="6"/>
      <c r="AG25" s="99"/>
      <c r="AH25" s="6"/>
      <c r="AJ25" s="99"/>
      <c r="AK25" s="6"/>
      <c r="AM25" s="99"/>
      <c r="AN25" s="6"/>
      <c r="AP25" s="99"/>
      <c r="AQ25" s="6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</row>
    <row r="26" spans="1:269" s="3" customFormat="1" x14ac:dyDescent="0.25">
      <c r="A26" s="1"/>
      <c r="B26" s="2"/>
      <c r="D26" s="1"/>
      <c r="E26" s="29"/>
      <c r="F26" s="29"/>
      <c r="G26" s="29"/>
      <c r="I26" s="99"/>
      <c r="J26" s="6"/>
      <c r="L26" s="99"/>
      <c r="M26" s="6"/>
      <c r="O26" s="99"/>
      <c r="P26" s="6"/>
      <c r="R26" s="99"/>
      <c r="S26" s="6"/>
      <c r="U26" s="99"/>
      <c r="V26" s="6"/>
      <c r="X26" s="99"/>
      <c r="Y26" s="6"/>
      <c r="AA26" s="99"/>
      <c r="AB26" s="6"/>
      <c r="AD26" s="99"/>
      <c r="AE26" s="6"/>
      <c r="AG26" s="99"/>
      <c r="AH26" s="6"/>
      <c r="AJ26" s="99"/>
      <c r="AK26" s="6"/>
      <c r="AM26" s="99"/>
      <c r="AN26" s="6"/>
      <c r="AP26" s="99"/>
      <c r="AQ26" s="6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</row>
    <row r="27" spans="1:269" s="3" customFormat="1" x14ac:dyDescent="0.25">
      <c r="A27" s="1"/>
      <c r="B27" s="2"/>
      <c r="D27" s="1"/>
      <c r="E27" s="29"/>
      <c r="F27" s="29"/>
      <c r="G27" s="29"/>
      <c r="I27" s="99"/>
      <c r="J27" s="6"/>
      <c r="L27" s="99"/>
      <c r="M27" s="6"/>
      <c r="O27" s="99"/>
      <c r="P27" s="6"/>
      <c r="R27" s="99"/>
      <c r="S27" s="6"/>
      <c r="U27" s="99"/>
      <c r="V27" s="6"/>
      <c r="X27" s="99"/>
      <c r="Y27" s="6"/>
      <c r="AA27" s="99"/>
      <c r="AB27" s="6"/>
      <c r="AD27" s="99"/>
      <c r="AE27" s="6"/>
      <c r="AG27" s="99"/>
      <c r="AH27" s="6"/>
      <c r="AJ27" s="99"/>
      <c r="AK27" s="6"/>
      <c r="AM27" s="99"/>
      <c r="AN27" s="6"/>
      <c r="AP27" s="99"/>
      <c r="AQ27" s="6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</row>
    <row r="28" spans="1:269" s="3" customFormat="1" x14ac:dyDescent="0.25">
      <c r="A28" s="1"/>
      <c r="B28" s="2"/>
      <c r="D28" s="1"/>
      <c r="E28" s="29"/>
      <c r="F28" s="29"/>
      <c r="G28" s="29"/>
      <c r="I28" s="99"/>
      <c r="J28" s="6"/>
      <c r="L28" s="99"/>
      <c r="M28" s="6"/>
      <c r="O28" s="99"/>
      <c r="P28" s="6"/>
      <c r="R28" s="99"/>
      <c r="S28" s="6"/>
      <c r="U28" s="99"/>
      <c r="V28" s="6"/>
      <c r="X28" s="99"/>
      <c r="Y28" s="6"/>
      <c r="AA28" s="99"/>
      <c r="AB28" s="6"/>
      <c r="AD28" s="99"/>
      <c r="AE28" s="6"/>
      <c r="AG28" s="99"/>
      <c r="AH28" s="6"/>
      <c r="AJ28" s="99"/>
      <c r="AK28" s="6"/>
      <c r="AM28" s="99"/>
      <c r="AN28" s="6"/>
      <c r="AP28" s="99"/>
      <c r="AQ28" s="6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</row>
    <row r="29" spans="1:269" s="3" customFormat="1" x14ac:dyDescent="0.25">
      <c r="A29" s="1"/>
      <c r="B29" s="2"/>
      <c r="D29" s="1"/>
      <c r="E29" s="29"/>
      <c r="F29" s="29"/>
      <c r="G29" s="29"/>
      <c r="I29" s="99"/>
      <c r="J29" s="6"/>
      <c r="L29" s="99"/>
      <c r="M29" s="6"/>
      <c r="O29" s="99"/>
      <c r="P29" s="6"/>
      <c r="R29" s="99"/>
      <c r="S29" s="6"/>
      <c r="U29" s="99"/>
      <c r="V29" s="6"/>
      <c r="X29" s="99"/>
      <c r="Y29" s="6"/>
      <c r="AA29" s="99"/>
      <c r="AB29" s="6"/>
      <c r="AD29" s="99"/>
      <c r="AE29" s="6"/>
      <c r="AG29" s="99"/>
      <c r="AH29" s="6"/>
      <c r="AJ29" s="99"/>
      <c r="AK29" s="6"/>
      <c r="AM29" s="99"/>
      <c r="AN29" s="6"/>
      <c r="AP29" s="99"/>
      <c r="AQ29" s="6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</row>
    <row r="30" spans="1:269" s="3" customFormat="1" x14ac:dyDescent="0.25">
      <c r="A30" s="1"/>
      <c r="B30" s="2"/>
      <c r="D30" s="1"/>
      <c r="E30" s="29"/>
      <c r="F30" s="29"/>
      <c r="G30" s="29"/>
      <c r="I30" s="99"/>
      <c r="J30" s="6"/>
      <c r="L30" s="99"/>
      <c r="M30" s="6"/>
      <c r="O30" s="99"/>
      <c r="P30" s="6"/>
      <c r="R30" s="99"/>
      <c r="S30" s="6"/>
      <c r="U30" s="99"/>
      <c r="V30" s="6"/>
      <c r="X30" s="99"/>
      <c r="Y30" s="6"/>
      <c r="AA30" s="99"/>
      <c r="AB30" s="6"/>
      <c r="AD30" s="99"/>
      <c r="AE30" s="6"/>
      <c r="AG30" s="99"/>
      <c r="AH30" s="6"/>
      <c r="AJ30" s="99"/>
      <c r="AK30" s="6"/>
      <c r="AM30" s="99"/>
      <c r="AN30" s="6"/>
      <c r="AP30" s="99"/>
      <c r="AQ30" s="6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</row>
    <row r="31" spans="1:269" s="3" customFormat="1" x14ac:dyDescent="0.25">
      <c r="A31" s="1"/>
      <c r="B31" s="2"/>
      <c r="D31" s="1"/>
      <c r="E31" s="29"/>
      <c r="F31" s="29"/>
      <c r="G31" s="29"/>
      <c r="I31" s="99"/>
      <c r="J31" s="6"/>
      <c r="L31" s="99"/>
      <c r="M31" s="6"/>
      <c r="O31" s="99"/>
      <c r="P31" s="6"/>
      <c r="R31" s="99"/>
      <c r="S31" s="6"/>
      <c r="U31" s="99"/>
      <c r="V31" s="6"/>
      <c r="X31" s="99"/>
      <c r="Y31" s="6"/>
      <c r="AA31" s="99"/>
      <c r="AB31" s="6"/>
      <c r="AD31" s="99"/>
      <c r="AE31" s="6"/>
      <c r="AG31" s="99"/>
      <c r="AH31" s="6"/>
      <c r="AJ31" s="99"/>
      <c r="AK31" s="6"/>
      <c r="AM31" s="99"/>
      <c r="AN31" s="6"/>
      <c r="AP31" s="99"/>
      <c r="AQ31" s="6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</row>
    <row r="32" spans="1:269" s="3" customFormat="1" x14ac:dyDescent="0.25">
      <c r="A32" s="1"/>
      <c r="B32" s="2"/>
      <c r="D32" s="1"/>
      <c r="E32" s="29"/>
      <c r="F32" s="29"/>
      <c r="G32" s="29"/>
      <c r="I32" s="99"/>
      <c r="J32" s="6"/>
      <c r="L32" s="99"/>
      <c r="M32" s="6"/>
      <c r="O32" s="99"/>
      <c r="P32" s="6"/>
      <c r="R32" s="99"/>
      <c r="S32" s="6"/>
      <c r="U32" s="99"/>
      <c r="V32" s="6"/>
      <c r="X32" s="99"/>
      <c r="Y32" s="6"/>
      <c r="AA32" s="99"/>
      <c r="AB32" s="6"/>
      <c r="AD32" s="99"/>
      <c r="AE32" s="6"/>
      <c r="AG32" s="99"/>
      <c r="AH32" s="6"/>
      <c r="AJ32" s="99"/>
      <c r="AK32" s="6"/>
      <c r="AM32" s="99"/>
      <c r="AN32" s="6"/>
      <c r="AP32" s="99"/>
      <c r="AQ32" s="6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</row>
    <row r="33" spans="1:269" s="3" customFormat="1" x14ac:dyDescent="0.25">
      <c r="A33" s="1"/>
      <c r="B33" s="2"/>
      <c r="D33" s="1"/>
      <c r="E33" s="29"/>
      <c r="F33" s="29"/>
      <c r="G33" s="29"/>
      <c r="I33" s="99"/>
      <c r="J33" s="6"/>
      <c r="L33" s="99"/>
      <c r="M33" s="6"/>
      <c r="O33" s="99"/>
      <c r="P33" s="6"/>
      <c r="R33" s="99"/>
      <c r="S33" s="6"/>
      <c r="U33" s="99"/>
      <c r="V33" s="6"/>
      <c r="X33" s="99"/>
      <c r="Y33" s="6"/>
      <c r="AA33" s="99"/>
      <c r="AB33" s="6"/>
      <c r="AD33" s="99"/>
      <c r="AE33" s="6"/>
      <c r="AG33" s="99"/>
      <c r="AH33" s="6"/>
      <c r="AJ33" s="99"/>
      <c r="AK33" s="6"/>
      <c r="AM33" s="99"/>
      <c r="AN33" s="6"/>
      <c r="AP33" s="99"/>
      <c r="AQ33" s="6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</row>
    <row r="34" spans="1:269" s="3" customFormat="1" x14ac:dyDescent="0.25">
      <c r="A34" s="1"/>
      <c r="B34" s="2"/>
      <c r="D34" s="1"/>
      <c r="E34" s="29"/>
      <c r="F34" s="29"/>
      <c r="G34" s="29"/>
      <c r="I34" s="99"/>
      <c r="J34" s="6"/>
      <c r="L34" s="99"/>
      <c r="M34" s="6"/>
      <c r="O34" s="99"/>
      <c r="P34" s="6"/>
      <c r="R34" s="99"/>
      <c r="S34" s="6"/>
      <c r="U34" s="99"/>
      <c r="V34" s="6"/>
      <c r="X34" s="99"/>
      <c r="Y34" s="6"/>
      <c r="AA34" s="99"/>
      <c r="AB34" s="6"/>
      <c r="AD34" s="99"/>
      <c r="AE34" s="6"/>
      <c r="AG34" s="99"/>
      <c r="AH34" s="6"/>
      <c r="AJ34" s="99"/>
      <c r="AK34" s="6"/>
      <c r="AM34" s="99"/>
      <c r="AN34" s="6"/>
      <c r="AP34" s="99"/>
      <c r="AQ34" s="6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</row>
    <row r="35" spans="1:269" s="3" customFormat="1" x14ac:dyDescent="0.25">
      <c r="A35" s="1"/>
      <c r="B35" s="2"/>
      <c r="D35" s="1"/>
      <c r="E35" s="29"/>
      <c r="F35" s="29"/>
      <c r="G35" s="29"/>
      <c r="I35" s="99"/>
      <c r="J35" s="6"/>
      <c r="L35" s="99"/>
      <c r="M35" s="6"/>
      <c r="O35" s="99"/>
      <c r="P35" s="6"/>
      <c r="R35" s="99"/>
      <c r="S35" s="6"/>
      <c r="U35" s="99"/>
      <c r="V35" s="6"/>
      <c r="X35" s="99"/>
      <c r="Y35" s="6"/>
      <c r="AA35" s="99"/>
      <c r="AB35" s="6"/>
      <c r="AD35" s="99"/>
      <c r="AE35" s="6"/>
      <c r="AG35" s="99"/>
      <c r="AH35" s="6"/>
      <c r="AJ35" s="99"/>
      <c r="AK35" s="6"/>
      <c r="AM35" s="99"/>
      <c r="AN35" s="6"/>
      <c r="AP35" s="99"/>
      <c r="AQ35" s="6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</row>
    <row r="53" spans="1:269" s="6" customFormat="1" x14ac:dyDescent="0.25">
      <c r="A53" s="1"/>
      <c r="B53" s="2"/>
      <c r="C53" s="3"/>
      <c r="D53" s="1"/>
      <c r="E53" s="4"/>
      <c r="F53" s="4"/>
      <c r="G53" s="4"/>
      <c r="H53" s="102"/>
      <c r="I53" s="100"/>
      <c r="K53" s="3"/>
      <c r="L53" s="99"/>
      <c r="N53" s="3"/>
      <c r="O53" s="100"/>
      <c r="Q53" s="3"/>
      <c r="R53" s="100"/>
      <c r="T53" s="3"/>
      <c r="U53" s="100"/>
      <c r="W53" s="3"/>
      <c r="X53" s="100"/>
      <c r="Z53" s="3"/>
      <c r="AA53" s="100"/>
      <c r="AC53" s="3"/>
      <c r="AD53" s="100"/>
      <c r="AF53" s="3"/>
      <c r="AG53" s="100"/>
      <c r="AI53" s="3"/>
      <c r="AJ53" s="100"/>
      <c r="AL53" s="3"/>
      <c r="AM53" s="100"/>
      <c r="AO53" s="3"/>
      <c r="AP53" s="100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</row>
    <row r="54" spans="1:269" s="6" customFormat="1" x14ac:dyDescent="0.25">
      <c r="A54" s="1"/>
      <c r="B54" s="2"/>
      <c r="C54" s="3"/>
      <c r="D54" s="1"/>
      <c r="E54" s="4"/>
      <c r="F54" s="4"/>
      <c r="G54" s="4"/>
      <c r="H54" s="102"/>
      <c r="I54" s="100"/>
      <c r="K54" s="3"/>
      <c r="L54" s="99"/>
      <c r="N54" s="3"/>
      <c r="O54" s="100"/>
      <c r="Q54" s="3"/>
      <c r="R54" s="100"/>
      <c r="T54" s="3"/>
      <c r="U54" s="100"/>
      <c r="W54" s="3"/>
      <c r="X54" s="100"/>
      <c r="Z54" s="3"/>
      <c r="AA54" s="100"/>
      <c r="AC54" s="3"/>
      <c r="AD54" s="100"/>
      <c r="AF54" s="3"/>
      <c r="AG54" s="100"/>
      <c r="AI54" s="3"/>
      <c r="AJ54" s="100"/>
      <c r="AL54" s="3"/>
      <c r="AM54" s="100"/>
      <c r="AO54" s="3"/>
      <c r="AP54" s="100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</row>
  </sheetData>
  <sheetProtection selectLockedCells="1" selectUnlockedCells="1"/>
  <autoFilter ref="A4:AR4" xr:uid="{00000000-0009-0000-0000-00000E000000}"/>
  <mergeCells count="25">
    <mergeCell ref="AO3:AQ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AL1:AQ1"/>
    <mergeCell ref="H2:M2"/>
    <mergeCell ref="N2:S2"/>
    <mergeCell ref="T2:Y2"/>
    <mergeCell ref="Z2:AE2"/>
    <mergeCell ref="AF2:AK2"/>
    <mergeCell ref="AL2:AQ2"/>
    <mergeCell ref="AF1:AK1"/>
    <mergeCell ref="A1:B1"/>
    <mergeCell ref="H1:M1"/>
    <mergeCell ref="N1:S1"/>
    <mergeCell ref="T1:Y1"/>
    <mergeCell ref="Z1:AE1"/>
  </mergeCells>
  <conditionalFormatting sqref="B1:B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{7AF2DE24-FCA0-41DC-BC2A-501F779D5102}</x14:id>
        </ext>
      </extLst>
    </cfRule>
  </conditionalFormatting>
  <dataValidations count="2">
    <dataValidation allowBlank="1" showInputMessage="1" showErrorMessage="1" prompt="Spalte für Formeln immer belassen!" sqref="A5:H5 AQ5:XFD5 AN5:AO5 AK5:AL5 AH5:AI5 AE5:AF5 AB5:AC5 Y5:Z5 V5:W5 S5:T5 P5:Q5 J5:K5 M5:N5 AR6:AR11" xr:uid="{00000000-0002-0000-0E00-000000000000}"/>
    <dataValidation allowBlank="1" showInputMessage="1" showErrorMessage="1" prompt="1. Ergebnisse in Spalte &quot;Platz&quot; eintragen._x000a_2. Sortieren nach Spalte &quot;Platz&quot;_x000a_3. Spalte &quot;Platz ohne Gaststarter&quot; kopieren und einfügen als WERTE_x000a_(damit bleiben die Ergebnisse bei Umsortierung erhalten)" sqref="I1:I1048576 AJ1:AJ1048576 L1:L1048576 O1:O1048576 R1:R1048576 U1:U1048576 X1:X1048576 AA1:AA1048576 AD1:AD1048576 AG1:AG1048576 AM1:AM1048576 AP1:AP1048576" xr:uid="{00000000-0002-0000-0E00-000001000000}"/>
  </dataValidations>
  <hyperlinks>
    <hyperlink ref="A1:B1" r:id="rId1" display="MZ-Cup 2014" xr:uid="{00000000-0004-0000-0E00-000000000000}"/>
  </hyperlinks>
  <printOptions gridLines="1"/>
  <pageMargins left="0.59055118110236227" right="0.51181102362204722" top="0.39370078740157483" bottom="0.39370078740157483" header="0.19685039370078741" footer="0.19685039370078741"/>
  <pageSetup paperSize="9" scale="47" firstPageNumber="0" orientation="landscape" horizontalDpi="300" verticalDpi="300" r:id="rId2"/>
  <headerFooter alignWithMargins="0">
    <oddHeader>&amp;L&amp;14www.mzcup.de&amp;C&amp;"Arial,Fett"&amp;20MZ-Cup 2015&amp;R&amp;14Stand:  &amp;D</oddHeader>
  </headerFooter>
  <colBreaks count="1" manualBreakCount="1">
    <brk id="48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AF2DE24-FCA0-41DC-BC2A-501F779D51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B1:B1048576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IQ104"/>
  <sheetViews>
    <sheetView zoomScaleNormal="100" workbookViewId="0">
      <selection activeCell="E61" sqref="E61"/>
    </sheetView>
  </sheetViews>
  <sheetFormatPr baseColWidth="10" defaultColWidth="11.5" defaultRowHeight="15.05" outlineLevelCol="1" x14ac:dyDescent="0.25"/>
  <cols>
    <col min="1" max="1" width="8" style="1" customWidth="1"/>
    <col min="2" max="2" width="15.125" style="2" customWidth="1"/>
    <col min="3" max="3" width="10.875" style="3" customWidth="1"/>
    <col min="4" max="4" width="16.25" style="203" customWidth="1"/>
    <col min="5" max="5" width="18.875" style="4" customWidth="1"/>
    <col min="6" max="6" width="19.125" style="4" bestFit="1" customWidth="1"/>
    <col min="7" max="7" width="12.125" style="4" hidden="1" customWidth="1" outlineLevel="1"/>
    <col min="8" max="8" width="8.75" style="3" customWidth="1" collapsed="1"/>
    <col min="9" max="9" width="8.75" style="99" hidden="1" customWidth="1" outlineLevel="1"/>
    <col min="10" max="10" width="8.75" style="6" customWidth="1" collapsed="1"/>
    <col min="11" max="11" width="8.75" style="3" customWidth="1"/>
    <col min="12" max="12" width="8.75" style="99" hidden="1" customWidth="1" outlineLevel="1"/>
    <col min="13" max="13" width="8.75" style="6" customWidth="1" collapsed="1"/>
    <col min="14" max="14" width="8.75" style="3" customWidth="1"/>
    <col min="15" max="15" width="8.75" style="99" hidden="1" customWidth="1" outlineLevel="1"/>
    <col min="16" max="16" width="8.75" style="6" customWidth="1" collapsed="1"/>
    <col min="17" max="17" width="8.75" style="3" customWidth="1"/>
    <col min="18" max="18" width="8.75" style="99" hidden="1" customWidth="1" outlineLevel="1"/>
    <col min="19" max="19" width="8.75" style="6" customWidth="1" collapsed="1"/>
    <col min="20" max="20" width="8.75" style="3" customWidth="1"/>
    <col min="21" max="21" width="8.75" style="99" hidden="1" customWidth="1" outlineLevel="1"/>
    <col min="22" max="22" width="8.75" style="6" customWidth="1" collapsed="1"/>
    <col min="23" max="23" width="8.75" style="3" customWidth="1"/>
    <col min="24" max="24" width="8.75" style="99" hidden="1" customWidth="1" outlineLevel="1"/>
    <col min="25" max="25" width="8.75" style="6" customWidth="1" collapsed="1"/>
    <col min="26" max="26" width="9.375" style="221" hidden="1" customWidth="1" outlineLevel="1"/>
    <col min="27" max="27" width="11.5" style="4" collapsed="1"/>
    <col min="28" max="141" width="11.5" style="4"/>
    <col min="142" max="142" width="11.5" style="4" hidden="1" customWidth="1"/>
    <col min="143" max="16384" width="11.5" style="4"/>
  </cols>
  <sheetData>
    <row r="1" spans="1:251" ht="20.3" x14ac:dyDescent="0.35">
      <c r="A1" s="320" t="s">
        <v>413</v>
      </c>
      <c r="B1" s="320"/>
      <c r="G1" s="159" t="s">
        <v>150</v>
      </c>
      <c r="H1" s="319" t="s">
        <v>6</v>
      </c>
      <c r="I1" s="319"/>
      <c r="J1" s="319"/>
      <c r="K1" s="319"/>
      <c r="L1" s="319"/>
      <c r="M1" s="319"/>
      <c r="N1" s="314" t="s">
        <v>1</v>
      </c>
      <c r="O1" s="315"/>
      <c r="P1" s="315"/>
      <c r="Q1" s="315"/>
      <c r="R1" s="315"/>
      <c r="S1" s="315"/>
      <c r="T1" s="314" t="s">
        <v>281</v>
      </c>
      <c r="U1" s="315"/>
      <c r="V1" s="315"/>
      <c r="W1" s="315"/>
      <c r="X1" s="315"/>
      <c r="Y1" s="315"/>
    </row>
    <row r="2" spans="1:251" x14ac:dyDescent="0.25">
      <c r="A2" s="7"/>
      <c r="B2" s="7"/>
      <c r="G2" s="159" t="s">
        <v>151</v>
      </c>
      <c r="H2" s="321" t="s">
        <v>414</v>
      </c>
      <c r="I2" s="321"/>
      <c r="J2" s="321"/>
      <c r="K2" s="321"/>
      <c r="L2" s="321"/>
      <c r="M2" s="321"/>
      <c r="N2" s="316" t="s">
        <v>415</v>
      </c>
      <c r="O2" s="317"/>
      <c r="P2" s="317"/>
      <c r="Q2" s="317"/>
      <c r="R2" s="317"/>
      <c r="S2" s="318"/>
      <c r="T2" s="316" t="s">
        <v>416</v>
      </c>
      <c r="U2" s="317"/>
      <c r="V2" s="317"/>
      <c r="W2" s="317"/>
      <c r="X2" s="317"/>
      <c r="Y2" s="318"/>
      <c r="Z2" s="222"/>
    </row>
    <row r="3" spans="1:251" ht="16.2" customHeight="1" x14ac:dyDescent="0.3">
      <c r="A3" s="280" t="s">
        <v>417</v>
      </c>
      <c r="B3" s="271"/>
      <c r="C3" s="272"/>
      <c r="D3" s="273"/>
      <c r="E3" s="274"/>
      <c r="F3" s="274"/>
      <c r="H3" s="319" t="s">
        <v>12</v>
      </c>
      <c r="I3" s="319"/>
      <c r="J3" s="319"/>
      <c r="K3" s="319" t="s">
        <v>13</v>
      </c>
      <c r="L3" s="319"/>
      <c r="M3" s="319"/>
      <c r="N3" s="319" t="s">
        <v>14</v>
      </c>
      <c r="O3" s="319"/>
      <c r="P3" s="319"/>
      <c r="Q3" s="319" t="s">
        <v>15</v>
      </c>
      <c r="R3" s="319"/>
      <c r="S3" s="319"/>
      <c r="T3" s="319" t="s">
        <v>16</v>
      </c>
      <c r="U3" s="319"/>
      <c r="V3" s="319"/>
      <c r="W3" s="319" t="s">
        <v>308</v>
      </c>
      <c r="X3" s="319"/>
      <c r="Y3" s="319"/>
      <c r="Z3" s="223"/>
      <c r="AA3" s="113"/>
      <c r="AB3" s="114"/>
    </row>
    <row r="4" spans="1:251" s="158" customFormat="1" ht="29.45" customHeight="1" thickBot="1" x14ac:dyDescent="0.3">
      <c r="A4" s="255" t="s">
        <v>24</v>
      </c>
      <c r="B4" s="256" t="s">
        <v>25</v>
      </c>
      <c r="C4" s="257" t="s">
        <v>255</v>
      </c>
      <c r="D4" s="258" t="s">
        <v>27</v>
      </c>
      <c r="E4" s="259" t="s">
        <v>28</v>
      </c>
      <c r="F4" s="259" t="s">
        <v>29</v>
      </c>
      <c r="G4" s="260" t="s">
        <v>256</v>
      </c>
      <c r="H4" s="257" t="s">
        <v>30</v>
      </c>
      <c r="I4" s="261" t="s">
        <v>206</v>
      </c>
      <c r="J4" s="262" t="s">
        <v>31</v>
      </c>
      <c r="K4" s="257" t="s">
        <v>440</v>
      </c>
      <c r="L4" s="261" t="s">
        <v>428</v>
      </c>
      <c r="M4" s="281" t="s">
        <v>435</v>
      </c>
      <c r="N4" s="257" t="s">
        <v>441</v>
      </c>
      <c r="O4" s="261" t="s">
        <v>429</v>
      </c>
      <c r="P4" s="262" t="s">
        <v>436</v>
      </c>
      <c r="Q4" s="257" t="s">
        <v>442</v>
      </c>
      <c r="R4" s="261" t="s">
        <v>430</v>
      </c>
      <c r="S4" s="262" t="s">
        <v>437</v>
      </c>
      <c r="T4" s="257" t="s">
        <v>443</v>
      </c>
      <c r="U4" s="261" t="s">
        <v>431</v>
      </c>
      <c r="V4" s="262" t="s">
        <v>438</v>
      </c>
      <c r="W4" s="257" t="s">
        <v>444</v>
      </c>
      <c r="X4" s="261" t="s">
        <v>432</v>
      </c>
      <c r="Y4" s="262" t="s">
        <v>439</v>
      </c>
      <c r="Z4" s="253" t="s">
        <v>393</v>
      </c>
      <c r="AA4" s="250"/>
    </row>
    <row r="5" spans="1:251" x14ac:dyDescent="0.25">
      <c r="A5" s="249">
        <f t="shared" ref="A5:A25" si="0">_xlfn.RANK.EQ(B5,$B$5:$B$26)</f>
        <v>1</v>
      </c>
      <c r="B5" s="146">
        <f>SUM(IF(ISNUMBER(J5),J5)+IF(ISNUMBER(M5),M5)+IF(ISNUMBER(P5),P5)+IF(ISNUMBER(S5),S5)+IF(ISNUMBER(V5),V5)+IF(ISNUMBER(Y5),Y5)+IF(ISNUMBER(#REF!),#REF!)+IF(ISNUMBER(#REF!),#REF!)+IF(ISNUMBER(#REF!),#REF!)+IF(ISNUMBER(#REF!),#REF!)+IF(ISNUMBER(#REF!),#REF!)+IF(ISNUMBER(#REF!),#REF!)+IF(ISNUMBER(#REF!),#REF!))</f>
        <v>133</v>
      </c>
      <c r="C5" s="3">
        <v>122</v>
      </c>
      <c r="E5" s="15" t="s">
        <v>285</v>
      </c>
      <c r="F5" s="15" t="s">
        <v>43</v>
      </c>
      <c r="G5" s="284"/>
      <c r="H5" s="3">
        <v>1</v>
      </c>
      <c r="I5" s="99">
        <f>IF($G5="x",0,IF(H5&lt;50,H5-COUNTIFS($G$5:$G5,"x"),0))</f>
        <v>1</v>
      </c>
      <c r="J5" s="39">
        <f>IF(AND($G5="x",H5&gt;0),0,IF(ISERROR(LOOKUP(I5,Punkte!$D$1:$D$22,Punkte!$E$1:$E$22)),"",LOOKUP((I5),Punkte!$D$1:$D$22,Punkte!$E$1:$E$22)))</f>
        <v>25</v>
      </c>
      <c r="K5" s="3">
        <v>1</v>
      </c>
      <c r="L5" s="99">
        <f>IF($G5="x",0,IF(K5&lt;50,K5-COUNTIFS($G$5:$G5,"x"),0))</f>
        <v>1</v>
      </c>
      <c r="M5" s="39">
        <f>IF(AND($G5="x",K5&gt;0),0,IF(ISERROR(LOOKUP(L5,Punkte!$D$1:$D$22,Punkte!$E$1:$E$22)),"",LOOKUP((L5),Punkte!$D$1:$D$22,Punkte!$E$1:$E$22)))</f>
        <v>25</v>
      </c>
      <c r="N5" s="3">
        <v>4</v>
      </c>
      <c r="O5" s="99">
        <f>IF($G5="x",0,IF(N5&lt;50,N5-COUNTIFS($G$5:$G5,"x"),0))</f>
        <v>4</v>
      </c>
      <c r="P5" s="39">
        <f>IF(AND($G5="x",N5&gt;0),0,IF(ISERROR(LOOKUP(O5,Punkte!$D$1:$D$22,Punkte!$E$1:$E$22)),"",LOOKUP((O5),Punkte!$D$1:$D$22,Punkte!$E$1:$E$22)))</f>
        <v>13</v>
      </c>
      <c r="Q5" s="3">
        <v>2</v>
      </c>
      <c r="R5" s="99">
        <f>IF($G5="x",0,IF(Q5&lt;50,Q5-COUNTIFS($G$5:$G5,"x"),0))</f>
        <v>2</v>
      </c>
      <c r="S5" s="39">
        <f>IF(AND($G5="x",Q5&gt;0),0,IF(ISERROR(LOOKUP(R5,Punkte!$D$1:$D$22,Punkte!$E$1:$E$22)),"",LOOKUP((R5),Punkte!$D$1:$D$22,Punkte!$E$1:$E$22)))</f>
        <v>20</v>
      </c>
      <c r="T5" s="3">
        <v>1</v>
      </c>
      <c r="U5" s="99">
        <f>IF($G5="x",0,IF(T5&lt;50,T5-COUNTIFS($G$5:$G5,"x"),0))</f>
        <v>1</v>
      </c>
      <c r="V5" s="39">
        <f>IF(AND($G5="x",T5&gt;0),0,IF(ISERROR(LOOKUP(U5,Punkte!$D$1:$D$22,Punkte!$E$1:$E$22)),"",LOOKUP((U5),Punkte!$D$1:$D$22,Punkte!$E$1:$E$22)))</f>
        <v>25</v>
      </c>
      <c r="W5" s="3">
        <v>1</v>
      </c>
      <c r="X5" s="99">
        <f>IF($G5="x",0,IF(W5&lt;50,W5-COUNTIFS($G$5:$G5,"x"),0))</f>
        <v>1</v>
      </c>
      <c r="Y5" s="39">
        <f>IF(AND($G5="x",W5&gt;0),0,IF(ISERROR(LOOKUP(X5,Punkte!$D$1:$D$22,Punkte!$E$1:$E$22)),"",LOOKUP((X5),Punkte!$D$1:$D$22,Punkte!$E$1:$E$22)))</f>
        <v>25</v>
      </c>
      <c r="Z5" s="225">
        <f t="shared" ref="Z5:Z16" si="1">COUNTA(H5,K5,N5,Q5,T5,W5)</f>
        <v>6</v>
      </c>
      <c r="AA5" s="251"/>
    </row>
    <row r="6" spans="1:251" s="128" customFormat="1" x14ac:dyDescent="0.25">
      <c r="A6" s="249">
        <f t="shared" si="0"/>
        <v>2</v>
      </c>
      <c r="B6" s="146">
        <f>SUM(IF(ISNUMBER(J6),J6)+IF(ISNUMBER(M6),M6)+IF(ISNUMBER(P6),P6)+IF(ISNUMBER(S6),S6)+IF(ISNUMBER(V6),V6)+IF(ISNUMBER(Y6),Y6)+IF(ISNUMBER(#REF!),#REF!)+IF(ISNUMBER(#REF!),#REF!)+IF(ISNUMBER(#REF!),#REF!)+IF(ISNUMBER(#REF!),#REF!)+IF(ISNUMBER(#REF!),#REF!)+IF(ISNUMBER(#REF!),#REF!)+IF(ISNUMBER(#REF!),#REF!))</f>
        <v>87</v>
      </c>
      <c r="C6" s="18">
        <v>403</v>
      </c>
      <c r="D6" s="208"/>
      <c r="E6" s="15" t="s">
        <v>68</v>
      </c>
      <c r="F6" s="15" t="s">
        <v>419</v>
      </c>
      <c r="G6" s="285"/>
      <c r="H6" s="3">
        <v>2</v>
      </c>
      <c r="I6" s="99">
        <f>IF($G6="x",0,IF(H6&lt;50,H6-COUNTIFS($G$5:$G6,"x"),0))</f>
        <v>2</v>
      </c>
      <c r="J6" s="39">
        <f>IF(AND($G6="x",H6&gt;0),0,IF(ISERROR(LOOKUP(I6,Punkte!$D$1:$D$22,Punkte!$E$1:$E$22)),"",LOOKUP((I6),Punkte!$D$1:$D$22,Punkte!$E$1:$E$22)))</f>
        <v>20</v>
      </c>
      <c r="K6" s="3">
        <v>3</v>
      </c>
      <c r="L6" s="99">
        <f>IF($G6="x",0,IF(K6&lt;50,K6-COUNTIFS($G$5:$G6,"x"),0))</f>
        <v>3</v>
      </c>
      <c r="M6" s="39">
        <f>IF(AND($G6="x",K6&gt;0),0,IF(ISERROR(LOOKUP(L6,Punkte!$D$1:$D$22,Punkte!$E$1:$E$22)),"",LOOKUP((L6),Punkte!$D$1:$D$22,Punkte!$E$1:$E$22)))</f>
        <v>16</v>
      </c>
      <c r="N6" s="3" t="s">
        <v>39</v>
      </c>
      <c r="O6" s="99">
        <f>IF($G6="x",0,IF(N6&lt;50,N6-COUNTIFS($G$5:$G6,"x"),0))</f>
        <v>0</v>
      </c>
      <c r="P6" s="39" t="str">
        <f>IF(AND($G6="x",N6&gt;0),0,IF(ISERROR(LOOKUP(O6,Punkte!$D$1:$D$22,Punkte!$E$1:$E$22)),"",LOOKUP((O6),Punkte!$D$1:$D$22,Punkte!$E$1:$E$22)))</f>
        <v/>
      </c>
      <c r="Q6" s="3">
        <v>1</v>
      </c>
      <c r="R6" s="99">
        <f>IF($G6="x",0,IF(Q6&lt;50,Q6-COUNTIFS($G$5:$G6,"x"),0))</f>
        <v>1</v>
      </c>
      <c r="S6" s="39">
        <f>IF(AND($G6="x",Q6&gt;0),0,IF(ISERROR(LOOKUP(R6,Punkte!$D$1:$D$22,Punkte!$E$1:$E$22)),"",LOOKUP((R6),Punkte!$D$1:$D$22,Punkte!$E$1:$E$22)))</f>
        <v>25</v>
      </c>
      <c r="T6" s="3">
        <v>6</v>
      </c>
      <c r="U6" s="99">
        <f>IF($G6="x",0,IF(T6&lt;50,T6-COUNTIFS($G$5:$G6,"x"),0))</f>
        <v>6</v>
      </c>
      <c r="V6" s="39">
        <f>IF(AND($G6="x",T6&gt;0),0,IF(ISERROR(LOOKUP(U6,Punkte!$D$1:$D$22,Punkte!$E$1:$E$22)),"",LOOKUP((U6),Punkte!$D$1:$D$22,Punkte!$E$1:$E$22)))</f>
        <v>10</v>
      </c>
      <c r="W6" s="3">
        <v>3</v>
      </c>
      <c r="X6" s="99">
        <f>IF($G6="x",0,IF(W6&lt;50,W6-COUNTIFS($G$5:$G6,"x"),0))</f>
        <v>3</v>
      </c>
      <c r="Y6" s="39">
        <f>IF(AND($G6="x",W6&gt;0),0,IF(ISERROR(LOOKUP(X6,Punkte!$D$1:$D$22,Punkte!$E$1:$E$22)),"",LOOKUP((X6),Punkte!$D$1:$D$22,Punkte!$E$1:$E$22)))</f>
        <v>16</v>
      </c>
      <c r="Z6" s="225">
        <f t="shared" si="1"/>
        <v>6</v>
      </c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</row>
    <row r="7" spans="1:251" x14ac:dyDescent="0.25">
      <c r="A7" s="249">
        <f t="shared" si="0"/>
        <v>3</v>
      </c>
      <c r="B7" s="146">
        <f>SUM(IF(ISNUMBER(J7),J7)+IF(ISNUMBER(M7),M7)+IF(ISNUMBER(P7),P7)+IF(ISNUMBER(S7),S7)+IF(ISNUMBER(V7),V7)+IF(ISNUMBER(Y7),Y7)+IF(ISNUMBER(#REF!),#REF!)+IF(ISNUMBER(#REF!),#REF!)+IF(ISNUMBER(#REF!),#REF!)+IF(ISNUMBER(#REF!),#REF!)+IF(ISNUMBER(#REF!),#REF!)+IF(ISNUMBER(#REF!),#REF!)+IF(ISNUMBER(#REF!),#REF!))</f>
        <v>65</v>
      </c>
      <c r="C7" s="18">
        <v>50</v>
      </c>
      <c r="D7" s="206"/>
      <c r="E7" s="15" t="s">
        <v>420</v>
      </c>
      <c r="F7" s="15" t="s">
        <v>232</v>
      </c>
      <c r="G7" s="285"/>
      <c r="H7" s="3">
        <v>6</v>
      </c>
      <c r="I7" s="99">
        <f>IF($G7="x",0,IF(H7&lt;50,H7-COUNTIFS($G$5:$G7,"x"),0))</f>
        <v>6</v>
      </c>
      <c r="J7" s="39">
        <f>IF(AND($G7="x",H7&gt;0),0,IF(ISERROR(LOOKUP(I7,Punkte!$D$1:$D$22,Punkte!$E$1:$E$22)),"",LOOKUP((I7),Punkte!$D$1:$D$22,Punkte!$E$1:$E$22)))</f>
        <v>10</v>
      </c>
      <c r="K7" s="3">
        <v>6</v>
      </c>
      <c r="L7" s="99">
        <f>IF($G7="x",0,IF(K7&lt;50,K7-COUNTIFS($G$5:$G7,"x"),0))</f>
        <v>6</v>
      </c>
      <c r="M7" s="39">
        <f>IF(AND($G7="x",K7&gt;0),0,IF(ISERROR(LOOKUP(L7,Punkte!$D$1:$D$22,Punkte!$E$1:$E$22)),"",LOOKUP((L7),Punkte!$D$1:$D$22,Punkte!$E$1:$E$22)))</f>
        <v>10</v>
      </c>
      <c r="N7" s="3">
        <v>3</v>
      </c>
      <c r="O7" s="99">
        <f>IF($G7="x",0,IF(N7&lt;50,N7-COUNTIFS($G$5:$G7,"x"),0))</f>
        <v>3</v>
      </c>
      <c r="P7" s="39">
        <f>IF(AND($G7="x",N7&gt;0),0,IF(ISERROR(LOOKUP(O7,Punkte!$D$1:$D$22,Punkte!$E$1:$E$22)),"",LOOKUP((O7),Punkte!$D$1:$D$22,Punkte!$E$1:$E$22)))</f>
        <v>16</v>
      </c>
      <c r="Q7" s="3">
        <v>5</v>
      </c>
      <c r="R7" s="99">
        <f>IF($G7="x",0,IF(Q7&lt;50,Q7-COUNTIFS($G$5:$G7,"x"),0))</f>
        <v>5</v>
      </c>
      <c r="S7" s="39">
        <f>IF(AND($G7="x",Q7&gt;0),0,IF(ISERROR(LOOKUP(R7,Punkte!$D$1:$D$22,Punkte!$E$1:$E$22)),"",LOOKUP((R7),Punkte!$D$1:$D$22,Punkte!$E$1:$E$22)))</f>
        <v>11</v>
      </c>
      <c r="T7" s="3">
        <v>7</v>
      </c>
      <c r="U7" s="99">
        <f>IF($G7="x",0,IF(T7&lt;50,T7-COUNTIFS($G$5:$G7,"x"),0))</f>
        <v>7</v>
      </c>
      <c r="V7" s="39">
        <f>IF(AND($G7="x",T7&gt;0),0,IF(ISERROR(LOOKUP(U7,Punkte!$D$1:$D$22,Punkte!$E$1:$E$22)),"",LOOKUP((U7),Punkte!$D$1:$D$22,Punkte!$E$1:$E$22)))</f>
        <v>9</v>
      </c>
      <c r="W7" s="3">
        <v>7</v>
      </c>
      <c r="X7" s="99">
        <f>IF($G7="x",0,IF(W7&lt;50,W7-COUNTIFS($G$5:$G7,"x"),0))</f>
        <v>7</v>
      </c>
      <c r="Y7" s="39">
        <f>IF(AND($G7="x",W7&gt;0),0,IF(ISERROR(LOOKUP(X7,Punkte!$D$1:$D$22,Punkte!$E$1:$E$22)),"",LOOKUP((X7),Punkte!$D$1:$D$22,Punkte!$E$1:$E$22)))</f>
        <v>9</v>
      </c>
      <c r="Z7" s="225">
        <f t="shared" si="1"/>
        <v>6</v>
      </c>
      <c r="AA7" s="252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</row>
    <row r="8" spans="1:251" x14ac:dyDescent="0.25">
      <c r="A8" s="249">
        <f t="shared" si="0"/>
        <v>4</v>
      </c>
      <c r="B8" s="146">
        <f>SUM(IF(ISNUMBER(J8),J8)+IF(ISNUMBER(M8),M8)+IF(ISNUMBER(P8),P8)+IF(ISNUMBER(S8),S8)+IF(ISNUMBER(V8),V8)+IF(ISNUMBER(Y8),Y8)+IF(ISNUMBER(#REF!),#REF!)+IF(ISNUMBER(#REF!),#REF!)+IF(ISNUMBER(#REF!),#REF!)+IF(ISNUMBER(#REF!),#REF!)+IF(ISNUMBER(#REF!),#REF!)+IF(ISNUMBER(#REF!),#REF!)+IF(ISNUMBER(#REF!),#REF!))</f>
        <v>58</v>
      </c>
      <c r="C8" s="18">
        <v>917</v>
      </c>
      <c r="D8" s="206"/>
      <c r="E8" s="15" t="s">
        <v>320</v>
      </c>
      <c r="F8" s="15" t="s">
        <v>174</v>
      </c>
      <c r="G8" s="285"/>
      <c r="H8" s="3">
        <v>3</v>
      </c>
      <c r="I8" s="99">
        <f>IF($G8="x",0,IF(H8&lt;50,H8-COUNTIFS($G$5:$G8,"x"),0))</f>
        <v>3</v>
      </c>
      <c r="J8" s="39">
        <f>IF(AND($G8="x",H8&gt;0),0,IF(ISERROR(LOOKUP(I8,Punkte!$D$1:$D$22,Punkte!$E$1:$E$22)),"",LOOKUP((I8),Punkte!$D$1:$D$22,Punkte!$E$1:$E$22)))</f>
        <v>16</v>
      </c>
      <c r="K8" s="3">
        <v>2</v>
      </c>
      <c r="L8" s="99">
        <f>IF($G8="x",0,IF(K8&lt;50,K8-COUNTIFS($G$5:$G8,"x"),0))</f>
        <v>2</v>
      </c>
      <c r="M8" s="39">
        <f>IF(AND($G8="x",K8&gt;0),0,IF(ISERROR(LOOKUP(L8,Punkte!$D$1:$D$22,Punkte!$E$1:$E$22)),"",LOOKUP((L8),Punkte!$D$1:$D$22,Punkte!$E$1:$E$22)))</f>
        <v>20</v>
      </c>
      <c r="O8" s="99">
        <f>IF($G8="x",0,IF(N8&lt;50,N8-COUNTIFS($G$5:$G8,"x"),0))</f>
        <v>0</v>
      </c>
      <c r="P8" s="39" t="str">
        <f>IF(AND($G8="x",N8&gt;0),0,IF(ISERROR(LOOKUP(O8,Punkte!$D$1:$D$22,Punkte!$E$1:$E$22)),"",LOOKUP((O8),Punkte!$D$1:$D$22,Punkte!$E$1:$E$22)))</f>
        <v/>
      </c>
      <c r="R8" s="99">
        <f>IF($G8="x",0,IF(Q8&lt;50,Q8-COUNTIFS($G$5:$G8,"x"),0))</f>
        <v>0</v>
      </c>
      <c r="S8" s="39" t="str">
        <f>IF(AND($G8="x",Q8&gt;0),0,IF(ISERROR(LOOKUP(R8,Punkte!$D$1:$D$22,Punkte!$E$1:$E$22)),"",LOOKUP((R8),Punkte!$D$1:$D$22,Punkte!$E$1:$E$22)))</f>
        <v/>
      </c>
      <c r="T8" s="3">
        <v>5</v>
      </c>
      <c r="U8" s="99">
        <f>IF($G8="x",0,IF(T8&lt;50,T8-COUNTIFS($G$5:$G8,"x"),0))</f>
        <v>5</v>
      </c>
      <c r="V8" s="39">
        <f>IF(AND($G8="x",T8&gt;0),0,IF(ISERROR(LOOKUP(U8,Punkte!$D$1:$D$22,Punkte!$E$1:$E$22)),"",LOOKUP((U8),Punkte!$D$1:$D$22,Punkte!$E$1:$E$22)))</f>
        <v>11</v>
      </c>
      <c r="W8" s="3">
        <v>5</v>
      </c>
      <c r="X8" s="99">
        <f>IF($G8="x",0,IF(W8&lt;50,W8-COUNTIFS($G$5:$G8,"x"),0))</f>
        <v>5</v>
      </c>
      <c r="Y8" s="39">
        <f>IF(AND($G8="x",W8&gt;0),0,IF(ISERROR(LOOKUP(X8,Punkte!$D$1:$D$22,Punkte!$E$1:$E$22)),"",LOOKUP((X8),Punkte!$D$1:$D$22,Punkte!$E$1:$E$22)))</f>
        <v>11</v>
      </c>
      <c r="Z8" s="225">
        <f t="shared" si="1"/>
        <v>4</v>
      </c>
      <c r="AA8" s="251"/>
    </row>
    <row r="9" spans="1:251" x14ac:dyDescent="0.25">
      <c r="A9" s="249">
        <f t="shared" si="0"/>
        <v>5</v>
      </c>
      <c r="B9" s="146">
        <f>SUM(IF(ISNUMBER(J9),J9)+IF(ISNUMBER(M9),M9)+IF(ISNUMBER(P9),P9)+IF(ISNUMBER(S9),S9)+IF(ISNUMBER(V9),V9)+IF(ISNUMBER(Y9),Y9)+IF(ISNUMBER(#REF!),#REF!)+IF(ISNUMBER(#REF!),#REF!)+IF(ISNUMBER(#REF!),#REF!)+IF(ISNUMBER(#REF!),#REF!)+IF(ISNUMBER(#REF!),#REF!)+IF(ISNUMBER(#REF!),#REF!)+IF(ISNUMBER(#REF!),#REF!))</f>
        <v>41</v>
      </c>
      <c r="C9" s="3">
        <v>104</v>
      </c>
      <c r="E9" s="15" t="s">
        <v>433</v>
      </c>
      <c r="F9" s="15" t="s">
        <v>434</v>
      </c>
      <c r="G9" s="233"/>
      <c r="I9" s="99">
        <f>IF($G9="x",0,IF(H9&lt;50,H9-COUNTIFS($G$5:$G9,"x"),0))</f>
        <v>0</v>
      </c>
      <c r="J9" s="39" t="str">
        <f>IF(AND($G9="x",H9&gt;0),0,IF(ISERROR(LOOKUP(I9,Punkte!$D$1:$D$22,Punkte!$E$1:$E$22)),"",LOOKUP((I9),Punkte!$D$1:$D$22,Punkte!$E$1:$E$22)))</f>
        <v/>
      </c>
      <c r="L9" s="99">
        <f>IF($G9="x",0,IF(K9&lt;50,K9-COUNTIFS($G$5:$G9,"x"),0))</f>
        <v>0</v>
      </c>
      <c r="M9" s="39" t="str">
        <f>IF(AND($G9="x",K9&gt;0),0,IF(ISERROR(LOOKUP(L9,Punkte!$D$1:$D$22,Punkte!$E$1:$E$22)),"",LOOKUP((L9),Punkte!$D$1:$D$22,Punkte!$E$1:$E$22)))</f>
        <v/>
      </c>
      <c r="N9" s="3">
        <v>1</v>
      </c>
      <c r="O9" s="99">
        <f>IF($G9="x",0,IF(N9&lt;50,N9-COUNTIFS($G$5:$G9,"x"),0))</f>
        <v>1</v>
      </c>
      <c r="P9" s="39">
        <f>IF(AND($G9="x",N9&gt;0),0,IF(ISERROR(LOOKUP(O9,Punkte!$D$1:$D$22,Punkte!$E$1:$E$22)),"",LOOKUP((O9),Punkte!$D$1:$D$22,Punkte!$E$1:$E$22)))</f>
        <v>25</v>
      </c>
      <c r="Q9" s="3">
        <v>3</v>
      </c>
      <c r="R9" s="99">
        <f>IF($G9="x",0,IF(Q9&lt;50,Q9-COUNTIFS($G$5:$G9,"x"),0))</f>
        <v>3</v>
      </c>
      <c r="S9" s="39">
        <f>IF(AND($G9="x",Q9&gt;0),0,IF(ISERROR(LOOKUP(R9,Punkte!$D$1:$D$22,Punkte!$E$1:$E$22)),"",LOOKUP((R9),Punkte!$D$1:$D$22,Punkte!$E$1:$E$22)))</f>
        <v>16</v>
      </c>
      <c r="U9" s="99">
        <f>IF($G9="x",0,IF(T9&lt;50,T9-COUNTIFS($G$5:$G9,"x"),0))</f>
        <v>0</v>
      </c>
      <c r="V9" s="39" t="str">
        <f>IF(AND($G9="x",T9&gt;0),0,IF(ISERROR(LOOKUP(U9,Punkte!$D$1:$D$22,Punkte!$E$1:$E$22)),"",LOOKUP((U9),Punkte!$D$1:$D$22,Punkte!$E$1:$E$22)))</f>
        <v/>
      </c>
      <c r="X9" s="99">
        <f>IF($G9="x",0,IF(W9&lt;50,W9-COUNTIFS($G$5:$G9,"x"),0))</f>
        <v>0</v>
      </c>
      <c r="Y9" s="39" t="str">
        <f>IF(AND($G9="x",W9&gt;0),0,IF(ISERROR(LOOKUP(X9,Punkte!$D$1:$D$22,Punkte!$E$1:$E$22)),"",LOOKUP((X9),Punkte!$D$1:$D$22,Punkte!$E$1:$E$22)))</f>
        <v/>
      </c>
      <c r="Z9" s="225">
        <f t="shared" si="1"/>
        <v>2</v>
      </c>
      <c r="AA9" s="251"/>
    </row>
    <row r="10" spans="1:251" x14ac:dyDescent="0.25">
      <c r="A10" s="286">
        <f t="shared" si="0"/>
        <v>6</v>
      </c>
      <c r="B10" s="287">
        <f>SUM(IF(ISNUMBER(J10),J10)+IF(ISNUMBER(M10),M10)+IF(ISNUMBER(P10),P10)+IF(ISNUMBER(S10),S10)+IF(ISNUMBER(V10),V10)+IF(ISNUMBER(Y10),Y10)+IF(ISNUMBER(#REF!),#REF!)+IF(ISNUMBER(#REF!),#REF!)+IF(ISNUMBER(#REF!),#REF!)+IF(ISNUMBER(#REF!),#REF!)+IF(ISNUMBER(#REF!),#REF!)+IF(ISNUMBER(#REF!),#REF!)+IF(ISNUMBER(#REF!),#REF!))</f>
        <v>40</v>
      </c>
      <c r="C10" s="288">
        <v>96</v>
      </c>
      <c r="D10" s="305"/>
      <c r="E10" s="290" t="s">
        <v>455</v>
      </c>
      <c r="F10" s="290" t="s">
        <v>456</v>
      </c>
      <c r="G10" s="291"/>
      <c r="H10" s="288"/>
      <c r="I10" s="282">
        <f>IF($G10="x",0,IF(H10&lt;50,H10-COUNTIFS($G$5:$G12,"x"),0))</f>
        <v>0</v>
      </c>
      <c r="J10" s="293" t="str">
        <f>IF(AND($G10="x",H10&gt;0),0,IF(ISERROR(LOOKUP(I10,Punkte!$D$1:$D$22,Punkte!$E$1:$E$22)),"",LOOKUP((I10),Punkte!$D$1:$D$22,Punkte!$E$1:$E$22)))</f>
        <v/>
      </c>
      <c r="K10" s="288"/>
      <c r="L10" s="282">
        <f>IF($G10="x",0,IF(K10&lt;50,K10-COUNTIFS($G$5:$G11,"x"),0))</f>
        <v>0</v>
      </c>
      <c r="M10" s="293" t="str">
        <f>IF(AND($G10="x",K10&gt;0),0,IF(ISERROR(LOOKUP(L10,Punkte!$D$1:$D$22,Punkte!$E$1:$E$22)),"",LOOKUP((L10),Punkte!$D$1:$D$22,Punkte!$E$1:$E$22)))</f>
        <v/>
      </c>
      <c r="N10" s="288"/>
      <c r="O10" s="282">
        <f>IF($G10="x",0,IF(N10&lt;50,N10-COUNTIFS($G$5:$G11,"x"),0))</f>
        <v>0</v>
      </c>
      <c r="P10" s="293" t="str">
        <f>IF(AND($G10="x",N10&gt;0),0,IF(ISERROR(LOOKUP(O10,Punkte!$D$1:$D$22,Punkte!$E$1:$E$22)),"",LOOKUP((O10),Punkte!$D$1:$D$22,Punkte!$E$1:$E$22)))</f>
        <v/>
      </c>
      <c r="Q10" s="288"/>
      <c r="R10" s="292">
        <f>IF($G10="x",0,IF(Q10&lt;50,Q10-COUNTIFS($G$5:$G10,"x"),0))</f>
        <v>0</v>
      </c>
      <c r="S10" s="293" t="str">
        <f>IF(AND($G10="x",Q10&gt;0),0,IF(ISERROR(LOOKUP(R10,Punkte!$D$1:$D$22,Punkte!$E$1:$E$22)),"",LOOKUP((R10),Punkte!$D$1:$D$22,Punkte!$E$1:$E$22)))</f>
        <v/>
      </c>
      <c r="T10" s="288">
        <v>2</v>
      </c>
      <c r="U10" s="292">
        <f>IF($G10="x",0,IF(T10&lt;50,T10-COUNTIFS($G$5:$G10,"x"),0))</f>
        <v>2</v>
      </c>
      <c r="V10" s="293">
        <f>IF(AND($G10="x",T10&gt;0),0,IF(ISERROR(LOOKUP(U10,Punkte!$D$1:$D$22,Punkte!$E$1:$E$22)),"",LOOKUP((U10),Punkte!$D$1:$D$22,Punkte!$E$1:$E$22)))</f>
        <v>20</v>
      </c>
      <c r="W10" s="288">
        <v>2</v>
      </c>
      <c r="X10" s="292">
        <f>IF($G10="x",0,IF(W10&lt;50,W10-COUNTIFS($G$5:$G10,"x"),0))</f>
        <v>2</v>
      </c>
      <c r="Y10" s="293">
        <f>IF(AND($G10="x",W10&gt;0),0,IF(ISERROR(LOOKUP(X10,Punkte!$D$1:$D$22,Punkte!$E$1:$E$22)),"",LOOKUP((X10),Punkte!$D$1:$D$22,Punkte!$E$1:$E$22)))</f>
        <v>20</v>
      </c>
      <c r="Z10" s="294">
        <f t="shared" si="1"/>
        <v>2</v>
      </c>
    </row>
    <row r="11" spans="1:251" x14ac:dyDescent="0.25">
      <c r="A11" s="249">
        <f t="shared" si="0"/>
        <v>7</v>
      </c>
      <c r="B11" s="146">
        <f>SUM(IF(ISNUMBER(J11),J11)+IF(ISNUMBER(M11),M11)+IF(ISNUMBER(P11),P11)+IF(ISNUMBER(S11),S11)+IF(ISNUMBER(V11),V11)+IF(ISNUMBER(Y11),Y11)+IF(ISNUMBER(#REF!),#REF!)+IF(ISNUMBER(#REF!),#REF!)+IF(ISNUMBER(#REF!),#REF!)+IF(ISNUMBER(#REF!),#REF!)+IF(ISNUMBER(#REF!),#REF!)+IF(ISNUMBER(#REF!),#REF!)+IF(ISNUMBER(#REF!),#REF!))</f>
        <v>36</v>
      </c>
      <c r="C11" s="3">
        <v>169</v>
      </c>
      <c r="D11" s="207"/>
      <c r="E11" s="15" t="s">
        <v>424</v>
      </c>
      <c r="F11" s="15" t="s">
        <v>66</v>
      </c>
      <c r="G11" s="283"/>
      <c r="I11" s="282">
        <f>IF($G11="x",0,IF(H11&lt;50,H11-COUNTIFS($G$5:$G12,"x"),0))</f>
        <v>0</v>
      </c>
      <c r="J11" s="39" t="str">
        <f>IF(AND($G11="x",H11&gt;0),0,IF(ISERROR(LOOKUP(I11,Punkte!$D$1:$D$22,Punkte!$E$1:$E$22)),"",LOOKUP((I11),Punkte!$D$1:$D$22,Punkte!$E$1:$E$22)))</f>
        <v/>
      </c>
      <c r="L11" s="282">
        <f>IF($G11="x",0,IF(K11&lt;50,K11-COUNTIFS($G$5:$G12,"x"),0))</f>
        <v>0</v>
      </c>
      <c r="M11" s="39" t="str">
        <f>IF(AND($G11="x",K11&gt;0),0,IF(ISERROR(LOOKUP(L11,Punkte!$D$1:$D$22,Punkte!$E$1:$E$22)),"",LOOKUP((L11),Punkte!$D$1:$D$22,Punkte!$E$1:$E$22)))</f>
        <v/>
      </c>
      <c r="N11" s="3">
        <v>6</v>
      </c>
      <c r="O11" s="99">
        <f>IF($G11="x",0,IF(N11&lt;50,N11-COUNTIFS($G$5:$G11,"x"),0))</f>
        <v>6</v>
      </c>
      <c r="P11" s="39">
        <f>IF(AND($G11="x",N11&gt;0),0,IF(ISERROR(LOOKUP(O11,Punkte!$D$1:$D$22,Punkte!$E$1:$E$22)),"",LOOKUP((O11),Punkte!$D$1:$D$22,Punkte!$E$1:$E$22)))</f>
        <v>10</v>
      </c>
      <c r="Q11" s="3">
        <v>6</v>
      </c>
      <c r="R11" s="282">
        <f>IF($G11="x",0,IF(Q11&lt;50,Q11-COUNTIFS($G$5:$G12,"x"),0))</f>
        <v>6</v>
      </c>
      <c r="S11" s="39">
        <f>IF(AND($G11="x",Q11&gt;0),0,IF(ISERROR(LOOKUP(R11,Punkte!$D$1:$D$22,Punkte!$E$1:$E$22)),"",LOOKUP((R11),Punkte!$D$1:$D$22,Punkte!$E$1:$E$22)))</f>
        <v>10</v>
      </c>
      <c r="T11" s="3">
        <v>8</v>
      </c>
      <c r="U11" s="282">
        <f>IF($G11="x",0,IF(T11&lt;50,T11-COUNTIFS($G$5:$G12,"x"),0))</f>
        <v>8</v>
      </c>
      <c r="V11" s="39">
        <f>IF(AND($G11="x",T11&gt;0),0,IF(ISERROR(LOOKUP(U11,Punkte!$D$1:$D$22,Punkte!$E$1:$E$22)),"",LOOKUP((U11),Punkte!$D$1:$D$22,Punkte!$E$1:$E$22)))</f>
        <v>8</v>
      </c>
      <c r="W11" s="3">
        <v>8</v>
      </c>
      <c r="X11" s="282">
        <f>IF($G11="x",0,IF(W11&lt;50,W11-COUNTIFS($G$5:$G12,"x"),0))</f>
        <v>8</v>
      </c>
      <c r="Y11" s="39">
        <f>IF(AND($G11="x",W11&gt;0),0,IF(ISERROR(LOOKUP(X11,Punkte!$D$1:$D$22,Punkte!$E$1:$E$22)),"",LOOKUP((X11),Punkte!$D$1:$D$22,Punkte!$E$1:$E$22)))</f>
        <v>8</v>
      </c>
      <c r="Z11" s="225">
        <f t="shared" si="1"/>
        <v>4</v>
      </c>
    </row>
    <row r="12" spans="1:251" x14ac:dyDescent="0.25">
      <c r="A12" s="249">
        <f t="shared" si="0"/>
        <v>8</v>
      </c>
      <c r="B12" s="146">
        <f>SUM(IF(ISNUMBER(J12),J12)+IF(ISNUMBER(M12),M12)+IF(ISNUMBER(P12),P12)+IF(ISNUMBER(S12),S12)+IF(ISNUMBER(V12),V12)+IF(ISNUMBER(Y12),Y12)+IF(ISNUMBER(#REF!),#REF!)+IF(ISNUMBER(#REF!),#REF!)+IF(ISNUMBER(#REF!),#REF!)+IF(ISNUMBER(#REF!),#REF!)+IF(ISNUMBER(#REF!),#REF!)+IF(ISNUMBER(#REF!),#REF!)+IF(ISNUMBER(#REF!),#REF!))</f>
        <v>33</v>
      </c>
      <c r="C12" s="3">
        <v>151</v>
      </c>
      <c r="D12" s="207"/>
      <c r="E12" s="15" t="s">
        <v>448</v>
      </c>
      <c r="F12" s="15" t="s">
        <v>268</v>
      </c>
      <c r="G12" s="284"/>
      <c r="I12" s="99">
        <f>IF($G12="x",0,IF(H12&lt;50,H12-COUNTIFS($G$5:$G12,"x"),0))</f>
        <v>0</v>
      </c>
      <c r="J12" s="39" t="str">
        <f>IF(AND($G12="x",H12&gt;0),0,IF(ISERROR(LOOKUP(I12,Punkte!$D$1:$D$22,Punkte!$E$1:$E$22)),"",LOOKUP((I12),Punkte!$D$1:$D$22,Punkte!$E$1:$E$22)))</f>
        <v/>
      </c>
      <c r="L12" s="99">
        <f>IF($G12="x",0,IF(K12&lt;50,K12-COUNTIFS($G$5:$G12,"x"),0))</f>
        <v>0</v>
      </c>
      <c r="M12" s="39" t="str">
        <f>IF(AND($G12="x",K12&gt;0),0,IF(ISERROR(LOOKUP(L12,Punkte!$D$1:$D$22,Punkte!$E$1:$E$22)),"",LOOKUP((L12),Punkte!$D$1:$D$22,Punkte!$E$1:$E$22)))</f>
        <v/>
      </c>
      <c r="N12" s="3">
        <v>2</v>
      </c>
      <c r="O12" s="99">
        <f>IF($G12="x",0,IF(N12&lt;50,N12-COUNTIFS($G$5:$G12,"x"),0))</f>
        <v>2</v>
      </c>
      <c r="P12" s="39">
        <f>IF(AND($G12="x",N12&gt;0),0,IF(ISERROR(LOOKUP(O12,Punkte!$D$1:$D$22,Punkte!$E$1:$E$22)),"",LOOKUP((O12),Punkte!$D$1:$D$22,Punkte!$E$1:$E$22)))</f>
        <v>20</v>
      </c>
      <c r="Q12" s="3">
        <v>4</v>
      </c>
      <c r="R12" s="99">
        <f>IF($G12="x",0,IF(Q12&lt;50,Q12-COUNTIFS($G$5:$G12,"x"),0))</f>
        <v>4</v>
      </c>
      <c r="S12" s="39">
        <f>IF(AND($G12="x",Q12&gt;0),0,IF(ISERROR(LOOKUP(R12,Punkte!$D$1:$D$22,Punkte!$E$1:$E$22)),"",LOOKUP((R12),Punkte!$D$1:$D$22,Punkte!$E$1:$E$22)))</f>
        <v>13</v>
      </c>
      <c r="U12" s="99">
        <f>IF($G12="x",0,IF(T12&lt;50,T12-COUNTIFS($G$5:$G12,"x"),0))</f>
        <v>0</v>
      </c>
      <c r="V12" s="39" t="str">
        <f>IF(AND($G12="x",T12&gt;0),0,IF(ISERROR(LOOKUP(U12,Punkte!$D$1:$D$22,Punkte!$E$1:$E$22)),"",LOOKUP((U12),Punkte!$D$1:$D$22,Punkte!$E$1:$E$22)))</f>
        <v/>
      </c>
      <c r="X12" s="99">
        <f>IF($G12="x",0,IF(W12&lt;50,W12-COUNTIFS($G$5:$G12,"x"),0))</f>
        <v>0</v>
      </c>
      <c r="Y12" s="39" t="str">
        <f>IF(AND($G12="x",W12&gt;0),0,IF(ISERROR(LOOKUP(X12,Punkte!$D$1:$D$22,Punkte!$E$1:$E$22)),"",LOOKUP((X12),Punkte!$D$1:$D$22,Punkte!$E$1:$E$22)))</f>
        <v/>
      </c>
      <c r="Z12" s="225">
        <f t="shared" si="1"/>
        <v>2</v>
      </c>
    </row>
    <row r="13" spans="1:251" x14ac:dyDescent="0.25">
      <c r="A13" s="286">
        <f t="shared" si="0"/>
        <v>9</v>
      </c>
      <c r="B13" s="287">
        <f>SUM(IF(ISNUMBER(J13),J13)+IF(ISNUMBER(M13),M13)+IF(ISNUMBER(P13),P13)+IF(ISNUMBER(S13),S13)+IF(ISNUMBER(V13),V13)+IF(ISNUMBER(Y13),Y13)+IF(ISNUMBER(#REF!),#REF!)+IF(ISNUMBER(#REF!),#REF!)+IF(ISNUMBER(#REF!),#REF!)+IF(ISNUMBER(#REF!),#REF!)+IF(ISNUMBER(#REF!),#REF!)+IF(ISNUMBER(#REF!),#REF!)+IF(ISNUMBER(#REF!),#REF!))</f>
        <v>29</v>
      </c>
      <c r="C13" s="288">
        <v>60</v>
      </c>
      <c r="D13" s="289"/>
      <c r="E13" s="290" t="s">
        <v>457</v>
      </c>
      <c r="F13" s="290" t="s">
        <v>360</v>
      </c>
      <c r="G13" s="291"/>
      <c r="H13" s="288"/>
      <c r="I13" s="292">
        <f>IF($G13="x",0,IF(H13&lt;50,H13-COUNTIFS($G$5:$G13,"x"),0))</f>
        <v>0</v>
      </c>
      <c r="J13" s="293" t="str">
        <f>IF(AND($G13="x",H13&gt;0),0,IF(ISERROR(LOOKUP(I13,Punkte!$D$1:$D$22,Punkte!$E$1:$E$22)),"",LOOKUP((I13),Punkte!$D$1:$D$22,Punkte!$E$1:$E$22)))</f>
        <v/>
      </c>
      <c r="K13" s="288"/>
      <c r="L13" s="292">
        <f>IF($G13="x",0,IF(K13&lt;50,K13-COUNTIFS($G$5:$G13,"x"),0))</f>
        <v>0</v>
      </c>
      <c r="M13" s="293" t="str">
        <f>IF(AND($G13="x",K13&gt;0),0,IF(ISERROR(LOOKUP(L13,Punkte!$D$1:$D$22,Punkte!$E$1:$E$22)),"",LOOKUP((L13),Punkte!$D$1:$D$22,Punkte!$E$1:$E$22)))</f>
        <v/>
      </c>
      <c r="N13" s="288"/>
      <c r="O13" s="292">
        <f>IF($G13="x",0,IF(N13&lt;50,N13-COUNTIFS($G$5:$G13,"x"),0))</f>
        <v>0</v>
      </c>
      <c r="P13" s="293" t="str">
        <f>IF(AND($G13="x",N13&gt;0),0,IF(ISERROR(LOOKUP(O13,Punkte!$D$1:$D$22,Punkte!$E$1:$E$22)),"",LOOKUP((O13),Punkte!$D$1:$D$22,Punkte!$E$1:$E$22)))</f>
        <v/>
      </c>
      <c r="Q13" s="288"/>
      <c r="R13" s="292">
        <f>IF($G13="x",0,IF(Q13&lt;50,Q13-COUNTIFS($G$5:$G13,"x"),0))</f>
        <v>0</v>
      </c>
      <c r="S13" s="293" t="str">
        <f>IF(AND($G13="x",Q13&gt;0),0,IF(ISERROR(LOOKUP(R13,Punkte!$D$1:$D$22,Punkte!$E$1:$E$22)),"",LOOKUP((R13),Punkte!$D$1:$D$22,Punkte!$E$1:$E$22)))</f>
        <v/>
      </c>
      <c r="T13" s="288">
        <v>3</v>
      </c>
      <c r="U13" s="292">
        <f>IF($G13="x",0,IF(T13&lt;50,T13-COUNTIFS($G$5:$G13,"x"),0))</f>
        <v>3</v>
      </c>
      <c r="V13" s="293">
        <f>IF(AND($G13="x",T13&gt;0),0,IF(ISERROR(LOOKUP(U13,Punkte!$D$1:$D$22,Punkte!$E$1:$E$22)),"",LOOKUP((U13),Punkte!$D$1:$D$22,Punkte!$E$1:$E$22)))</f>
        <v>16</v>
      </c>
      <c r="W13" s="288">
        <v>4</v>
      </c>
      <c r="X13" s="292">
        <f>IF($G13="x",0,IF(W13&lt;50,W13-COUNTIFS($G$5:$G13,"x"),0))</f>
        <v>4</v>
      </c>
      <c r="Y13" s="293">
        <f>IF(AND($G13="x",W13&gt;0),0,IF(ISERROR(LOOKUP(X13,Punkte!$D$1:$D$22,Punkte!$E$1:$E$22)),"",LOOKUP((X13),Punkte!$D$1:$D$22,Punkte!$E$1:$E$22)))</f>
        <v>13</v>
      </c>
      <c r="Z13" s="294">
        <f t="shared" si="1"/>
        <v>2</v>
      </c>
      <c r="AA13" s="251"/>
    </row>
    <row r="14" spans="1:251" x14ac:dyDescent="0.25">
      <c r="A14" s="249">
        <f t="shared" si="0"/>
        <v>10</v>
      </c>
      <c r="B14" s="146">
        <f>SUM(IF(ISNUMBER(J14),J14)+IF(ISNUMBER(M14),M14)+IF(ISNUMBER(P14),P14)+IF(ISNUMBER(S14),S14)+IF(ISNUMBER(V14),V14)+IF(ISNUMBER(Y14),Y14)+IF(ISNUMBER(#REF!),#REF!)+IF(ISNUMBER(#REF!),#REF!)+IF(ISNUMBER(#REF!),#REF!)+IF(ISNUMBER(#REF!),#REF!)+IF(ISNUMBER(#REF!),#REF!)+IF(ISNUMBER(#REF!),#REF!)+IF(ISNUMBER(#REF!),#REF!))</f>
        <v>24</v>
      </c>
      <c r="C14" s="3">
        <v>47</v>
      </c>
      <c r="E14" s="15" t="s">
        <v>167</v>
      </c>
      <c r="F14" s="15" t="s">
        <v>72</v>
      </c>
      <c r="G14" s="285"/>
      <c r="H14" s="3">
        <v>4</v>
      </c>
      <c r="I14" s="99">
        <f>IF($G14="x",0,IF(H14&lt;50,H14-COUNTIFS($G$5:$G14,"x"),0))</f>
        <v>4</v>
      </c>
      <c r="J14" s="39">
        <f>IF(AND($G14="x",H14&gt;0),0,IF(ISERROR(LOOKUP(I14,Punkte!$D$1:$D$22,Punkte!$E$1:$E$22)),"",LOOKUP((I14),Punkte!$D$1:$D$22,Punkte!$E$1:$E$22)))</f>
        <v>13</v>
      </c>
      <c r="K14" s="3">
        <v>5</v>
      </c>
      <c r="L14" s="99">
        <f>IF($G14="x",0,IF(K14&lt;50,K14-COUNTIFS($G$5:$G14,"x"),0))</f>
        <v>5</v>
      </c>
      <c r="M14" s="39">
        <f>IF(AND($G14="x",K14&gt;0),0,IF(ISERROR(LOOKUP(L14,Punkte!$D$1:$D$22,Punkte!$E$1:$E$22)),"",LOOKUP((L14),Punkte!$D$1:$D$22,Punkte!$E$1:$E$22)))</f>
        <v>11</v>
      </c>
      <c r="O14" s="99">
        <f>IF($G14="x",0,IF(N14&lt;50,N14-COUNTIFS($G$5:$G14,"x"),0))</f>
        <v>0</v>
      </c>
      <c r="P14" s="39" t="str">
        <f>IF(AND($G14="x",N14&gt;0),0,IF(ISERROR(LOOKUP(O14,Punkte!$D$1:$D$22,Punkte!$E$1:$E$22)),"",LOOKUP((O14),Punkte!$D$1:$D$22,Punkte!$E$1:$E$22)))</f>
        <v/>
      </c>
      <c r="R14" s="99">
        <f>IF($G14="x",0,IF(Q14&lt;50,Q14-COUNTIFS($G$5:$G14,"x"),0))</f>
        <v>0</v>
      </c>
      <c r="S14" s="39" t="str">
        <f>IF(AND($G14="x",Q14&gt;0),0,IF(ISERROR(LOOKUP(R14,Punkte!$D$1:$D$22,Punkte!$E$1:$E$22)),"",LOOKUP((R14),Punkte!$D$1:$D$22,Punkte!$E$1:$E$22)))</f>
        <v/>
      </c>
      <c r="U14" s="99">
        <f>IF($G14="x",0,IF(T14&lt;50,T14-COUNTIFS($G$5:$G14,"x"),0))</f>
        <v>0</v>
      </c>
      <c r="V14" s="39" t="str">
        <f>IF(AND($G14="x",T14&gt;0),0,IF(ISERROR(LOOKUP(U14,Punkte!$D$1:$D$22,Punkte!$E$1:$E$22)),"",LOOKUP((U14),Punkte!$D$1:$D$22,Punkte!$E$1:$E$22)))</f>
        <v/>
      </c>
      <c r="X14" s="99">
        <f>IF($G14="x",0,IF(W14&lt;50,W14-COUNTIFS($G$5:$G14,"x"),0))</f>
        <v>0</v>
      </c>
      <c r="Y14" s="39" t="str">
        <f>IF(AND($G14="x",W14&gt;0),0,IF(ISERROR(LOOKUP(X14,Punkte!$D$1:$D$22,Punkte!$E$1:$E$22)),"",LOOKUP((X14),Punkte!$D$1:$D$22,Punkte!$E$1:$E$22)))</f>
        <v/>
      </c>
      <c r="Z14" s="225">
        <f t="shared" si="1"/>
        <v>2</v>
      </c>
      <c r="AA14" s="251"/>
    </row>
    <row r="15" spans="1:251" x14ac:dyDescent="0.25">
      <c r="A15" s="249">
        <f t="shared" si="0"/>
        <v>10</v>
      </c>
      <c r="B15" s="146">
        <f>SUM(IF(ISNUMBER(J15),J15)+IF(ISNUMBER(M15),M15)+IF(ISNUMBER(P15),P15)+IF(ISNUMBER(S15),S15)+IF(ISNUMBER(V15),V15)+IF(ISNUMBER(Y15),Y15)+IF(ISNUMBER(#REF!),#REF!)+IF(ISNUMBER(#REF!),#REF!)+IF(ISNUMBER(#REF!),#REF!)+IF(ISNUMBER(#REF!),#REF!)+IF(ISNUMBER(#REF!),#REF!)+IF(ISNUMBER(#REF!),#REF!)+IF(ISNUMBER(#REF!),#REF!))</f>
        <v>24</v>
      </c>
      <c r="C15" s="3">
        <v>572</v>
      </c>
      <c r="D15" s="207"/>
      <c r="E15" s="15" t="s">
        <v>445</v>
      </c>
      <c r="F15" s="15" t="s">
        <v>446</v>
      </c>
      <c r="G15" s="285"/>
      <c r="H15" s="3">
        <v>5</v>
      </c>
      <c r="I15" s="282">
        <f>IF($G15="x",0,IF(H15&lt;50,H15-COUNTIFS($G$5:$G16,"x"),0))</f>
        <v>5</v>
      </c>
      <c r="J15" s="39">
        <f>IF(AND($G15="x",H15&gt;0),0,IF(ISERROR(LOOKUP(I15,Punkte!$D$1:$D$22,Punkte!$E$1:$E$22)),"",LOOKUP((I15),Punkte!$D$1:$D$22,Punkte!$E$1:$E$22)))</f>
        <v>11</v>
      </c>
      <c r="K15" s="3">
        <v>4</v>
      </c>
      <c r="L15" s="282">
        <f>IF($G15="x",0,IF(K15&lt;50,K15-COUNTIFS($G$5:$G16,"x"),0))</f>
        <v>4</v>
      </c>
      <c r="M15" s="39">
        <f>IF(AND($G15="x",K15&gt;0),0,IF(ISERROR(LOOKUP(L15,Punkte!$D$1:$D$22,Punkte!$E$1:$E$22)),"",LOOKUP((L15),Punkte!$D$1:$D$22,Punkte!$E$1:$E$22)))</f>
        <v>13</v>
      </c>
      <c r="O15" s="99">
        <f>IF($G15="x",0,IF(N15&lt;50,N15-COUNTIFS($G$5:$G15,"x"),0))</f>
        <v>0</v>
      </c>
      <c r="P15" s="39" t="str">
        <f>IF(AND($G15="x",N15&gt;0),0,IF(ISERROR(LOOKUP(O15,Punkte!$D$1:$D$22,Punkte!$E$1:$E$22)),"",LOOKUP((O15),Punkte!$D$1:$D$22,Punkte!$E$1:$E$22)))</f>
        <v/>
      </c>
      <c r="R15" s="282">
        <f>IF($G15="x",0,IF(Q15&lt;50,Q15-COUNTIFS($G$5:$G16,"x"),0))</f>
        <v>0</v>
      </c>
      <c r="S15" s="39" t="str">
        <f>IF(AND($G15="x",Q15&gt;0),0,IF(ISERROR(LOOKUP(R15,Punkte!$D$1:$D$22,Punkte!$E$1:$E$22)),"",LOOKUP((R15),Punkte!$D$1:$D$22,Punkte!$E$1:$E$22)))</f>
        <v/>
      </c>
      <c r="U15" s="282">
        <f>IF($G15="x",0,IF(T15&lt;50,T15-COUNTIFS($G$5:$G16,"x"),0))</f>
        <v>0</v>
      </c>
      <c r="V15" s="39" t="str">
        <f>IF(AND($G15="x",T15&gt;0),0,IF(ISERROR(LOOKUP(U15,Punkte!$D$1:$D$22,Punkte!$E$1:$E$22)),"",LOOKUP((U15),Punkte!$D$1:$D$22,Punkte!$E$1:$E$22)))</f>
        <v/>
      </c>
      <c r="X15" s="282">
        <f>IF($G15="x",0,IF(W15&lt;50,W15-COUNTIFS($G$5:$G16,"x"),0))</f>
        <v>0</v>
      </c>
      <c r="Y15" s="39" t="str">
        <f>IF(AND($G15="x",W15&gt;0),0,IF(ISERROR(LOOKUP(X15,Punkte!$D$1:$D$22,Punkte!$E$1:$E$22)),"",LOOKUP((X15),Punkte!$D$1:$D$22,Punkte!$E$1:$E$22)))</f>
        <v/>
      </c>
      <c r="Z15" s="225">
        <f t="shared" si="1"/>
        <v>2</v>
      </c>
      <c r="AA15" s="251"/>
    </row>
    <row r="16" spans="1:251" x14ac:dyDescent="0.25">
      <c r="A16" s="249">
        <f t="shared" si="0"/>
        <v>12</v>
      </c>
      <c r="B16" s="287">
        <f>SUM(IF(ISNUMBER(J16),J16)+IF(ISNUMBER(M16),M16)+IF(ISNUMBER(P16),P16)+IF(ISNUMBER(S16),S16)+IF(ISNUMBER(V16),V16)+IF(ISNUMBER(Y16),Y16)+IF(ISNUMBER(#REF!),#REF!)+IF(ISNUMBER(#REF!),#REF!)+IF(ISNUMBER(#REF!),#REF!)+IF(ISNUMBER(#REF!),#REF!)+IF(ISNUMBER(#REF!),#REF!)+IF(ISNUMBER(#REF!),#REF!)+IF(ISNUMBER(#REF!),#REF!))</f>
        <v>23</v>
      </c>
      <c r="C16" s="288">
        <v>3</v>
      </c>
      <c r="D16" s="289"/>
      <c r="E16" s="290" t="s">
        <v>35</v>
      </c>
      <c r="F16" s="290" t="s">
        <v>36</v>
      </c>
      <c r="G16" s="291"/>
      <c r="H16" s="288"/>
      <c r="I16" s="292">
        <f>IF($G16="x",0,IF(H16&lt;50,H16-COUNTIFS($G$5:$G16,"x"),0))</f>
        <v>0</v>
      </c>
      <c r="J16" s="293" t="str">
        <f>IF(AND($G16="x",H16&gt;0),0,IF(ISERROR(LOOKUP(I16,Punkte!$D$1:$D$22,Punkte!$E$1:$E$22)),"",LOOKUP((I16),Punkte!$D$1:$D$22,Punkte!$E$1:$E$22)))</f>
        <v/>
      </c>
      <c r="K16" s="288"/>
      <c r="L16" s="292">
        <f>IF($G16="x",0,IF(K16&lt;50,K16-COUNTIFS($G$5:$G16,"x"),0))</f>
        <v>0</v>
      </c>
      <c r="M16" s="293" t="str">
        <f>IF(AND($G16="x",K16&gt;0),0,IF(ISERROR(LOOKUP(L16,Punkte!$D$1:$D$22,Punkte!$E$1:$E$22)),"",LOOKUP((L16),Punkte!$D$1:$D$22,Punkte!$E$1:$E$22)))</f>
        <v/>
      </c>
      <c r="N16" s="288"/>
      <c r="O16" s="292">
        <f>IF($G16="x",0,IF(N16&lt;50,N16-COUNTIFS($G$5:$G16,"x"),0))</f>
        <v>0</v>
      </c>
      <c r="P16" s="293" t="str">
        <f>IF(AND($G16="x",N16&gt;0),0,IF(ISERROR(LOOKUP(O16,Punkte!$D$1:$D$22,Punkte!$E$1:$E$22)),"",LOOKUP((O16),Punkte!$D$1:$D$22,Punkte!$E$1:$E$22)))</f>
        <v/>
      </c>
      <c r="Q16" s="288"/>
      <c r="R16" s="292">
        <f>IF($G16="x",0,IF(Q16&lt;50,Q16-COUNTIFS($G$5:$G16,"x"),0))</f>
        <v>0</v>
      </c>
      <c r="S16" s="293" t="str">
        <f>IF(AND($G16="x",Q16&gt;0),0,IF(ISERROR(LOOKUP(R16,Punkte!$D$1:$D$22,Punkte!$E$1:$E$22)),"",LOOKUP((R16),Punkte!$D$1:$D$22,Punkte!$E$1:$E$22)))</f>
        <v/>
      </c>
      <c r="T16" s="288">
        <v>4</v>
      </c>
      <c r="U16" s="292">
        <f>IF($G16="x",0,IF(T16&lt;50,T16-COUNTIFS($G$5:$G16,"x"),0))</f>
        <v>4</v>
      </c>
      <c r="V16" s="293">
        <f>IF(AND($G16="x",T16&gt;0),0,IF(ISERROR(LOOKUP(U16,Punkte!$D$1:$D$22,Punkte!$E$1:$E$22)),"",LOOKUP((U16),Punkte!$D$1:$D$22,Punkte!$E$1:$E$22)))</f>
        <v>13</v>
      </c>
      <c r="W16" s="288">
        <v>6</v>
      </c>
      <c r="X16" s="292">
        <f>IF($G16="x",0,IF(W16&lt;50,W16-COUNTIFS($G$5:$G16,"x"),0))</f>
        <v>6</v>
      </c>
      <c r="Y16" s="293">
        <f>IF(AND($G16="x",W16&gt;0),0,IF(ISERROR(LOOKUP(X16,Punkte!$D$1:$D$22,Punkte!$E$1:$E$22)),"",LOOKUP((X16),Punkte!$D$1:$D$22,Punkte!$E$1:$E$22)))</f>
        <v>10</v>
      </c>
      <c r="Z16" s="294">
        <f t="shared" si="1"/>
        <v>2</v>
      </c>
      <c r="AA16" s="251"/>
    </row>
    <row r="17" spans="1:251" x14ac:dyDescent="0.25">
      <c r="A17" s="249">
        <f t="shared" si="0"/>
        <v>13</v>
      </c>
      <c r="B17" s="146">
        <f>SUM(IF(ISNUMBER(J17),J17)+IF(ISNUMBER(M17),M17)+IF(ISNUMBER(P17),P17)+IF(ISNUMBER(S17),S17)+IF(ISNUMBER(V17),V17)+IF(ISNUMBER(Y17),Y17)+IF(ISNUMBER(#REF!),#REF!)+IF(ISNUMBER(#REF!),#REF!)+IF(ISNUMBER(#REF!),#REF!)+IF(ISNUMBER(#REF!),#REF!)+IF(ISNUMBER(#REF!),#REF!)+IF(ISNUMBER(#REF!),#REF!)+IF(ISNUMBER(#REF!),#REF!))</f>
        <v>20</v>
      </c>
      <c r="C17" s="3">
        <v>203</v>
      </c>
      <c r="D17" s="207"/>
      <c r="E17" s="15" t="s">
        <v>421</v>
      </c>
      <c r="F17" s="15" t="s">
        <v>422</v>
      </c>
      <c r="G17" s="284"/>
      <c r="H17" s="3">
        <v>9</v>
      </c>
      <c r="I17" s="282">
        <f>IF($G17="x",0,IF(H17&lt;50,H17-COUNTIFS($G$5:$G26,"x"),0))</f>
        <v>9</v>
      </c>
      <c r="J17" s="39">
        <f>IF(AND($G17="x",H17&gt;0),0,IF(ISERROR(LOOKUP(I17,Punkte!$D$1:$D$22,Punkte!$E$1:$E$22)),"",LOOKUP((I17),Punkte!$D$1:$D$22,Punkte!$E$1:$E$22)))</f>
        <v>7</v>
      </c>
      <c r="K17" s="3" t="s">
        <v>47</v>
      </c>
      <c r="L17" s="282">
        <f>IF($G17="x",0,IF(K17&lt;50,K17-COUNTIFS($G$5:$G26,"x"),0))</f>
        <v>0</v>
      </c>
      <c r="M17" s="39" t="str">
        <f>IF(AND($G17="x",K17&gt;0),0,IF(ISERROR(LOOKUP(L17,Punkte!$D$1:$D$22,Punkte!$E$1:$E$22)),"",LOOKUP((L17),Punkte!$D$1:$D$22,Punkte!$E$1:$E$22)))</f>
        <v/>
      </c>
      <c r="N17" s="3" t="s">
        <v>39</v>
      </c>
      <c r="O17" s="282">
        <f>IF($G17="x",0,IF(N17&lt;50,N17-COUNTIFS($G$5:$G17,"x"),0))</f>
        <v>0</v>
      </c>
      <c r="P17" s="39" t="str">
        <f>IF(AND($G17="x",N17&gt;0),0,IF(ISERROR(LOOKUP(O17,Punkte!$D$1:$D$22,Punkte!$E$1:$E$22)),"",LOOKUP((O17),Punkte!$D$1:$D$22,Punkte!$E$1:$E$22)))</f>
        <v/>
      </c>
      <c r="Q17" s="3" t="s">
        <v>39</v>
      </c>
      <c r="R17" s="282">
        <f>IF($G17="x",0,IF(Q17&lt;50,Q17-COUNTIFS($G$5:$G26,"x"),0))</f>
        <v>0</v>
      </c>
      <c r="S17" s="39" t="str">
        <f>IF(AND($G17="x",Q17&gt;0),0,IF(ISERROR(LOOKUP(R17,Punkte!$D$1:$D$22,Punkte!$E$1:$E$22)),"",LOOKUP((R17),Punkte!$D$1:$D$22,Punkte!$E$1:$E$22)))</f>
        <v/>
      </c>
      <c r="T17" s="3">
        <v>9</v>
      </c>
      <c r="U17" s="282">
        <f>IF($G17="x",0,IF(T17&lt;50,T17-COUNTIFS($G$5:$G26,"x"),0))</f>
        <v>9</v>
      </c>
      <c r="V17" s="39">
        <f>IF(AND($G17="x",T17&gt;0),0,IF(ISERROR(LOOKUP(U17,Punkte!$D$1:$D$22,Punkte!$E$1:$E$22)),"",LOOKUP((U17),Punkte!$D$1:$D$22,Punkte!$E$1:$E$22)))</f>
        <v>7</v>
      </c>
      <c r="W17" s="3">
        <v>10</v>
      </c>
      <c r="X17" s="282">
        <f>IF($G17="x",0,IF(W17&lt;50,W17-COUNTIFS($G$5:$G26,"x"),0))</f>
        <v>10</v>
      </c>
      <c r="Y17" s="39">
        <f>IF(AND($G17="x",W17&gt;0),0,IF(ISERROR(LOOKUP(X17,Punkte!$D$1:$D$22,Punkte!$E$1:$E$22)),"",LOOKUP((X17),Punkte!$D$1:$D$22,Punkte!$E$1:$E$22)))</f>
        <v>6</v>
      </c>
      <c r="Z17" s="225">
        <f>COUNTA(H17,K17,N18,Q17,T17,W17)</f>
        <v>5</v>
      </c>
      <c r="AA17" s="251"/>
    </row>
    <row r="18" spans="1:251" s="128" customFormat="1" x14ac:dyDescent="0.25">
      <c r="A18" s="249">
        <f t="shared" si="0"/>
        <v>14</v>
      </c>
      <c r="B18" s="146">
        <f>SUM(IF(ISNUMBER(J18),J18)+IF(ISNUMBER(M18),M18)+IF(ISNUMBER(P18),P18)+IF(ISNUMBER(S18),S18)+IF(ISNUMBER(V18),V18)+IF(ISNUMBER(Y18),Y18)+IF(ISNUMBER(#REF!),#REF!)+IF(ISNUMBER(#REF!),#REF!)+IF(ISNUMBER(#REF!),#REF!)+IF(ISNUMBER(#REF!),#REF!)+IF(ISNUMBER(#REF!),#REF!)+IF(ISNUMBER(#REF!),#REF!)+IF(ISNUMBER(#REF!),#REF!))</f>
        <v>17</v>
      </c>
      <c r="C18" s="3">
        <v>816</v>
      </c>
      <c r="D18" s="207"/>
      <c r="E18" s="15" t="s">
        <v>37</v>
      </c>
      <c r="F18" s="15" t="s">
        <v>447</v>
      </c>
      <c r="G18" s="254"/>
      <c r="H18" s="3">
        <v>7</v>
      </c>
      <c r="I18" s="99">
        <f>IF($G18="x",0,IF(H18&lt;50,H18-COUNTIFS($G$5:$G18,"x"),0))</f>
        <v>7</v>
      </c>
      <c r="J18" s="39">
        <f>IF(AND($G18="x",H18&gt;0),0,IF(ISERROR(LOOKUP(I18,Punkte!$D$1:$D$22,Punkte!$E$1:$E$22)),"",LOOKUP((I18),Punkte!$D$1:$D$22,Punkte!$E$1:$E$22)))</f>
        <v>9</v>
      </c>
      <c r="K18" s="3">
        <v>8</v>
      </c>
      <c r="L18" s="99">
        <f>IF($G18="x",0,IF(K18&lt;50,K18-COUNTIFS($G$5:$G18,"x"),0))</f>
        <v>8</v>
      </c>
      <c r="M18" s="39">
        <f>IF(AND($G18="x",K18&gt;0),0,IF(ISERROR(LOOKUP(L18,Punkte!$D$1:$D$22,Punkte!$E$1:$E$22)),"",LOOKUP((L18),Punkte!$D$1:$D$22,Punkte!$E$1:$E$22)))</f>
        <v>8</v>
      </c>
      <c r="N18" s="3"/>
      <c r="O18" s="99">
        <f>IF($G18="x",0,IF(N18&lt;50,N18-COUNTIFS($G$5:$G18,"x"),0))</f>
        <v>0</v>
      </c>
      <c r="P18" s="39" t="str">
        <f>IF(AND($G18="x",N18&gt;0),0,IF(ISERROR(LOOKUP(O18,Punkte!$D$1:$D$22,Punkte!$E$1:$E$22)),"",LOOKUP((O18),Punkte!$D$1:$D$22,Punkte!$E$1:$E$22)))</f>
        <v/>
      </c>
      <c r="Q18" s="3"/>
      <c r="R18" s="99">
        <f>IF($G18="x",0,IF(Q18&lt;50,Q18-COUNTIFS($G$5:$G18,"x"),0))</f>
        <v>0</v>
      </c>
      <c r="S18" s="39" t="str">
        <f>IF(AND($G18="x",Q18&gt;0),0,IF(ISERROR(LOOKUP(R18,Punkte!$D$1:$D$22,Punkte!$E$1:$E$22)),"",LOOKUP((R18),Punkte!$D$1:$D$22,Punkte!$E$1:$E$22)))</f>
        <v/>
      </c>
      <c r="T18" s="3"/>
      <c r="U18" s="99">
        <f>IF($G18="x",0,IF(T18&lt;50,T18-COUNTIFS($G$5:$G18,"x"),0))</f>
        <v>0</v>
      </c>
      <c r="V18" s="39" t="str">
        <f>IF(AND($G18="x",T18&gt;0),0,IF(ISERROR(LOOKUP(U18,Punkte!$D$1:$D$22,Punkte!$E$1:$E$22)),"",LOOKUP((U18),Punkte!$D$1:$D$22,Punkte!$E$1:$E$22)))</f>
        <v/>
      </c>
      <c r="W18" s="3"/>
      <c r="X18" s="99">
        <f>IF($G18="x",0,IF(W18&lt;50,W18-COUNTIFS($G$5:$G18,"x"),0))</f>
        <v>0</v>
      </c>
      <c r="Y18" s="39" t="str">
        <f>IF(AND($G18="x",W18&gt;0),0,IF(ISERROR(LOOKUP(X18,Punkte!$D$1:$D$22,Punkte!$E$1:$E$22)),"",LOOKUP((X18),Punkte!$D$1:$D$22,Punkte!$E$1:$E$22)))</f>
        <v/>
      </c>
      <c r="Z18" s="225">
        <f t="shared" ref="Z18:Z23" si="2">COUNTA(H18,K18,N18,Q18,T18,W18)</f>
        <v>2</v>
      </c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1"/>
      <c r="IP18" s="121"/>
      <c r="IQ18" s="121"/>
    </row>
    <row r="19" spans="1:251" s="128" customFormat="1" x14ac:dyDescent="0.25">
      <c r="A19" s="249">
        <f t="shared" si="0"/>
        <v>14</v>
      </c>
      <c r="B19" s="146">
        <f>SUM(IF(ISNUMBER(J19),J19)+IF(ISNUMBER(M19),M19)+IF(ISNUMBER(P19),P19)+IF(ISNUMBER(S19),S19)+IF(ISNUMBER(V19),V19)+IF(ISNUMBER(Y19),Y19)+IF(ISNUMBER(#REF!),#REF!)+IF(ISNUMBER(#REF!),#REF!)+IF(ISNUMBER(#REF!),#REF!)+IF(ISNUMBER(#REF!),#REF!)+IF(ISNUMBER(#REF!),#REF!)+IF(ISNUMBER(#REF!),#REF!)+IF(ISNUMBER(#REF!),#REF!))</f>
        <v>17</v>
      </c>
      <c r="C19" s="18">
        <v>171</v>
      </c>
      <c r="D19" s="208"/>
      <c r="E19" s="15" t="s">
        <v>423</v>
      </c>
      <c r="F19" s="15" t="s">
        <v>53</v>
      </c>
      <c r="G19" s="285"/>
      <c r="H19" s="3">
        <v>8</v>
      </c>
      <c r="I19" s="99">
        <f>IF($G19="x",0,IF(H19&lt;50,H19-COUNTIFS($G$5:$G19,"x"),0))</f>
        <v>8</v>
      </c>
      <c r="J19" s="39">
        <f>IF(AND($G19="x",H19&gt;0),0,IF(ISERROR(LOOKUP(I19,Punkte!$D$1:$D$22,Punkte!$E$1:$E$22)),"",LOOKUP((I19),Punkte!$D$1:$D$22,Punkte!$E$1:$E$22)))</f>
        <v>8</v>
      </c>
      <c r="K19" s="3">
        <v>7</v>
      </c>
      <c r="L19" s="99">
        <f>IF($G19="x",0,IF(K19&lt;50,K19-COUNTIFS($G$5:$G19,"x"),0))</f>
        <v>7</v>
      </c>
      <c r="M19" s="39">
        <f>IF(AND($G19="x",K19&gt;0),0,IF(ISERROR(LOOKUP(L19,Punkte!$D$1:$D$22,Punkte!$E$1:$E$22)),"",LOOKUP((L19),Punkte!$D$1:$D$22,Punkte!$E$1:$E$22)))</f>
        <v>9</v>
      </c>
      <c r="N19" s="3"/>
      <c r="O19" s="99">
        <f>IF($G19="x",0,IF(N19&lt;50,N19-COUNTIFS($G$5:$G19,"x"),0))</f>
        <v>0</v>
      </c>
      <c r="P19" s="39" t="str">
        <f>IF(AND($G19="x",N19&gt;0),0,IF(ISERROR(LOOKUP(O19,Punkte!$D$1:$D$22,Punkte!$E$1:$E$22)),"",LOOKUP((O19),Punkte!$D$1:$D$22,Punkte!$E$1:$E$22)))</f>
        <v/>
      </c>
      <c r="Q19" s="3"/>
      <c r="R19" s="99">
        <f>IF($G19="x",0,IF(Q19&lt;50,Q19-COUNTIFS($G$5:$G19,"x"),0))</f>
        <v>0</v>
      </c>
      <c r="S19" s="39" t="str">
        <f>IF(AND($G19="x",Q19&gt;0),0,IF(ISERROR(LOOKUP(R19,Punkte!$D$1:$D$22,Punkte!$E$1:$E$22)),"",LOOKUP((R19),Punkte!$D$1:$D$22,Punkte!$E$1:$E$22)))</f>
        <v/>
      </c>
      <c r="T19" s="3"/>
      <c r="U19" s="99">
        <f>IF($G19="x",0,IF(T19&lt;50,T19-COUNTIFS($G$5:$G19,"x"),0))</f>
        <v>0</v>
      </c>
      <c r="V19" s="39" t="str">
        <f>IF(AND($G19="x",T19&gt;0),0,IF(ISERROR(LOOKUP(U19,Punkte!$D$1:$D$22,Punkte!$E$1:$E$22)),"",LOOKUP((U19),Punkte!$D$1:$D$22,Punkte!$E$1:$E$22)))</f>
        <v/>
      </c>
      <c r="W19" s="3"/>
      <c r="X19" s="99">
        <f>IF($G19="x",0,IF(W19&lt;50,W19-COUNTIFS($G$5:$G19,"x"),0))</f>
        <v>0</v>
      </c>
      <c r="Y19" s="39" t="str">
        <f>IF(AND($G19="x",W19&gt;0),0,IF(ISERROR(LOOKUP(X19,Punkte!$D$1:$D$22,Punkte!$E$1:$E$22)),"",LOOKUP((X19),Punkte!$D$1:$D$22,Punkte!$E$1:$E$22)))</f>
        <v/>
      </c>
      <c r="Z19" s="225">
        <f t="shared" si="2"/>
        <v>2</v>
      </c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</row>
    <row r="20" spans="1:251" s="128" customFormat="1" x14ac:dyDescent="0.25">
      <c r="A20" s="249">
        <f t="shared" si="0"/>
        <v>16</v>
      </c>
      <c r="B20" s="146">
        <f>SUM(IF(ISNUMBER(J20),J20)+IF(ISNUMBER(M20),M20)+IF(ISNUMBER(P20),P20)+IF(ISNUMBER(S20),S20)+IF(ISNUMBER(V20),V20)+IF(ISNUMBER(Y20),Y20)+IF(ISNUMBER(#REF!),#REF!)+IF(ISNUMBER(#REF!),#REF!)+IF(ISNUMBER(#REF!),#REF!)+IF(ISNUMBER(#REF!),#REF!)+IF(ISNUMBER(#REF!),#REF!)+IF(ISNUMBER(#REF!),#REF!)+IF(ISNUMBER(#REF!),#REF!))</f>
        <v>11</v>
      </c>
      <c r="C20" s="3">
        <v>100</v>
      </c>
      <c r="D20" s="207"/>
      <c r="E20" s="15" t="s">
        <v>314</v>
      </c>
      <c r="F20" s="15" t="s">
        <v>449</v>
      </c>
      <c r="G20" s="285"/>
      <c r="H20" s="3"/>
      <c r="I20" s="282">
        <f>IF($G20="x",0,IF(H20&lt;50,H20-COUNTIFS($G$5:$G39,"x"),0))</f>
        <v>0</v>
      </c>
      <c r="J20" s="39" t="str">
        <f>IF(AND($G20="x",H20&gt;0),0,IF(ISERROR(LOOKUP(I20,Punkte!$D$1:$D$22,Punkte!$E$1:$E$22)),"",LOOKUP((I20),Punkte!$D$1:$D$22,Punkte!$E$1:$E$22)))</f>
        <v/>
      </c>
      <c r="K20" s="3"/>
      <c r="L20" s="282">
        <f>IF($G20="x",0,IF(K20&lt;50,K20-COUNTIFS($G$5:$G39,"x"),0))</f>
        <v>0</v>
      </c>
      <c r="M20" s="39" t="str">
        <f>IF(AND($G20="x",K20&gt;0),0,IF(ISERROR(LOOKUP(L20,Punkte!$D$1:$D$22,Punkte!$E$1:$E$22)),"",LOOKUP((L20),Punkte!$D$1:$D$22,Punkte!$E$1:$E$22)))</f>
        <v/>
      </c>
      <c r="N20" s="63">
        <v>5</v>
      </c>
      <c r="O20" s="99">
        <f>IF($G20="x",0,IF(N20&lt;50,N20-COUNTIFS($G$5:$G20,"x"),0))</f>
        <v>5</v>
      </c>
      <c r="P20" s="39">
        <f>IF(AND($G20="x",N20&gt;0),0,IF(ISERROR(LOOKUP(O20,Punkte!$D$1:$D$22,Punkte!$E$1:$E$22)),"",LOOKUP((O20),Punkte!$D$1:$D$22,Punkte!$E$1:$E$22)))</f>
        <v>11</v>
      </c>
      <c r="Q20" s="3" t="s">
        <v>47</v>
      </c>
      <c r="R20" s="282">
        <f>IF($G20="x",0,IF(Q20&lt;50,Q20-COUNTIFS($G$5:$G39,"x"),0))</f>
        <v>0</v>
      </c>
      <c r="S20" s="39" t="str">
        <f>IF(AND($G20="x",Q20&gt;0),0,IF(ISERROR(LOOKUP(R20,Punkte!$D$1:$D$22,Punkte!$E$1:$E$22)),"",LOOKUP((R20),Punkte!$D$1:$D$22,Punkte!$E$1:$E$22)))</f>
        <v/>
      </c>
      <c r="T20" s="3"/>
      <c r="U20" s="282">
        <f>IF($G20="x",0,IF(T20&lt;50,T20-COUNTIFS($G$5:$G39,"x"),0))</f>
        <v>0</v>
      </c>
      <c r="V20" s="39" t="str">
        <f>IF(AND($G20="x",T20&gt;0),0,IF(ISERROR(LOOKUP(U20,Punkte!$D$1:$D$22,Punkte!$E$1:$E$22)),"",LOOKUP((U20),Punkte!$D$1:$D$22,Punkte!$E$1:$E$22)))</f>
        <v/>
      </c>
      <c r="W20" s="3"/>
      <c r="X20" s="282">
        <f>IF($G20="x",0,IF(W20&lt;50,W20-COUNTIFS($G$5:$G39,"x"),0))</f>
        <v>0</v>
      </c>
      <c r="Y20" s="39" t="str">
        <f>IF(AND($G20="x",W20&gt;0),0,IF(ISERROR(LOOKUP(X20,Punkte!$D$1:$D$22,Punkte!$E$1:$E$22)),"",LOOKUP((X20),Punkte!$D$1:$D$22,Punkte!$E$1:$E$22)))</f>
        <v/>
      </c>
      <c r="Z20" s="225">
        <f t="shared" si="2"/>
        <v>2</v>
      </c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</row>
    <row r="21" spans="1:251" s="128" customFormat="1" x14ac:dyDescent="0.25">
      <c r="A21" s="303">
        <f t="shared" si="0"/>
        <v>17</v>
      </c>
      <c r="B21" s="304">
        <f>SUM(IF(ISNUMBER(J21),J21)+IF(ISNUMBER(M21),M21)+IF(ISNUMBER(P21),P21)+IF(ISNUMBER(S21),S21)+IF(ISNUMBER(V21),V21)+IF(ISNUMBER(Y21),Y21)+IF(ISNUMBER(#REF!),#REF!)+IF(ISNUMBER(#REF!),#REF!)+IF(ISNUMBER(#REF!),#REF!)+IF(ISNUMBER(#REF!),#REF!)+IF(ISNUMBER(#REF!),#REF!)+IF(ISNUMBER(#REF!),#REF!)+IF(ISNUMBER(#REF!),#REF!))</f>
        <v>9</v>
      </c>
      <c r="C21" s="63">
        <v>165</v>
      </c>
      <c r="D21" s="210"/>
      <c r="E21" s="65" t="s">
        <v>453</v>
      </c>
      <c r="F21" s="65" t="s">
        <v>454</v>
      </c>
      <c r="G21" s="66"/>
      <c r="H21" s="63"/>
      <c r="I21" s="119">
        <f>IF($G21="x",0,IF(H21&lt;50,H21-COUNTIFS($G$5:$G34,"x"),0))</f>
        <v>0</v>
      </c>
      <c r="J21" s="67" t="str">
        <f>IF(AND($G21="x",H21&gt;0),0,IF(ISERROR(LOOKUP(I21,Punkte!$D$1:$D$22,Punkte!$E$1:$E$22)),"",LOOKUP((I21),Punkte!$D$1:$D$22,Punkte!$E$1:$E$22)))</f>
        <v/>
      </c>
      <c r="K21" s="63"/>
      <c r="L21" s="119">
        <f>IF($G21="x",0,IF(K21&lt;50,K21-COUNTIFS($G$5:$G34,"x"),0))</f>
        <v>0</v>
      </c>
      <c r="M21" s="67" t="str">
        <f>IF(AND($G21="x",K21&gt;0),0,IF(ISERROR(LOOKUP(L21,Punkte!$D$1:$D$22,Punkte!$E$1:$E$22)),"",LOOKUP((L21),Punkte!$D$1:$D$22,Punkte!$E$1:$E$22)))</f>
        <v/>
      </c>
      <c r="N21" s="63" t="s">
        <v>39</v>
      </c>
      <c r="O21" s="119">
        <f>IF($G21="x",0,IF(N21&lt;50,N21-COUNTIFS($G$5:$G34,"x"),0))</f>
        <v>0</v>
      </c>
      <c r="P21" s="67" t="str">
        <f>IF(AND($G21="x",N21&gt;0),0,IF(ISERROR(LOOKUP(O21,Punkte!$D$1:$D$22,Punkte!$E$1:$E$22)),"",LOOKUP((O21),Punkte!$D$1:$D$22,Punkte!$E$1:$E$22)))</f>
        <v/>
      </c>
      <c r="Q21" s="63">
        <v>7</v>
      </c>
      <c r="R21" s="119">
        <f>IF($G21="x",0,IF(Q21&lt;50,Q21-COUNTIFS($G$5:$G34,"x"),0))</f>
        <v>7</v>
      </c>
      <c r="S21" s="67">
        <f>IF(AND($G21="x",Q21&gt;0),0,IF(ISERROR(LOOKUP(R21,Punkte!$D$1:$D$22,Punkte!$E$1:$E$22)),"",LOOKUP((R21),Punkte!$D$1:$D$22,Punkte!$E$1:$E$22)))</f>
        <v>9</v>
      </c>
      <c r="T21" s="63"/>
      <c r="U21" s="119">
        <f>IF($G21="x",0,IF(T21&lt;50,T21-COUNTIFS($G$5:$G34,"x"),0))</f>
        <v>0</v>
      </c>
      <c r="V21" s="67" t="str">
        <f>IF(AND($G21="x",T21&gt;0),0,IF(ISERROR(LOOKUP(U21,Punkte!$D$1:$D$22,Punkte!$E$1:$E$22)),"",LOOKUP((U21),Punkte!$D$1:$D$22,Punkte!$E$1:$E$22)))</f>
        <v/>
      </c>
      <c r="W21" s="63"/>
      <c r="X21" s="119">
        <f>IF($G21="x",0,IF(W21&lt;50,W21-COUNTIFS($G$5:$G34,"x"),0))</f>
        <v>0</v>
      </c>
      <c r="Y21" s="67" t="str">
        <f>IF(AND($G21="x",W21&gt;0),0,IF(ISERROR(LOOKUP(X21,Punkte!$D$1:$D$22,Punkte!$E$1:$E$22)),"",LOOKUP((X21),Punkte!$D$1:$D$22,Punkte!$E$1:$E$22)))</f>
        <v/>
      </c>
      <c r="Z21" s="225">
        <f t="shared" si="2"/>
        <v>2</v>
      </c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</row>
    <row r="22" spans="1:251" s="128" customFormat="1" x14ac:dyDescent="0.25">
      <c r="A22" s="308">
        <f t="shared" si="0"/>
        <v>18</v>
      </c>
      <c r="B22" s="295">
        <f>SUM(IF(ISNUMBER(J22),J22)+IF(ISNUMBER(M22),M22)+IF(ISNUMBER(P22),P22)+IF(ISNUMBER(S22),S22)+IF(ISNUMBER(V22),V22)+IF(ISNUMBER(Y22),Y22)+IF(ISNUMBER(#REF!),#REF!)+IF(ISNUMBER(#REF!),#REF!)+IF(ISNUMBER(#REF!),#REF!)+IF(ISNUMBER(#REF!),#REF!)+IF(ISNUMBER(#REF!),#REF!)+IF(ISNUMBER(#REF!),#REF!)+IF(ISNUMBER(#REF!),#REF!))</f>
        <v>7</v>
      </c>
      <c r="C22" s="309">
        <v>59</v>
      </c>
      <c r="D22" s="297"/>
      <c r="E22" s="298" t="s">
        <v>123</v>
      </c>
      <c r="F22" s="298" t="s">
        <v>241</v>
      </c>
      <c r="G22" s="299"/>
      <c r="H22" s="296"/>
      <c r="I22" s="300">
        <f>IF($G22="x",0,IF(H22&lt;50,H22-COUNTIFS($G$5:$G22,"x"),0))</f>
        <v>0</v>
      </c>
      <c r="J22" s="301" t="str">
        <f>IF(AND($G22="x",H22&gt;0),0,IF(ISERROR(LOOKUP(I22,Punkte!$D$1:$D$22,Punkte!$E$1:$E$22)),"",LOOKUP((I22),Punkte!$D$1:$D$22,Punkte!$E$1:$E$22)))</f>
        <v/>
      </c>
      <c r="K22" s="296"/>
      <c r="L22" s="300">
        <f>IF($G22="x",0,IF(K22&lt;50,K22-COUNTIFS($G$5:$G22,"x"),0))</f>
        <v>0</v>
      </c>
      <c r="M22" s="301" t="str">
        <f>IF(AND($G22="x",K22&gt;0),0,IF(ISERROR(LOOKUP(L22,Punkte!$D$1:$D$22,Punkte!$E$1:$E$22)),"",LOOKUP((L22),Punkte!$D$1:$D$22,Punkte!$E$1:$E$22)))</f>
        <v/>
      </c>
      <c r="N22" s="296"/>
      <c r="O22" s="300">
        <f>IF($G22="x",0,IF(N22&lt;50,N22-COUNTIFS($G$5:$G22,"x"),0))</f>
        <v>0</v>
      </c>
      <c r="P22" s="301" t="str">
        <f>IF(AND($G22="x",N22&gt;0),0,IF(ISERROR(LOOKUP(O22,Punkte!$D$1:$D$22,Punkte!$E$1:$E$22)),"",LOOKUP((O22),Punkte!$D$1:$D$22,Punkte!$E$1:$E$22)))</f>
        <v/>
      </c>
      <c r="Q22" s="296"/>
      <c r="R22" s="300">
        <f>IF($G22="x",0,IF(Q22&lt;50,Q22-COUNTIFS($G$5:$G22,"x"),0))</f>
        <v>0</v>
      </c>
      <c r="S22" s="301" t="str">
        <f>IF(AND($G22="x",Q22&gt;0),0,IF(ISERROR(LOOKUP(R22,Punkte!$D$1:$D$22,Punkte!$E$1:$E$22)),"",LOOKUP((R22),Punkte!$D$1:$D$22,Punkte!$E$1:$E$22)))</f>
        <v/>
      </c>
      <c r="T22" s="296"/>
      <c r="U22" s="300">
        <f>IF($G22="x",0,IF(T22&lt;50,T22-COUNTIFS($G$5:$G22,"x"),0))</f>
        <v>0</v>
      </c>
      <c r="V22" s="301" t="str">
        <f>IF(AND($G22="x",T22&gt;0),0,IF(ISERROR(LOOKUP(U22,Punkte!$D$1:$D$22,Punkte!$E$1:$E$22)),"",LOOKUP((U22),Punkte!$D$1:$D$22,Punkte!$E$1:$E$22)))</f>
        <v/>
      </c>
      <c r="W22" s="296">
        <v>9</v>
      </c>
      <c r="X22" s="300">
        <f>IF($G22="x",0,IF(W22&lt;50,W22-COUNTIFS($G$5:$G22,"x"),0))</f>
        <v>9</v>
      </c>
      <c r="Y22" s="301">
        <f>IF(AND($G22="x",W22&gt;0),0,IF(ISERROR(LOOKUP(X22,Punkte!$D$1:$D$22,Punkte!$E$1:$E$22)),"",LOOKUP((X22),Punkte!$D$1:$D$22,Punkte!$E$1:$E$22)))</f>
        <v>7</v>
      </c>
      <c r="Z22" s="294">
        <f t="shared" si="2"/>
        <v>1</v>
      </c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</row>
    <row r="23" spans="1:251" s="128" customFormat="1" x14ac:dyDescent="0.25">
      <c r="A23" s="303">
        <f t="shared" si="0"/>
        <v>19</v>
      </c>
      <c r="B23" s="295">
        <f>SUM(IF(ISNUMBER(J23),J23)+IF(ISNUMBER(M23),M23)+IF(ISNUMBER(P23),P23)+IF(ISNUMBER(S23),S23)+IF(ISNUMBER(V23),V23)+IF(ISNUMBER(Y23),Y23)+IF(ISNUMBER(#REF!),#REF!)+IF(ISNUMBER(#REF!),#REF!)+IF(ISNUMBER(#REF!),#REF!)+IF(ISNUMBER(#REF!),#REF!)+IF(ISNUMBER(#REF!),#REF!)+IF(ISNUMBER(#REF!),#REF!)+IF(ISNUMBER(#REF!),#REF!))</f>
        <v>0</v>
      </c>
      <c r="C23" s="296">
        <v>161</v>
      </c>
      <c r="D23" s="297"/>
      <c r="E23" s="298" t="s">
        <v>82</v>
      </c>
      <c r="F23" s="298" t="s">
        <v>83</v>
      </c>
      <c r="G23" s="299"/>
      <c r="H23" s="296"/>
      <c r="I23" s="302">
        <f>IF($G23="x",0,IF(H23&lt;50,H23-COUNTIFS($G$5:$G24,"x"),0))</f>
        <v>0</v>
      </c>
      <c r="J23" s="301" t="str">
        <f>IF(AND($G23="x",H23&gt;0),0,IF(ISERROR(LOOKUP(I23,Punkte!$D$1:$D$22,Punkte!$E$1:$E$22)),"",LOOKUP((I23),Punkte!$D$1:$D$22,Punkte!$E$1:$E$22)))</f>
        <v/>
      </c>
      <c r="K23" s="296"/>
      <c r="L23" s="300">
        <f>IF($G23="x",0,IF(K23&lt;50,K23-COUNTIFS($G$5:$G23,"x"),0))</f>
        <v>0</v>
      </c>
      <c r="M23" s="301" t="str">
        <f>IF(AND($G23="x",K23&gt;0),0,IF(ISERROR(LOOKUP(L23,Punkte!$D$1:$D$22,Punkte!$E$1:$E$22)),"",LOOKUP((L23),Punkte!$D$1:$D$22,Punkte!$E$1:$E$22)))</f>
        <v/>
      </c>
      <c r="N23" s="296"/>
      <c r="O23" s="300">
        <f>IF($G23="x",0,IF(N23&lt;50,N23-COUNTIFS($G$5:$G23,"x"),0))</f>
        <v>0</v>
      </c>
      <c r="P23" s="301" t="str">
        <f>IF(AND($G23="x",N23&gt;0),0,IF(ISERROR(LOOKUP(O23,Punkte!$D$1:$D$22,Punkte!$E$1:$E$22)),"",LOOKUP((O23),Punkte!$D$1:$D$22,Punkte!$E$1:$E$22)))</f>
        <v/>
      </c>
      <c r="Q23" s="296"/>
      <c r="R23" s="300">
        <f>IF($G23="x",0,IF(Q23&lt;50,Q23-COUNTIFS($G$5:$G23,"x"),0))</f>
        <v>0</v>
      </c>
      <c r="S23" s="301" t="str">
        <f>IF(AND($G23="x",Q23&gt;0),0,IF(ISERROR(LOOKUP(R23,Punkte!$D$1:$D$22,Punkte!$E$1:$E$22)),"",LOOKUP((R23),Punkte!$D$1:$D$22,Punkte!$E$1:$E$22)))</f>
        <v/>
      </c>
      <c r="T23" s="296" t="s">
        <v>39</v>
      </c>
      <c r="U23" s="300">
        <f>IF($G23="x",0,IF(T23&lt;50,T23-COUNTIFS($G$5:$G23,"x"),0))</f>
        <v>0</v>
      </c>
      <c r="V23" s="301" t="str">
        <f>IF(AND($G23="x",T23&gt;0),0,IF(ISERROR(LOOKUP(U23,Punkte!$D$1:$D$22,Punkte!$E$1:$E$22)),"",LOOKUP((U23),Punkte!$D$1:$D$22,Punkte!$E$1:$E$22)))</f>
        <v/>
      </c>
      <c r="W23" s="296" t="s">
        <v>39</v>
      </c>
      <c r="X23" s="300">
        <f>IF($G23="x",0,IF(W23&lt;50,W23-COUNTIFS($G$5:$G23,"x"),0))</f>
        <v>0</v>
      </c>
      <c r="Y23" s="301" t="str">
        <f>IF(AND($G23="x",W23&gt;0),0,IF(ISERROR(LOOKUP(X23,Punkte!$D$1:$D$22,Punkte!$E$1:$E$22)),"",LOOKUP((X23),Punkte!$D$1:$D$22,Punkte!$E$1:$E$22)))</f>
        <v/>
      </c>
      <c r="Z23" s="294">
        <f t="shared" si="2"/>
        <v>2</v>
      </c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1"/>
      <c r="IP23" s="121"/>
      <c r="IQ23" s="121"/>
    </row>
    <row r="24" spans="1:251" s="128" customFormat="1" x14ac:dyDescent="0.25">
      <c r="A24" s="303">
        <f t="shared" si="0"/>
        <v>19</v>
      </c>
      <c r="B24" s="304">
        <f>SUM(IF(ISNUMBER(J24),J24)+IF(ISNUMBER(M24),M24)+IF(ISNUMBER(P24),P24)+IF(ISNUMBER(S24),S24)+IF(ISNUMBER(V24),V24)+IF(ISNUMBER(Y24),Y24)+IF(ISNUMBER(#REF!),#REF!)+IF(ISNUMBER(#REF!),#REF!)+IF(ISNUMBER(#REF!),#REF!)+IF(ISNUMBER(#REF!),#REF!)+IF(ISNUMBER(#REF!),#REF!)+IF(ISNUMBER(#REF!),#REF!)+IF(ISNUMBER(#REF!),#REF!))</f>
        <v>0</v>
      </c>
      <c r="C24" s="63">
        <v>124</v>
      </c>
      <c r="D24" s="210"/>
      <c r="E24" s="65" t="s">
        <v>450</v>
      </c>
      <c r="F24" s="65" t="s">
        <v>451</v>
      </c>
      <c r="G24" s="66"/>
      <c r="H24" s="63"/>
      <c r="I24" s="302">
        <f>IF($G24="x",0,IF(H24&lt;50,H24-COUNTIFS($G$5:$G42,"x"),0))</f>
        <v>0</v>
      </c>
      <c r="J24" s="67" t="str">
        <f>IF(AND($G24="x",H24&gt;0),0,IF(ISERROR(LOOKUP(I24,Punkte!$D$1:$D$22,Punkte!$E$1:$E$22)),"",LOOKUP((I24),Punkte!$D$1:$D$22,Punkte!$E$1:$E$22)))</f>
        <v/>
      </c>
      <c r="K24" s="63"/>
      <c r="L24" s="302">
        <f>IF($G24="x",0,IF(K24&lt;50,K24-COUNTIFS($G$5:$G42,"x"),0))</f>
        <v>0</v>
      </c>
      <c r="M24" s="67" t="str">
        <f>IF(AND($G24="x",K24&gt;0),0,IF(ISERROR(LOOKUP(L24,Punkte!$D$1:$D$22,Punkte!$E$1:$E$22)),"",LOOKUP((L24),Punkte!$D$1:$D$22,Punkte!$E$1:$E$22)))</f>
        <v/>
      </c>
      <c r="N24" s="306" t="s">
        <v>47</v>
      </c>
      <c r="O24" s="119">
        <f>IF($G24="x",0,IF(N24&lt;50,N24-COUNTIFS($G$5:$G24,"x"),0))</f>
        <v>0</v>
      </c>
      <c r="P24" s="67"/>
      <c r="Q24" s="63" t="s">
        <v>39</v>
      </c>
      <c r="R24" s="302">
        <f>IF($G24="x",0,IF(Q24&lt;50,Q24-COUNTIFS($G$5:$G42,"x"),0))</f>
        <v>0</v>
      </c>
      <c r="S24" s="67" t="str">
        <f>IF(AND($G24="x",Q24&gt;0),0,IF(ISERROR(LOOKUP(R24,Punkte!$D$1:$D$22,Punkte!$E$1:$E$22)),"",LOOKUP((R24),Punkte!$D$1:$D$22,Punkte!$E$1:$E$22)))</f>
        <v/>
      </c>
      <c r="T24" s="63"/>
      <c r="U24" s="302">
        <f>IF($G24="x",0,IF(T24&lt;50,T24-COUNTIFS($G$5:$G42,"x"),0))</f>
        <v>0</v>
      </c>
      <c r="V24" s="67" t="str">
        <f>IF(AND($G24="x",T24&gt;0),0,IF(ISERROR(LOOKUP(U24,Punkte!$D$1:$D$22,Punkte!$E$1:$E$22)),"",LOOKUP((U24),Punkte!$D$1:$D$22,Punkte!$E$1:$E$22)))</f>
        <v/>
      </c>
      <c r="W24" s="63"/>
      <c r="X24" s="302">
        <f>IF($G24="x",0,IF(W24&lt;50,W24-COUNTIFS($G$5:$G42,"x"),0))</f>
        <v>0</v>
      </c>
      <c r="Y24" s="67" t="str">
        <f>IF(AND($G24="x",W24&gt;0),0,IF(ISERROR(LOOKUP(X24,Punkte!$D$1:$D$22,Punkte!$E$1:$E$22)),"",LOOKUP((X24),Punkte!$D$1:$D$22,Punkte!$E$1:$E$22)))</f>
        <v/>
      </c>
      <c r="Z24" s="225">
        <f>COUNTA(H24,K24,#REF!,Q24,T24,W24)</f>
        <v>2</v>
      </c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1"/>
      <c r="IP24" s="121"/>
      <c r="IQ24" s="121"/>
    </row>
    <row r="25" spans="1:251" s="128" customFormat="1" x14ac:dyDescent="0.25">
      <c r="A25" s="303">
        <f t="shared" si="0"/>
        <v>19</v>
      </c>
      <c r="B25" s="304">
        <f>SUM(IF(ISNUMBER(J25),J25)+IF(ISNUMBER(M25),M25)+IF(ISNUMBER(P25),P25)+IF(ISNUMBER(S25),S25)+IF(ISNUMBER(V25),V25)+IF(ISNUMBER(Y25),Y25)+IF(ISNUMBER(#REF!),#REF!)+IF(ISNUMBER(#REF!),#REF!)+IF(ISNUMBER(#REF!),#REF!)+IF(ISNUMBER(#REF!),#REF!)+IF(ISNUMBER(#REF!),#REF!)+IF(ISNUMBER(#REF!),#REF!)+IF(ISNUMBER(#REF!),#REF!))</f>
        <v>0</v>
      </c>
      <c r="C25" s="63">
        <v>190</v>
      </c>
      <c r="D25" s="210"/>
      <c r="E25" s="65" t="s">
        <v>452</v>
      </c>
      <c r="F25" s="65" t="s">
        <v>184</v>
      </c>
      <c r="G25" s="66"/>
      <c r="H25" s="63"/>
      <c r="I25" s="302">
        <f>IF($G25="x",0,IF(H25&lt;50,H25-COUNTIFS($G$5:$G29,"x"),0))</f>
        <v>0</v>
      </c>
      <c r="J25" s="67" t="str">
        <f>IF(AND($G25="x",H25&gt;0),0,IF(ISERROR(LOOKUP(I25,Punkte!$D$1:$D$22,Punkte!$E$1:$E$22)),"",LOOKUP((I25),Punkte!$D$1:$D$22,Punkte!$E$1:$E$22)))</f>
        <v/>
      </c>
      <c r="K25" s="63"/>
      <c r="L25" s="302">
        <f>IF($G25="x",0,IF(K25&lt;50,K25-COUNTIFS($G$5:$G29,"x"),0))</f>
        <v>0</v>
      </c>
      <c r="M25" s="67" t="str">
        <f>IF(AND($G25="x",K25&gt;0),0,IF(ISERROR(LOOKUP(L25,Punkte!$D$1:$D$22,Punkte!$E$1:$E$22)),"",LOOKUP((L25),Punkte!$D$1:$D$22,Punkte!$E$1:$E$22)))</f>
        <v/>
      </c>
      <c r="N25" s="63" t="s">
        <v>39</v>
      </c>
      <c r="O25" s="302">
        <f>IF($G25="x",0,IF(N25&lt;50,N25-COUNTIFS($G$5:$G29,"x"),0))</f>
        <v>0</v>
      </c>
      <c r="P25" s="67" t="str">
        <f>IF(AND($G25="x",N25&gt;0),0,IF(ISERROR(LOOKUP(O25,Punkte!$D$1:$D$22,Punkte!$E$1:$E$22)),"",LOOKUP((O25),Punkte!$D$1:$D$22,Punkte!$E$1:$E$22)))</f>
        <v/>
      </c>
      <c r="Q25" s="63" t="s">
        <v>39</v>
      </c>
      <c r="R25" s="302">
        <f>IF($G25="x",0,IF(Q25&lt;50,Q25-COUNTIFS($G$5:$G29,"x"),0))</f>
        <v>0</v>
      </c>
      <c r="S25" s="67" t="str">
        <f>IF(AND($G25="x",Q25&gt;0),0,IF(ISERROR(LOOKUP(R25,Punkte!$D$1:$D$22,Punkte!$E$1:$E$22)),"",LOOKUP((R25),Punkte!$D$1:$D$22,Punkte!$E$1:$E$22)))</f>
        <v/>
      </c>
      <c r="T25" s="63"/>
      <c r="U25" s="302">
        <f>IF($G25="x",0,IF(T25&lt;50,T25-COUNTIFS($G$5:$G29,"x"),0))</f>
        <v>0</v>
      </c>
      <c r="V25" s="67" t="str">
        <f>IF(AND($G25="x",T25&gt;0),0,IF(ISERROR(LOOKUP(U25,Punkte!$D$1:$D$22,Punkte!$E$1:$E$22)),"",LOOKUP((U25),Punkte!$D$1:$D$22,Punkte!$E$1:$E$22)))</f>
        <v/>
      </c>
      <c r="W25" s="63"/>
      <c r="X25" s="302">
        <f>IF($G25="x",0,IF(W25&lt;50,W25-COUNTIFS($G$5:$G29,"x"),0))</f>
        <v>0</v>
      </c>
      <c r="Y25" s="67" t="str">
        <f>IF(AND($G25="x",W25&gt;0),0,IF(ISERROR(LOOKUP(X25,Punkte!$D$1:$D$22,Punkte!$E$1:$E$22)),"",LOOKUP((X25),Punkte!$D$1:$D$22,Punkte!$E$1:$E$22)))</f>
        <v/>
      </c>
      <c r="Z25" s="225">
        <f>COUNTA(H25,K25,N25,Q25,T25,W25)</f>
        <v>2</v>
      </c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  <c r="IA25" s="121"/>
      <c r="IB25" s="121"/>
      <c r="IC25" s="121"/>
      <c r="ID25" s="121"/>
      <c r="IE25" s="121"/>
      <c r="IF25" s="121"/>
      <c r="IG25" s="121"/>
      <c r="IH25" s="121"/>
      <c r="II25" s="121"/>
      <c r="IJ25" s="121"/>
      <c r="IK25" s="121"/>
      <c r="IL25" s="121"/>
      <c r="IM25" s="121"/>
      <c r="IN25" s="121"/>
      <c r="IO25" s="121"/>
      <c r="IP25" s="121"/>
      <c r="IQ25" s="121"/>
    </row>
    <row r="26" spans="1:251" ht="15.75" thickBot="1" x14ac:dyDescent="0.3">
      <c r="A26" s="240"/>
      <c r="B26" s="241"/>
      <c r="C26" s="242"/>
      <c r="D26" s="243"/>
      <c r="E26" s="244"/>
      <c r="F26" s="244"/>
      <c r="G26" s="245"/>
      <c r="H26" s="242"/>
      <c r="I26" s="246"/>
      <c r="J26" s="247"/>
      <c r="K26" s="242"/>
      <c r="L26" s="246"/>
      <c r="M26" s="247"/>
      <c r="N26" s="242"/>
      <c r="O26" s="246"/>
      <c r="P26" s="247"/>
      <c r="Q26" s="242"/>
      <c r="R26" s="246"/>
      <c r="S26" s="247"/>
      <c r="T26" s="242"/>
      <c r="U26" s="246"/>
      <c r="V26" s="247"/>
      <c r="W26" s="242"/>
      <c r="X26" s="246"/>
      <c r="Y26" s="247"/>
      <c r="Z26" s="248"/>
    </row>
    <row r="27" spans="1:251" ht="17.7" x14ac:dyDescent="0.3">
      <c r="A27" s="275" t="s">
        <v>418</v>
      </c>
      <c r="B27" s="276"/>
      <c r="C27" s="277"/>
      <c r="D27" s="278"/>
      <c r="E27" s="279"/>
      <c r="F27" s="279"/>
      <c r="G27" s="54"/>
      <c r="H27" s="116"/>
      <c r="I27" s="117"/>
      <c r="J27" s="238"/>
      <c r="K27" s="116"/>
      <c r="L27" s="117"/>
      <c r="M27" s="238"/>
      <c r="N27" s="116"/>
      <c r="O27" s="117"/>
      <c r="P27" s="238"/>
      <c r="Q27" s="116"/>
      <c r="R27" s="117"/>
      <c r="S27" s="238"/>
      <c r="T27" s="116"/>
      <c r="U27" s="117"/>
      <c r="V27" s="238"/>
      <c r="W27" s="116"/>
      <c r="X27" s="117"/>
      <c r="Y27" s="238"/>
      <c r="Z27" s="239"/>
    </row>
    <row r="28" spans="1:251" ht="30.8" thickBot="1" x14ac:dyDescent="0.3">
      <c r="A28" s="263" t="s">
        <v>24</v>
      </c>
      <c r="B28" s="264" t="s">
        <v>25</v>
      </c>
      <c r="C28" s="265" t="s">
        <v>255</v>
      </c>
      <c r="D28" s="266" t="s">
        <v>27</v>
      </c>
      <c r="E28" s="267" t="s">
        <v>28</v>
      </c>
      <c r="F28" s="267" t="s">
        <v>29</v>
      </c>
      <c r="G28" s="268" t="s">
        <v>256</v>
      </c>
      <c r="H28" s="265" t="s">
        <v>30</v>
      </c>
      <c r="I28" s="269" t="s">
        <v>206</v>
      </c>
      <c r="J28" s="270" t="s">
        <v>31</v>
      </c>
      <c r="K28" s="265" t="s">
        <v>440</v>
      </c>
      <c r="L28" s="269" t="s">
        <v>428</v>
      </c>
      <c r="M28" s="270" t="s">
        <v>435</v>
      </c>
      <c r="N28" s="265" t="s">
        <v>441</v>
      </c>
      <c r="O28" s="269" t="s">
        <v>429</v>
      </c>
      <c r="P28" s="262" t="s">
        <v>436</v>
      </c>
      <c r="Q28" s="265" t="s">
        <v>442</v>
      </c>
      <c r="R28" s="269" t="s">
        <v>430</v>
      </c>
      <c r="S28" s="262" t="s">
        <v>437</v>
      </c>
      <c r="T28" s="265" t="s">
        <v>443</v>
      </c>
      <c r="U28" s="269" t="s">
        <v>431</v>
      </c>
      <c r="V28" s="262" t="s">
        <v>438</v>
      </c>
      <c r="W28" s="265" t="s">
        <v>444</v>
      </c>
      <c r="X28" s="269" t="s">
        <v>432</v>
      </c>
      <c r="Y28" s="262" t="s">
        <v>439</v>
      </c>
      <c r="Z28" s="253" t="s">
        <v>393</v>
      </c>
    </row>
    <row r="29" spans="1:251" x14ac:dyDescent="0.25">
      <c r="A29" s="249">
        <f t="shared" ref="A29:A56" si="3">_xlfn.RANK.EQ(B29,$B$29:$B$56)</f>
        <v>1</v>
      </c>
      <c r="B29" s="146">
        <f>SUM(IF(ISNUMBER(J29),J29)+IF(ISNUMBER(M29),M29)+IF(ISNUMBER(P29),P29)+IF(ISNUMBER(S29),S29)+IF(ISNUMBER(V29),V29)+IF(ISNUMBER(Y29),Y29)+IF(ISNUMBER(#REF!),#REF!)+IF(ISNUMBER(#REF!),#REF!)+IF(ISNUMBER(#REF!),#REF!)+IF(ISNUMBER(#REF!),#REF!)+IF(ISNUMBER(#REF!),#REF!)+IF(ISNUMBER(#REF!),#REF!)+IF(ISNUMBER(#REF!),#REF!))</f>
        <v>120</v>
      </c>
      <c r="C29" s="124">
        <v>40</v>
      </c>
      <c r="D29" s="205" t="s">
        <v>379</v>
      </c>
      <c r="E29" s="147" t="s">
        <v>40</v>
      </c>
      <c r="F29" s="147" t="s">
        <v>41</v>
      </c>
      <c r="G29" s="148"/>
      <c r="H29" s="3">
        <v>1</v>
      </c>
      <c r="I29" s="99">
        <f>IF($G29="x",0,IF(H29&lt;50,H29-COUNTIFS($G$5:$G29,"x"),0))</f>
        <v>1</v>
      </c>
      <c r="J29" s="39">
        <f>IF(AND($G29="x",H29&gt;0),0,IF(ISERROR(LOOKUP(I29,Punkte!$D$1:$D$22,Punkte!$E$1:$E$22)),"",LOOKUP((I29),Punkte!$D$1:$D$22,Punkte!$E$1:$E$22)))</f>
        <v>25</v>
      </c>
      <c r="K29" s="3" t="s">
        <v>39</v>
      </c>
      <c r="L29" s="99">
        <f>IF($G29="x",0,IF(K29&lt;50,K29-COUNTIFS($G$5:$G29,"x"),0))</f>
        <v>0</v>
      </c>
      <c r="M29" s="39" t="str">
        <f>IF(AND($G29="x",K29&gt;0),0,IF(ISERROR(LOOKUP(L29,Punkte!$D$1:$D$22,Punkte!$E$1:$E$22)),"",LOOKUP((L29),Punkte!$D$1:$D$22,Punkte!$E$1:$E$22)))</f>
        <v/>
      </c>
      <c r="N29" s="3">
        <v>1</v>
      </c>
      <c r="O29" s="99">
        <f>IF($G29="x",0,IF(N29&lt;50,N29-COUNTIFS($G$5:$G29,"x"),0))</f>
        <v>1</v>
      </c>
      <c r="P29" s="39">
        <f>IF(AND($G29="x",N29&gt;0),0,IF(ISERROR(LOOKUP(O29,Punkte!$D$1:$D$22,Punkte!$E$1:$E$22)),"",LOOKUP((O29),Punkte!$D$1:$D$22,Punkte!$E$1:$E$22)))</f>
        <v>25</v>
      </c>
      <c r="Q29" s="3">
        <v>1</v>
      </c>
      <c r="R29" s="99">
        <f>IF($G29="x",0,IF(Q29&lt;50,Q29-COUNTIFS($G$5:$G29,"x"),0))</f>
        <v>1</v>
      </c>
      <c r="S29" s="39">
        <f>IF(AND($G29="x",Q29&gt;0),0,IF(ISERROR(LOOKUP(R29,Punkte!$D$1:$D$22,Punkte!$E$1:$E$22)),"",LOOKUP((R29),Punkte!$D$1:$D$22,Punkte!$E$1:$E$22)))</f>
        <v>25</v>
      </c>
      <c r="T29" s="3">
        <v>2</v>
      </c>
      <c r="U29" s="99">
        <f>IF($G29="x",0,IF(T29&lt;50,T29-COUNTIFS($G$5:$G29,"x"),0))</f>
        <v>2</v>
      </c>
      <c r="V29" s="39">
        <f>IF(AND($G29="x",T29&gt;0),0,IF(ISERROR(LOOKUP(U29,Punkte!$D$1:$D$22,Punkte!$E$1:$E$22)),"",LOOKUP((U29),Punkte!$D$1:$D$22,Punkte!$E$1:$E$22)))</f>
        <v>20</v>
      </c>
      <c r="W29" s="3">
        <v>1</v>
      </c>
      <c r="X29" s="99">
        <f>IF($G29="x",0,IF(W29&lt;50,W29-COUNTIFS($G$5:$G29,"x"),0))</f>
        <v>1</v>
      </c>
      <c r="Y29" s="39">
        <f>IF(AND($G29="x",W29&gt;0),0,IF(ISERROR(LOOKUP(X29,Punkte!$D$1:$D$22,Punkte!$E$1:$E$22)),"",LOOKUP((X29),Punkte!$D$1:$D$22,Punkte!$E$1:$E$22)))</f>
        <v>25</v>
      </c>
      <c r="Z29" s="225">
        <f t="shared" ref="Z29:Z56" si="4">COUNTA(H29,K29,N29,Q29,T29,W29)</f>
        <v>6</v>
      </c>
    </row>
    <row r="30" spans="1:251" x14ac:dyDescent="0.25">
      <c r="A30" s="249">
        <f t="shared" si="3"/>
        <v>2</v>
      </c>
      <c r="B30" s="146">
        <f>SUM(IF(ISNUMBER(J30),J30)+IF(ISNUMBER(M30),M30)+IF(ISNUMBER(P30),P30)+IF(ISNUMBER(S30),S30)+IF(ISNUMBER(V30),V30)+IF(ISNUMBER(Y30),Y30)+IF(ISNUMBER(#REF!),#REF!)+IF(ISNUMBER(#REF!),#REF!)+IF(ISNUMBER(#REF!),#REF!)+IF(ISNUMBER(#REF!),#REF!)+IF(ISNUMBER(#REF!),#REF!)+IF(ISNUMBER(#REF!),#REF!)+IF(ISNUMBER(#REF!),#REF!))</f>
        <v>112</v>
      </c>
      <c r="C30" s="18">
        <v>55</v>
      </c>
      <c r="D30" s="208"/>
      <c r="E30" s="15" t="s">
        <v>52</v>
      </c>
      <c r="F30" s="15" t="s">
        <v>53</v>
      </c>
      <c r="G30" s="285"/>
      <c r="H30" s="3">
        <v>2</v>
      </c>
      <c r="I30" s="99">
        <f>IF($G30="x",0,IF(H30&lt;50,H30-COUNTIFS($G$30:$G31,"x"),0))</f>
        <v>2</v>
      </c>
      <c r="J30" s="39">
        <f>IF(AND($G30="x",H30&gt;0),0,IF(ISERROR(LOOKUP(I30,Punkte!$D$1:$D$22,Punkte!$E$1:$E$22)),"",LOOKUP((I30),Punkte!$D$1:$D$22,Punkte!$E$1:$E$22)))</f>
        <v>20</v>
      </c>
      <c r="K30" s="3">
        <v>1</v>
      </c>
      <c r="L30" s="99">
        <f>IF($G30="x",0,IF(K30&lt;50,K30-COUNTIFS($G$30:$G31,"x"),0))</f>
        <v>1</v>
      </c>
      <c r="M30" s="39">
        <f>IF(AND($G30="x",K30&gt;0),0,IF(ISERROR(LOOKUP(L30,Punkte!$D$1:$D$22,Punkte!$E$1:$E$22)),"",LOOKUP((L30),Punkte!$D$1:$D$22,Punkte!$E$1:$E$22)))</f>
        <v>25</v>
      </c>
      <c r="N30" s="3">
        <v>10</v>
      </c>
      <c r="O30" s="99">
        <f>IF($G30="x",0,IF(N30&lt;50,N30-COUNTIFS($G$30:$G31,"x"),0))</f>
        <v>10</v>
      </c>
      <c r="P30" s="39">
        <f>IF(AND($G30="x",N30&gt;0),0,IF(ISERROR(LOOKUP(O30,Punkte!$D$1:$D$22,Punkte!$E$1:$E$22)),"",LOOKUP((O30),Punkte!$D$1:$D$22,Punkte!$E$1:$E$22)))</f>
        <v>6</v>
      </c>
      <c r="Q30" s="3">
        <v>2</v>
      </c>
      <c r="R30" s="99">
        <f>IF($G30="x",0,IF(Q30&lt;50,Q30-COUNTIFS($G$30:$G31,"x"),0))</f>
        <v>2</v>
      </c>
      <c r="S30" s="39">
        <f>IF(AND($G30="x",Q30&gt;0),0,IF(ISERROR(LOOKUP(R30,Punkte!$D$1:$D$22,Punkte!$E$1:$E$22)),"",LOOKUP((R30),Punkte!$D$1:$D$22,Punkte!$E$1:$E$22)))</f>
        <v>20</v>
      </c>
      <c r="T30" s="3">
        <v>1</v>
      </c>
      <c r="U30" s="99">
        <f>IF($G30="x",0,IF(T30&lt;50,T30-COUNTIFS($G$30:$G31,"x"),0))</f>
        <v>1</v>
      </c>
      <c r="V30" s="39">
        <f>IF(AND($G30="x",T30&gt;0),0,IF(ISERROR(LOOKUP(U30,Punkte!$D$1:$D$22,Punkte!$E$1:$E$22)),"",LOOKUP((U30),Punkte!$D$1:$D$22,Punkte!$E$1:$E$22)))</f>
        <v>25</v>
      </c>
      <c r="W30" s="3">
        <v>3</v>
      </c>
      <c r="X30" s="99">
        <f>IF($G30="x",0,IF(W30&lt;50,W30-COUNTIFS($G$30:$G31,"x"),0))</f>
        <v>3</v>
      </c>
      <c r="Y30" s="39">
        <f>IF(AND($G30="x",W30&gt;0),0,IF(ISERROR(LOOKUP(X30,Punkte!$D$1:$D$22,Punkte!$E$1:$E$22)),"",LOOKUP((X30),Punkte!$D$1:$D$22,Punkte!$E$1:$E$22)))</f>
        <v>16</v>
      </c>
      <c r="Z30" s="225">
        <f t="shared" si="4"/>
        <v>6</v>
      </c>
    </row>
    <row r="31" spans="1:251" x14ac:dyDescent="0.25">
      <c r="A31" s="249">
        <f t="shared" si="3"/>
        <v>3</v>
      </c>
      <c r="B31" s="146">
        <f>SUM(IF(ISNUMBER(J31),J31)+IF(ISNUMBER(M31),M31)+IF(ISNUMBER(P31),P31)+IF(ISNUMBER(S31),S31)+IF(ISNUMBER(V31),V31)+IF(ISNUMBER(Y31),Y31)+IF(ISNUMBER(#REF!),#REF!)+IF(ISNUMBER(#REF!),#REF!)+IF(ISNUMBER(#REF!),#REF!)+IF(ISNUMBER(#REF!),#REF!)+IF(ISNUMBER(#REF!),#REF!)+IF(ISNUMBER(#REF!),#REF!)+IF(ISNUMBER(#REF!),#REF!))</f>
        <v>69</v>
      </c>
      <c r="C31" s="124">
        <v>45</v>
      </c>
      <c r="D31" s="205"/>
      <c r="E31" s="147" t="s">
        <v>35</v>
      </c>
      <c r="F31" s="147" t="s">
        <v>115</v>
      </c>
      <c r="G31" s="148"/>
      <c r="H31" s="3">
        <v>3</v>
      </c>
      <c r="I31" s="99">
        <f>IF($G31="x",0,IF(H31&lt;50,H31-COUNTIFS($G$30:$G32,"x"),0))</f>
        <v>3</v>
      </c>
      <c r="J31" s="39">
        <f>IF(AND($G31="x",H31&gt;0),0,IF(ISERROR(LOOKUP(I31,Punkte!$D$1:$D$22,Punkte!$E$1:$E$22)),"",LOOKUP((I31),Punkte!$D$1:$D$22,Punkte!$E$1:$E$22)))</f>
        <v>16</v>
      </c>
      <c r="K31" s="3">
        <v>3</v>
      </c>
      <c r="L31" s="99">
        <f>IF($G31="x",0,IF(K31&lt;50,K31-COUNTIFS($G$30:$G32,"x"),0))</f>
        <v>3</v>
      </c>
      <c r="M31" s="39">
        <f>IF(AND($G31="x",K31&gt;0),0,IF(ISERROR(LOOKUP(L31,Punkte!$D$1:$D$22,Punkte!$E$1:$E$22)),"",LOOKUP((L31),Punkte!$D$1:$D$22,Punkte!$E$1:$E$22)))</f>
        <v>16</v>
      </c>
      <c r="N31" s="3">
        <v>4</v>
      </c>
      <c r="O31" s="99">
        <f>IF($G31="x",0,IF(N31&lt;50,N31-COUNTIFS($G$30:$G32,"x"),0))</f>
        <v>4</v>
      </c>
      <c r="P31" s="39">
        <f>IF(AND($G31="x",N31&gt;0),0,IF(ISERROR(LOOKUP(O31,Punkte!$D$1:$D$22,Punkte!$E$1:$E$22)),"",LOOKUP((O31),Punkte!$D$1:$D$22,Punkte!$E$1:$E$22)))</f>
        <v>13</v>
      </c>
      <c r="Q31" s="3">
        <v>5</v>
      </c>
      <c r="R31" s="99">
        <f>IF($G31="x",0,IF(Q31&lt;50,Q31-COUNTIFS($G$30:$G32,"x"),0))</f>
        <v>5</v>
      </c>
      <c r="S31" s="39">
        <f>IF(AND($G31="x",Q31&gt;0),0,IF(ISERROR(LOOKUP(R31,Punkte!$D$1:$D$22,Punkte!$E$1:$E$22)),"",LOOKUP((R31),Punkte!$D$1:$D$22,Punkte!$E$1:$E$22)))</f>
        <v>11</v>
      </c>
      <c r="T31" s="3" t="s">
        <v>47</v>
      </c>
      <c r="U31" s="99">
        <f>IF($G31="x",0,IF(T31&lt;50,T31-COUNTIFS($G$30:$G32,"x"),0))</f>
        <v>0</v>
      </c>
      <c r="V31" s="39" t="str">
        <f>IF(AND($G31="x",T31&gt;0),0,IF(ISERROR(LOOKUP(U31,Punkte!$D$1:$D$22,Punkte!$E$1:$E$22)),"",LOOKUP((U31),Punkte!$D$1:$D$22,Punkte!$E$1:$E$22)))</f>
        <v/>
      </c>
      <c r="W31" s="3">
        <v>4</v>
      </c>
      <c r="X31" s="99">
        <f>IF($G31="x",0,IF(W31&lt;50,W31-COUNTIFS($G$30:$G32,"x"),0))</f>
        <v>4</v>
      </c>
      <c r="Y31" s="39">
        <f>IF(AND($G31="x",W31&gt;0),0,IF(ISERROR(LOOKUP(X31,Punkte!$D$1:$D$22,Punkte!$E$1:$E$22)),"",LOOKUP((X31),Punkte!$D$1:$D$22,Punkte!$E$1:$E$22)))</f>
        <v>13</v>
      </c>
      <c r="Z31" s="225">
        <f t="shared" si="4"/>
        <v>6</v>
      </c>
    </row>
    <row r="32" spans="1:251" x14ac:dyDescent="0.25">
      <c r="A32" s="249">
        <f t="shared" si="3"/>
        <v>4</v>
      </c>
      <c r="B32" s="146">
        <f>SUM(IF(ISNUMBER(J32),J32)+IF(ISNUMBER(M32),M32)+IF(ISNUMBER(P32),P32)+IF(ISNUMBER(S32),S32)+IF(ISNUMBER(V32),V32)+IF(ISNUMBER(Y32),Y32)+IF(ISNUMBER(#REF!),#REF!)+IF(ISNUMBER(#REF!),#REF!)+IF(ISNUMBER(#REF!),#REF!)+IF(ISNUMBER(#REF!),#REF!)+IF(ISNUMBER(#REF!),#REF!)+IF(ISNUMBER(#REF!),#REF!)+IF(ISNUMBER(#REF!),#REF!))</f>
        <v>63</v>
      </c>
      <c r="C32" s="3">
        <v>9</v>
      </c>
      <c r="E32" s="15" t="s">
        <v>245</v>
      </c>
      <c r="F32" s="15" t="s">
        <v>55</v>
      </c>
      <c r="G32" s="284"/>
      <c r="H32" s="3">
        <v>5</v>
      </c>
      <c r="I32" s="99">
        <f>IF($G32="x",0,IF(H32&lt;50,H32-COUNTIFS($G$31:$G32,"x"),0))</f>
        <v>5</v>
      </c>
      <c r="J32" s="39">
        <f>IF(AND($G32="x",H32&gt;0),0,IF(ISERROR(LOOKUP(I32,Punkte!$D$1:$D$22,Punkte!$E$1:$E$22)),"",LOOKUP((I32),Punkte!$D$1:$D$22,Punkte!$E$1:$E$22)))</f>
        <v>11</v>
      </c>
      <c r="K32" s="3">
        <v>2</v>
      </c>
      <c r="L32" s="99">
        <f>IF($G32="x",0,IF(K32&lt;50,K32-COUNTIFS($G$31:$G32,"x"),0))</f>
        <v>2</v>
      </c>
      <c r="M32" s="39">
        <f>IF(AND($G32="x",K32&gt;0),0,IF(ISERROR(LOOKUP(L32,Punkte!$D$1:$D$22,Punkte!$E$1:$E$22)),"",LOOKUP((L32),Punkte!$D$1:$D$22,Punkte!$E$1:$E$22)))</f>
        <v>20</v>
      </c>
      <c r="N32" s="3">
        <v>3</v>
      </c>
      <c r="O32" s="99">
        <f>IF($G32="x",0,IF(N32&lt;50,N32-COUNTIFS($G$31:$G32,"x"),0))</f>
        <v>3</v>
      </c>
      <c r="P32" s="39">
        <f>IF(AND($G32="x",N32&gt;0),0,IF(ISERROR(LOOKUP(O32,Punkte!$D$1:$D$22,Punkte!$E$1:$E$22)),"",LOOKUP((O32),Punkte!$D$1:$D$22,Punkte!$E$1:$E$22)))</f>
        <v>16</v>
      </c>
      <c r="Q32" s="3">
        <v>3</v>
      </c>
      <c r="R32" s="99">
        <f>IF($G32="x",0,IF(Q32&lt;50,Q32-COUNTIFS($G$31:$G32,"x"),0))</f>
        <v>3</v>
      </c>
      <c r="S32" s="39">
        <f>IF(AND($G32="x",Q32&gt;0),0,IF(ISERROR(LOOKUP(R32,Punkte!$D$1:$D$22,Punkte!$E$1:$E$22)),"",LOOKUP((R32),Punkte!$D$1:$D$22,Punkte!$E$1:$E$22)))</f>
        <v>16</v>
      </c>
      <c r="T32" s="3" t="s">
        <v>39</v>
      </c>
      <c r="U32" s="99">
        <f>IF($G32="x",0,IF(T32&lt;50,T32-COUNTIFS($G$31:$G32,"x"),0))</f>
        <v>0</v>
      </c>
      <c r="V32" s="39" t="str">
        <f>IF(AND($G32="x",T32&gt;0),0,IF(ISERROR(LOOKUP(U32,Punkte!$D$1:$D$22,Punkte!$E$1:$E$22)),"",LOOKUP((U32),Punkte!$D$1:$D$22,Punkte!$E$1:$E$22)))</f>
        <v/>
      </c>
      <c r="W32" s="3" t="s">
        <v>39</v>
      </c>
      <c r="X32" s="99">
        <f>IF($G32="x",0,IF(W32&lt;50,W32-COUNTIFS($G$31:$G32,"x"),0))</f>
        <v>0</v>
      </c>
      <c r="Y32" s="39" t="str">
        <f>IF(AND($G32="x",W32&gt;0),0,IF(ISERROR(LOOKUP(X32,Punkte!$D$1:$D$22,Punkte!$E$1:$E$22)),"",LOOKUP((X32),Punkte!$D$1:$D$22,Punkte!$E$1:$E$22)))</f>
        <v/>
      </c>
      <c r="Z32" s="225">
        <f t="shared" si="4"/>
        <v>6</v>
      </c>
    </row>
    <row r="33" spans="1:251" x14ac:dyDescent="0.25">
      <c r="A33" s="249">
        <f t="shared" si="3"/>
        <v>5</v>
      </c>
      <c r="B33" s="146">
        <f>SUM(IF(ISNUMBER(J33),J33)+IF(ISNUMBER(M33),M33)+IF(ISNUMBER(P33),P33)+IF(ISNUMBER(S33),S33)+IF(ISNUMBER(V33),V33)+IF(ISNUMBER(Y33),Y33)+IF(ISNUMBER(#REF!),#REF!)+IF(ISNUMBER(#REF!),#REF!)+IF(ISNUMBER(#REF!),#REF!)+IF(ISNUMBER(#REF!),#REF!)+IF(ISNUMBER(#REF!),#REF!)+IF(ISNUMBER(#REF!),#REF!)+IF(ISNUMBER(#REF!),#REF!))</f>
        <v>56</v>
      </c>
      <c r="C33" s="3">
        <v>78</v>
      </c>
      <c r="E33" s="15" t="s">
        <v>234</v>
      </c>
      <c r="F33" s="15" t="s">
        <v>117</v>
      </c>
      <c r="G33" s="283"/>
      <c r="H33" s="3">
        <v>8</v>
      </c>
      <c r="I33" s="99">
        <f>IF($G33="x",0,IF(H33&lt;50,H33-COUNTIFS($G$5:$G33,"x"),0))</f>
        <v>8</v>
      </c>
      <c r="J33" s="39">
        <f>IF(AND($G33="x",H33&gt;0),0,IF(ISERROR(LOOKUP(I33,Punkte!$D$1:$D$22,Punkte!$E$1:$E$22)),"",LOOKUP((I33),Punkte!$D$1:$D$22,Punkte!$E$1:$E$22)))</f>
        <v>8</v>
      </c>
      <c r="K33" s="3">
        <v>7</v>
      </c>
      <c r="L33" s="99">
        <f>IF($G33="x",0,IF(K33&lt;50,K33-COUNTIFS($G$5:$G33,"x"),0))</f>
        <v>7</v>
      </c>
      <c r="M33" s="39">
        <f>IF(AND($G33="x",K33&gt;0),0,IF(ISERROR(LOOKUP(L33,Punkte!$D$1:$D$22,Punkte!$E$1:$E$22)),"",LOOKUP((L33),Punkte!$D$1:$D$22,Punkte!$E$1:$E$22)))</f>
        <v>9</v>
      </c>
      <c r="N33" s="3">
        <v>8</v>
      </c>
      <c r="O33" s="99">
        <f>IF($G33="x",0,IF(N33&lt;50,N33-COUNTIFS($G$5:$G33,"x"),0))</f>
        <v>8</v>
      </c>
      <c r="P33" s="39">
        <f>IF(AND($G33="x",N33&gt;0),0,IF(ISERROR(LOOKUP(O33,Punkte!$D$1:$D$22,Punkte!$E$1:$E$22)),"",LOOKUP((O33),Punkte!$D$1:$D$22,Punkte!$E$1:$E$22)))</f>
        <v>8</v>
      </c>
      <c r="Q33" s="3">
        <v>6</v>
      </c>
      <c r="R33" s="99">
        <f>IF($G33="x",0,IF(Q33&lt;50,Q33-COUNTIFS($G$5:$G33,"x"),0))</f>
        <v>6</v>
      </c>
      <c r="S33" s="39">
        <f>IF(AND($G33="x",Q33&gt;0),0,IF(ISERROR(LOOKUP(R33,Punkte!$D$1:$D$22,Punkte!$E$1:$E$22)),"",LOOKUP((R33),Punkte!$D$1:$D$22,Punkte!$E$1:$E$22)))</f>
        <v>10</v>
      </c>
      <c r="T33" s="3">
        <v>5</v>
      </c>
      <c r="U33" s="99">
        <f>IF($G33="x",0,IF(T33&lt;50,T33-COUNTIFS($G$5:$G33,"x"),0))</f>
        <v>5</v>
      </c>
      <c r="V33" s="39">
        <f>IF(AND($G33="x",T33&gt;0),0,IF(ISERROR(LOOKUP(U33,Punkte!$D$1:$D$22,Punkte!$E$1:$E$22)),"",LOOKUP((U33),Punkte!$D$1:$D$22,Punkte!$E$1:$E$22)))</f>
        <v>11</v>
      </c>
      <c r="W33" s="3">
        <v>6</v>
      </c>
      <c r="X33" s="99">
        <f>IF($G33="x",0,IF(W33&lt;50,W33-COUNTIFS($G$5:$G33,"x"),0))</f>
        <v>6</v>
      </c>
      <c r="Y33" s="39">
        <f>IF(AND($G33="x",W33&gt;0),0,IF(ISERROR(LOOKUP(X33,Punkte!$D$1:$D$22,Punkte!$E$1:$E$22)),"",LOOKUP((X33),Punkte!$D$1:$D$22,Punkte!$E$1:$E$22)))</f>
        <v>10</v>
      </c>
      <c r="Z33" s="225">
        <f t="shared" si="4"/>
        <v>6</v>
      </c>
    </row>
    <row r="34" spans="1:251" x14ac:dyDescent="0.25">
      <c r="A34" s="249">
        <f t="shared" si="3"/>
        <v>6</v>
      </c>
      <c r="B34" s="146">
        <f>SUM(IF(ISNUMBER(J34),J34)+IF(ISNUMBER(M34),M34)+IF(ISNUMBER(P34),P34)+IF(ISNUMBER(S34),S34)+IF(ISNUMBER(V34),V34)+IF(ISNUMBER(Y34),Y34)+IF(ISNUMBER(#REF!),#REF!)+IF(ISNUMBER(#REF!),#REF!)+IF(ISNUMBER(#REF!),#REF!)+IF(ISNUMBER(#REF!),#REF!)+IF(ISNUMBER(#REF!),#REF!)+IF(ISNUMBER(#REF!),#REF!)+IF(ISNUMBER(#REF!),#REF!))</f>
        <v>49</v>
      </c>
      <c r="C34" s="3">
        <v>24</v>
      </c>
      <c r="E34" s="15" t="s">
        <v>329</v>
      </c>
      <c r="F34" s="15" t="s">
        <v>43</v>
      </c>
      <c r="G34" s="254"/>
      <c r="H34" s="3">
        <v>10</v>
      </c>
      <c r="I34" s="99">
        <f>IF($G34="x",0,IF(H34&lt;50,H34-COUNTIFS($G$31:$G34,"x"),0))</f>
        <v>10</v>
      </c>
      <c r="J34" s="39">
        <f>IF(AND($G34="x",H34&gt;0),0,IF(ISERROR(LOOKUP(I34,Punkte!$D$1:$D$22,Punkte!$E$1:$E$22)),"",LOOKUP((I34),Punkte!$D$1:$D$22,Punkte!$E$1:$E$22)))</f>
        <v>6</v>
      </c>
      <c r="K34" s="3">
        <v>9</v>
      </c>
      <c r="L34" s="99">
        <f>IF($G34="x",0,IF(K34&lt;50,K34-COUNTIFS($G$31:$G34,"x"),0))</f>
        <v>9</v>
      </c>
      <c r="M34" s="39">
        <f>IF(AND($G34="x",K34&gt;0),0,IF(ISERROR(LOOKUP(L34,Punkte!$D$1:$D$22,Punkte!$E$1:$E$22)),"",LOOKUP((L34),Punkte!$D$1:$D$22,Punkte!$E$1:$E$22)))</f>
        <v>7</v>
      </c>
      <c r="N34" s="3">
        <v>6</v>
      </c>
      <c r="O34" s="99">
        <f>IF($G34="x",0,IF(N34&lt;50,N34-COUNTIFS($G$31:$G34,"x"),0))</f>
        <v>6</v>
      </c>
      <c r="P34" s="39">
        <f>IF(AND($G34="x",N34&gt;0),0,IF(ISERROR(LOOKUP(O34,Punkte!$D$1:$D$22,Punkte!$E$1:$E$22)),"",LOOKUP((O34),Punkte!$D$1:$D$22,Punkte!$E$1:$E$22)))</f>
        <v>10</v>
      </c>
      <c r="Q34" s="3">
        <v>8</v>
      </c>
      <c r="R34" s="99">
        <f>IF($G34="x",0,IF(Q34&lt;50,Q34-COUNTIFS($G$31:$G34,"x"),0))</f>
        <v>8</v>
      </c>
      <c r="S34" s="39">
        <f>IF(AND($G34="x",Q34&gt;0),0,IF(ISERROR(LOOKUP(R34,Punkte!$D$1:$D$22,Punkte!$E$1:$E$22)),"",LOOKUP((R34),Punkte!$D$1:$D$22,Punkte!$E$1:$E$22)))</f>
        <v>8</v>
      </c>
      <c r="T34" s="3">
        <v>7</v>
      </c>
      <c r="U34" s="99">
        <f>IF($G34="x",0,IF(T34&lt;50,T34-COUNTIFS($G$31:$G34,"x"),0))</f>
        <v>7</v>
      </c>
      <c r="V34" s="39">
        <f>IF(AND($G34="x",T34&gt;0),0,IF(ISERROR(LOOKUP(U34,Punkte!$D$1:$D$22,Punkte!$E$1:$E$22)),"",LOOKUP((U34),Punkte!$D$1:$D$22,Punkte!$E$1:$E$22)))</f>
        <v>9</v>
      </c>
      <c r="W34" s="3">
        <v>7</v>
      </c>
      <c r="X34" s="99">
        <f>IF($G34="x",0,IF(W34&lt;50,W34-COUNTIFS($G$31:$G34,"x"),0))</f>
        <v>7</v>
      </c>
      <c r="Y34" s="39">
        <f>IF(AND($G34="x",W34&gt;0),0,IF(ISERROR(LOOKUP(X34,Punkte!$D$1:$D$22,Punkte!$E$1:$E$22)),"",LOOKUP((X34),Punkte!$D$1:$D$22,Punkte!$E$1:$E$22)))</f>
        <v>9</v>
      </c>
      <c r="Z34" s="225">
        <f t="shared" si="4"/>
        <v>6</v>
      </c>
    </row>
    <row r="35" spans="1:251" collapsed="1" x14ac:dyDescent="0.25">
      <c r="A35" s="249">
        <f t="shared" si="3"/>
        <v>7</v>
      </c>
      <c r="B35" s="146">
        <f>SUM(IF(ISNUMBER(J35),J35)+IF(ISNUMBER(M35),M35)+IF(ISNUMBER(P35),P35)+IF(ISNUMBER(S35),S35)+IF(ISNUMBER(V35),V35)+IF(ISNUMBER(Y35),Y35)+IF(ISNUMBER(#REF!),#REF!)+IF(ISNUMBER(#REF!),#REF!)+IF(ISNUMBER(#REF!),#REF!)+IF(ISNUMBER(#REF!),#REF!)+IF(ISNUMBER(#REF!),#REF!)+IF(ISNUMBER(#REF!),#REF!)+IF(ISNUMBER(#REF!),#REF!))</f>
        <v>46</v>
      </c>
      <c r="C35" s="18">
        <v>64</v>
      </c>
      <c r="D35" s="206"/>
      <c r="E35" s="15" t="s">
        <v>320</v>
      </c>
      <c r="F35" s="15" t="s">
        <v>319</v>
      </c>
      <c r="G35" s="285"/>
      <c r="H35" s="3">
        <v>11</v>
      </c>
      <c r="I35" s="99">
        <f>IF($G35="x",0,IF(H35&lt;50,H35-COUNTIFS($G$31:$G35,"x"),0))</f>
        <v>11</v>
      </c>
      <c r="J35" s="39">
        <f>IF(AND($G35="x",H35&gt;0),0,IF(ISERROR(LOOKUP(I35,Punkte!$D$1:$D$22,Punkte!$E$1:$E$22)),"",LOOKUP((I35),Punkte!$D$1:$D$22,Punkte!$E$1:$E$22)))</f>
        <v>5</v>
      </c>
      <c r="K35" s="3">
        <v>13</v>
      </c>
      <c r="L35" s="99">
        <f>IF($G35="x",0,IF(K35&lt;50,K35-COUNTIFS($G$31:$G35,"x"),0))</f>
        <v>13</v>
      </c>
      <c r="M35" s="39">
        <f>IF(AND($G35="x",K35&gt;0),0,IF(ISERROR(LOOKUP(L35,Punkte!$D$1:$D$22,Punkte!$E$1:$E$22)),"",LOOKUP((L35),Punkte!$D$1:$D$22,Punkte!$E$1:$E$22)))</f>
        <v>3</v>
      </c>
      <c r="N35" s="3">
        <v>5</v>
      </c>
      <c r="O35" s="99">
        <f>IF($G35="x",0,IF(N35&lt;50,N35-COUNTIFS($G$31:$G35,"x"),0))</f>
        <v>5</v>
      </c>
      <c r="P35" s="39">
        <f>IF(AND($G35="x",N35&gt;0),0,IF(ISERROR(LOOKUP(O35,Punkte!$D$1:$D$22,Punkte!$E$1:$E$22)),"",LOOKUP((O35),Punkte!$D$1:$D$22,Punkte!$E$1:$E$22)))</f>
        <v>11</v>
      </c>
      <c r="Q35" s="3">
        <v>7</v>
      </c>
      <c r="R35" s="99">
        <f>IF($G35="x",0,IF(Q35&lt;50,Q35-COUNTIFS($G$31:$G35,"x"),0))</f>
        <v>7</v>
      </c>
      <c r="S35" s="39">
        <f>IF(AND($G35="x",Q35&gt;0),0,IF(ISERROR(LOOKUP(R35,Punkte!$D$1:$D$22,Punkte!$E$1:$E$22)),"",LOOKUP((R35),Punkte!$D$1:$D$22,Punkte!$E$1:$E$22)))</f>
        <v>9</v>
      </c>
      <c r="T35" s="3">
        <v>6</v>
      </c>
      <c r="U35" s="99">
        <f>IF($G35="x",0,IF(T35&lt;50,T35-COUNTIFS($G$31:$G35,"x"),0))</f>
        <v>6</v>
      </c>
      <c r="V35" s="39">
        <f>IF(AND($G35="x",T35&gt;0),0,IF(ISERROR(LOOKUP(U35,Punkte!$D$1:$D$22,Punkte!$E$1:$E$22)),"",LOOKUP((U35),Punkte!$D$1:$D$22,Punkte!$E$1:$E$22)))</f>
        <v>10</v>
      </c>
      <c r="W35" s="3">
        <v>8</v>
      </c>
      <c r="X35" s="99">
        <f>IF($G35="x",0,IF(W35&lt;50,W35-COUNTIFS($G$31:$G35,"x"),0))</f>
        <v>8</v>
      </c>
      <c r="Y35" s="39">
        <f>IF(AND($G35="x",W35&gt;0),0,IF(ISERROR(LOOKUP(X35,Punkte!$D$1:$D$22,Punkte!$E$1:$E$22)),"",LOOKUP((X35),Punkte!$D$1:$D$22,Punkte!$E$1:$E$22)))</f>
        <v>8</v>
      </c>
      <c r="Z35" s="225">
        <f t="shared" si="4"/>
        <v>6</v>
      </c>
    </row>
    <row r="36" spans="1:251" collapsed="1" x14ac:dyDescent="0.25">
      <c r="A36" s="249">
        <f t="shared" si="3"/>
        <v>8</v>
      </c>
      <c r="B36" s="146">
        <f>SUM(IF(ISNUMBER(J36),J36)+IF(ISNUMBER(M36),M36)+IF(ISNUMBER(P36),P36)+IF(ISNUMBER(S36),S36)+IF(ISNUMBER(V36),V36)+IF(ISNUMBER(Y36),Y36)+IF(ISNUMBER(#REF!),#REF!)+IF(ISNUMBER(#REF!),#REF!)+IF(ISNUMBER(#REF!),#REF!)+IF(ISNUMBER(#REF!),#REF!)+IF(ISNUMBER(#REF!),#REF!)+IF(ISNUMBER(#REF!),#REF!)+IF(ISNUMBER(#REF!),#REF!))</f>
        <v>45</v>
      </c>
      <c r="C36" s="3">
        <v>95</v>
      </c>
      <c r="D36" s="203" t="s">
        <v>44</v>
      </c>
      <c r="E36" s="15" t="s">
        <v>45</v>
      </c>
      <c r="F36" s="15" t="s">
        <v>46</v>
      </c>
      <c r="G36" s="285"/>
      <c r="H36" s="3">
        <v>6</v>
      </c>
      <c r="I36" s="99">
        <f>IF($G36="x",0,IF(H36&lt;50,H36-COUNTIFS($G$5:$G36,"x"),0))</f>
        <v>6</v>
      </c>
      <c r="J36" s="39">
        <f>IF(AND($G36="x",H36&gt;0),0,IF(ISERROR(LOOKUP(I36,Punkte!$D$1:$D$22,Punkte!$E$1:$E$22)),"",LOOKUP((I36),Punkte!$D$1:$D$22,Punkte!$E$1:$E$22)))</f>
        <v>10</v>
      </c>
      <c r="K36" s="3">
        <v>5</v>
      </c>
      <c r="L36" s="99">
        <f>IF($G36="x",0,IF(K36&lt;50,K36-COUNTIFS($G$5:$G36,"x"),0))</f>
        <v>5</v>
      </c>
      <c r="M36" s="39">
        <f>IF(AND($G36="x",K36&gt;0),0,IF(ISERROR(LOOKUP(L36,Punkte!$D$1:$D$22,Punkte!$E$1:$E$22)),"",LOOKUP((L36),Punkte!$D$1:$D$22,Punkte!$E$1:$E$22)))</f>
        <v>11</v>
      </c>
      <c r="O36" s="99">
        <f>IF($G36="x",0,IF(N36&lt;50,N36-COUNTIFS($G$5:$G36,"x"),0))</f>
        <v>0</v>
      </c>
      <c r="P36" s="39" t="str">
        <f>IF(AND($G36="x",N36&gt;0),0,IF(ISERROR(LOOKUP(O36,Punkte!$D$1:$D$22,Punkte!$E$1:$E$22)),"",LOOKUP((O36),Punkte!$D$1:$D$22,Punkte!$E$1:$E$22)))</f>
        <v/>
      </c>
      <c r="R36" s="99">
        <f>IF($G36="x",0,IF(Q36&lt;50,Q36-COUNTIFS($G$5:$G36,"x"),0))</f>
        <v>0</v>
      </c>
      <c r="S36" s="39" t="str">
        <f>IF(AND($G36="x",Q36&gt;0),0,IF(ISERROR(LOOKUP(R36,Punkte!$D$1:$D$22,Punkte!$E$1:$E$22)),"",LOOKUP((R36),Punkte!$D$1:$D$22,Punkte!$E$1:$E$22)))</f>
        <v/>
      </c>
      <c r="T36" s="3">
        <v>4</v>
      </c>
      <c r="U36" s="99">
        <f>IF($G36="x",0,IF(T36&lt;50,T36-COUNTIFS($G$5:$G36,"x"),0))</f>
        <v>4</v>
      </c>
      <c r="V36" s="39">
        <f>IF(AND($G36="x",T36&gt;0),0,IF(ISERROR(LOOKUP(U36,Punkte!$D$1:$D$22,Punkte!$E$1:$E$22)),"",LOOKUP((U36),Punkte!$D$1:$D$22,Punkte!$E$1:$E$22)))</f>
        <v>13</v>
      </c>
      <c r="W36" s="3">
        <v>5</v>
      </c>
      <c r="X36" s="99">
        <f>IF($G36="x",0,IF(W36&lt;50,W36-COUNTIFS($G$5:$G36,"x"),0))</f>
        <v>5</v>
      </c>
      <c r="Y36" s="39">
        <f>IF(AND($G36="x",W36&gt;0),0,IF(ISERROR(LOOKUP(X36,Punkte!$D$1:$D$22,Punkte!$E$1:$E$22)),"",LOOKUP((X36),Punkte!$D$1:$D$22,Punkte!$E$1:$E$22)))</f>
        <v>11</v>
      </c>
      <c r="Z36" s="225">
        <f t="shared" si="4"/>
        <v>4</v>
      </c>
    </row>
    <row r="37" spans="1:251" x14ac:dyDescent="0.25">
      <c r="A37" s="249">
        <f t="shared" si="3"/>
        <v>9</v>
      </c>
      <c r="B37" s="146">
        <f>SUM(IF(ISNUMBER(J37),J37)+IF(ISNUMBER(M37),M37)+IF(ISNUMBER(P37),P37)+IF(ISNUMBER(S37),S37)+IF(ISNUMBER(V37),V37)+IF(ISNUMBER(Y37),Y37)+IF(ISNUMBER(#REF!),#REF!)+IF(ISNUMBER(#REF!),#REF!)+IF(ISNUMBER(#REF!),#REF!)+IF(ISNUMBER(#REF!),#REF!)+IF(ISNUMBER(#REF!),#REF!)+IF(ISNUMBER(#REF!),#REF!)+IF(ISNUMBER(#REF!),#REF!))</f>
        <v>41</v>
      </c>
      <c r="C37" s="3">
        <v>65</v>
      </c>
      <c r="E37" s="15" t="s">
        <v>42</v>
      </c>
      <c r="F37" s="15" t="s">
        <v>43</v>
      </c>
      <c r="G37" s="285"/>
      <c r="H37" s="3">
        <v>7</v>
      </c>
      <c r="I37" s="99">
        <f>IF($G37="x",0,IF(H37&lt;50,H37-COUNTIFS($G$31:$G37,"x"),0))</f>
        <v>7</v>
      </c>
      <c r="J37" s="39">
        <f>IF(AND($G37="x",H37&gt;0),0,IF(ISERROR(LOOKUP(I37,Punkte!$D$1:$D$22,Punkte!$E$1:$E$22)),"",LOOKUP((I37),Punkte!$D$1:$D$22,Punkte!$E$1:$E$22)))</f>
        <v>9</v>
      </c>
      <c r="K37" s="3">
        <v>6</v>
      </c>
      <c r="L37" s="99">
        <f>IF($G37="x",0,IF(K37&lt;50,K37-COUNTIFS($G$31:$G37,"x"),0))</f>
        <v>6</v>
      </c>
      <c r="M37" s="39">
        <f>IF(AND($G37="x",K37&gt;0),0,IF(ISERROR(LOOKUP(L37,Punkte!$D$1:$D$22,Punkte!$E$1:$E$22)),"",LOOKUP((L37),Punkte!$D$1:$D$22,Punkte!$E$1:$E$22)))</f>
        <v>10</v>
      </c>
      <c r="N37" s="3">
        <v>7</v>
      </c>
      <c r="O37" s="99">
        <f>IF($G37="x",0,IF(N37&lt;50,N37-COUNTIFS($G$31:$G37,"x"),0))</f>
        <v>7</v>
      </c>
      <c r="P37" s="39">
        <f>IF(AND($G37="x",N37&gt;0),0,IF(ISERROR(LOOKUP(O37,Punkte!$D$1:$D$22,Punkte!$E$1:$E$22)),"",LOOKUP((O37),Punkte!$D$1:$D$22,Punkte!$E$1:$E$22)))</f>
        <v>9</v>
      </c>
      <c r="Q37" s="3">
        <v>4</v>
      </c>
      <c r="R37" s="99">
        <f>IF($G37="x",0,IF(Q37&lt;50,Q37-COUNTIFS($G$31:$G37,"x"),0))</f>
        <v>4</v>
      </c>
      <c r="S37" s="39">
        <f>IF(AND($G37="x",Q37&gt;0),0,IF(ISERROR(LOOKUP(R37,Punkte!$D$1:$D$22,Punkte!$E$1:$E$22)),"",LOOKUP((R37),Punkte!$D$1:$D$22,Punkte!$E$1:$E$22)))</f>
        <v>13</v>
      </c>
      <c r="T37" s="3" t="s">
        <v>47</v>
      </c>
      <c r="U37" s="99">
        <f>IF($G37="x",0,IF(T37&lt;50,T37-COUNTIFS($G$31:$G37,"x"),0))</f>
        <v>0</v>
      </c>
      <c r="V37" s="39" t="str">
        <f>IF(AND($G37="x",T37&gt;0),0,IF(ISERROR(LOOKUP(U37,Punkte!$D$1:$D$22,Punkte!$E$1:$E$22)),"",LOOKUP((U37),Punkte!$D$1:$D$22,Punkte!$E$1:$E$22)))</f>
        <v/>
      </c>
      <c r="W37" s="3" t="s">
        <v>47</v>
      </c>
      <c r="X37" s="99">
        <f>IF($G37="x",0,IF(W37&lt;50,W37-COUNTIFS($G$31:$G37,"x"),0))</f>
        <v>0</v>
      </c>
      <c r="Y37" s="39" t="str">
        <f>IF(AND($G37="x",W37&gt;0),0,IF(ISERROR(LOOKUP(X37,Punkte!$D$1:$D$22,Punkte!$E$1:$E$22)),"",LOOKUP((X37),Punkte!$D$1:$D$22,Punkte!$E$1:$E$22)))</f>
        <v/>
      </c>
      <c r="Z37" s="225">
        <f t="shared" si="4"/>
        <v>6</v>
      </c>
    </row>
    <row r="38" spans="1:251" x14ac:dyDescent="0.25">
      <c r="A38" s="249">
        <f t="shared" si="3"/>
        <v>10</v>
      </c>
      <c r="B38" s="146">
        <f>SUM(IF(ISNUMBER(J38),J38)+IF(ISNUMBER(M38),M38)+IF(ISNUMBER(P38),P38)+IF(ISNUMBER(S38),S38)+IF(ISNUMBER(V38),V38)+IF(ISNUMBER(Y38),Y38)+IF(ISNUMBER(#REF!),#REF!)+IF(ISNUMBER(#REF!),#REF!)+IF(ISNUMBER(#REF!),#REF!)+IF(ISNUMBER(#REF!),#REF!)+IF(ISNUMBER(#REF!),#REF!)+IF(ISNUMBER(#REF!),#REF!)+IF(ISNUMBER(#REF!),#REF!))</f>
        <v>36</v>
      </c>
      <c r="C38" s="3">
        <v>52</v>
      </c>
      <c r="E38" s="15" t="s">
        <v>349</v>
      </c>
      <c r="F38" s="15" t="s">
        <v>350</v>
      </c>
      <c r="G38" s="285"/>
      <c r="I38" s="99">
        <f>IF($G38="x",0,IF(H38&lt;50,H38-COUNTIFS($G$30:$G39,"x"),0))</f>
        <v>0</v>
      </c>
      <c r="J38" s="39" t="str">
        <f>IF(AND($G38="x",H38&gt;0),0,IF(ISERROR(LOOKUP(I38,Punkte!$D$1:$D$22,Punkte!$E$1:$E$22)),"",LOOKUP((I38),Punkte!$D$1:$D$22,Punkte!$E$1:$E$22)))</f>
        <v/>
      </c>
      <c r="L38" s="99">
        <f>IF($G38="x",0,IF(K38&lt;50,K38-COUNTIFS($G$30:$G39,"x"),0))</f>
        <v>0</v>
      </c>
      <c r="M38" s="39" t="str">
        <f>IF(AND($G38="x",K38&gt;0),0,IF(ISERROR(LOOKUP(L38,Punkte!$D$1:$D$22,Punkte!$E$1:$E$22)),"",LOOKUP((L38),Punkte!$D$1:$D$22,Punkte!$E$1:$E$22)))</f>
        <v/>
      </c>
      <c r="O38" s="99">
        <f>IF($G38="x",0,IF(N38&lt;50,N38-COUNTIFS($G$30:$G39,"x"),0))</f>
        <v>0</v>
      </c>
      <c r="P38" s="39" t="str">
        <f>IF(AND($G38="x",N38&gt;0),0,IF(ISERROR(LOOKUP(O38,Punkte!$D$1:$D$22,Punkte!$E$1:$E$22)),"",LOOKUP((O38),Punkte!$D$1:$D$22,Punkte!$E$1:$E$22)))</f>
        <v/>
      </c>
      <c r="R38" s="99">
        <f>IF($G38="x",0,IF(Q38&lt;50,Q38-COUNTIFS($G$30:$G39,"x"),0))</f>
        <v>0</v>
      </c>
      <c r="S38" s="39" t="str">
        <f>IF(AND($G38="x",Q38&gt;0),0,IF(ISERROR(LOOKUP(R38,Punkte!$D$1:$D$22,Punkte!$E$1:$E$22)),"",LOOKUP((R38),Punkte!$D$1:$D$22,Punkte!$E$1:$E$22)))</f>
        <v/>
      </c>
      <c r="T38" s="3">
        <v>3</v>
      </c>
      <c r="U38" s="99">
        <f>IF($G38="x",0,IF(T38&lt;50,T38-COUNTIFS($G$30:$G39,"x"),0))</f>
        <v>3</v>
      </c>
      <c r="V38" s="39">
        <f>IF(AND($G38="x",T38&gt;0),0,IF(ISERROR(LOOKUP(U38,Punkte!$D$1:$D$22,Punkte!$E$1:$E$22)),"",LOOKUP((U38),Punkte!$D$1:$D$22,Punkte!$E$1:$E$22)))</f>
        <v>16</v>
      </c>
      <c r="W38" s="3">
        <v>2</v>
      </c>
      <c r="X38" s="99">
        <f>IF($G38="x",0,IF(W38&lt;50,W38-COUNTIFS($G$30:$G39,"x"),0))</f>
        <v>2</v>
      </c>
      <c r="Y38" s="39">
        <f>IF(AND($G38="x",W38&gt;0),0,IF(ISERROR(LOOKUP(X38,Punkte!$D$1:$D$22,Punkte!$E$1:$E$22)),"",LOOKUP((X38),Punkte!$D$1:$D$22,Punkte!$E$1:$E$22)))</f>
        <v>20</v>
      </c>
      <c r="Z38" s="225">
        <f t="shared" si="4"/>
        <v>2</v>
      </c>
    </row>
    <row r="39" spans="1:251" collapsed="1" x14ac:dyDescent="0.25">
      <c r="A39" s="249">
        <f t="shared" si="3"/>
        <v>11</v>
      </c>
      <c r="B39" s="146">
        <f>SUM(IF(ISNUMBER(J39),J39)+IF(ISNUMBER(M39),M39)+IF(ISNUMBER(P39),P39)+IF(ISNUMBER(S39),S39)+IF(ISNUMBER(V39),V39)+IF(ISNUMBER(Y39),Y39)+IF(ISNUMBER(#REF!),#REF!)+IF(ISNUMBER(#REF!),#REF!)+IF(ISNUMBER(#REF!),#REF!)+IF(ISNUMBER(#REF!),#REF!)+IF(ISNUMBER(#REF!),#REF!)+IF(ISNUMBER(#REF!),#REF!)+IF(ISNUMBER(#REF!),#REF!))</f>
        <v>26</v>
      </c>
      <c r="C39" s="3">
        <v>3</v>
      </c>
      <c r="E39" s="15" t="s">
        <v>35</v>
      </c>
      <c r="F39" s="15" t="s">
        <v>36</v>
      </c>
      <c r="G39" s="234"/>
      <c r="H39" s="3">
        <v>4</v>
      </c>
      <c r="I39" s="99">
        <f>IF($G39="x",0,IF(H39&lt;50,H39-COUNTIFS($G$31:$G39,"x"),0))</f>
        <v>4</v>
      </c>
      <c r="J39" s="39">
        <f>IF(AND($G39="x",H39&gt;0),0,IF(ISERROR(LOOKUP(I39,Punkte!$D$1:$D$22,Punkte!$E$1:$E$22)),"",LOOKUP((I39),Punkte!$D$1:$D$22,Punkte!$E$1:$E$22)))</f>
        <v>13</v>
      </c>
      <c r="K39" s="3">
        <v>4</v>
      </c>
      <c r="L39" s="99">
        <f>IF($G39="x",0,IF(K39&lt;50,K39-COUNTIFS($G$31:$G39,"x"),0))</f>
        <v>4</v>
      </c>
      <c r="M39" s="39">
        <f>IF(AND($G39="x",K39&gt;0),0,IF(ISERROR(LOOKUP(L39,Punkte!$D$1:$D$22,Punkte!$E$1:$E$22)),"",LOOKUP((L39),Punkte!$D$1:$D$22,Punkte!$E$1:$E$22)))</f>
        <v>13</v>
      </c>
      <c r="O39" s="99">
        <f>IF($G39="x",0,IF(N39&lt;50,N39-COUNTIFS($G$31:$G39,"x"),0))</f>
        <v>0</v>
      </c>
      <c r="P39" s="39" t="str">
        <f>IF(AND($G39="x",N39&gt;0),0,IF(ISERROR(LOOKUP(O39,Punkte!$D$1:$D$22,Punkte!$E$1:$E$22)),"",LOOKUP((O39),Punkte!$D$1:$D$22,Punkte!$E$1:$E$22)))</f>
        <v/>
      </c>
      <c r="R39" s="99">
        <f>IF($G39="x",0,IF(Q39&lt;50,Q39-COUNTIFS($G$31:$G39,"x"),0))</f>
        <v>0</v>
      </c>
      <c r="S39" s="39" t="str">
        <f>IF(AND($G39="x",Q39&gt;0),0,IF(ISERROR(LOOKUP(R39,Punkte!$D$1:$D$22,Punkte!$E$1:$E$22)),"",LOOKUP((R39),Punkte!$D$1:$D$22,Punkte!$E$1:$E$22)))</f>
        <v/>
      </c>
      <c r="U39" s="99">
        <f>IF($G39="x",0,IF(T39&lt;50,T39-COUNTIFS($G$31:$G39,"x"),0))</f>
        <v>0</v>
      </c>
      <c r="V39" s="39" t="str">
        <f>IF(AND($G39="x",T39&gt;0),0,IF(ISERROR(LOOKUP(U39,Punkte!$D$1:$D$22,Punkte!$E$1:$E$22)),"",LOOKUP((U39),Punkte!$D$1:$D$22,Punkte!$E$1:$E$22)))</f>
        <v/>
      </c>
      <c r="X39" s="99">
        <f>IF($G39="x",0,IF(W39&lt;50,W39-COUNTIFS($G$31:$G39,"x"),0))</f>
        <v>0</v>
      </c>
      <c r="Y39" s="39" t="str">
        <f>IF(AND($G39="x",W39&gt;0),0,IF(ISERROR(LOOKUP(X39,Punkte!$D$1:$D$22,Punkte!$E$1:$E$22)),"",LOOKUP((X39),Punkte!$D$1:$D$22,Punkte!$E$1:$E$22)))</f>
        <v/>
      </c>
      <c r="Z39" s="225">
        <f t="shared" si="4"/>
        <v>2</v>
      </c>
    </row>
    <row r="40" spans="1:251" x14ac:dyDescent="0.25">
      <c r="A40" s="249">
        <f t="shared" si="3"/>
        <v>12</v>
      </c>
      <c r="B40" s="146">
        <f>SUM(IF(ISNUMBER(J40),J40)+IF(ISNUMBER(M40),M40)+IF(ISNUMBER(P40),P40)+IF(ISNUMBER(S40),S40)+IF(ISNUMBER(V40),V40)+IF(ISNUMBER(Y40),Y40)+IF(ISNUMBER(#REF!),#REF!)+IF(ISNUMBER(#REF!),#REF!)+IF(ISNUMBER(#REF!),#REF!)+IF(ISNUMBER(#REF!),#REF!)+IF(ISNUMBER(#REF!),#REF!)+IF(ISNUMBER(#REF!),#REF!)+IF(ISNUMBER(#REF!),#REF!))</f>
        <v>25</v>
      </c>
      <c r="C40" s="18">
        <v>75</v>
      </c>
      <c r="E40" s="15" t="s">
        <v>378</v>
      </c>
      <c r="F40" s="15" t="s">
        <v>382</v>
      </c>
      <c r="G40" s="254"/>
      <c r="I40" s="99">
        <f>IF($G40="x",0,IF(H40&lt;50,H40-COUNTIFS($G$30:$G41,"x"),0))</f>
        <v>0</v>
      </c>
      <c r="J40" s="39" t="str">
        <f>IF(AND($G40="x",H40&gt;0),0,IF(ISERROR(LOOKUP(I40,Punkte!$D$1:$D$22,Punkte!$E$1:$E$22)),"",LOOKUP((I40),Punkte!$D$1:$D$22,Punkte!$E$1:$E$22)))</f>
        <v/>
      </c>
      <c r="L40" s="99">
        <f>IF($G40="x",0,IF(K40&lt;50,K40-COUNTIFS($G$30:$G41,"x"),0))</f>
        <v>0</v>
      </c>
      <c r="M40" s="39" t="str">
        <f>IF(AND($G40="x",K40&gt;0),0,IF(ISERROR(LOOKUP(L40,Punkte!$D$1:$D$22,Punkte!$E$1:$E$22)),"",LOOKUP((L40),Punkte!$D$1:$D$22,Punkte!$E$1:$E$22)))</f>
        <v/>
      </c>
      <c r="N40" s="3">
        <v>2</v>
      </c>
      <c r="O40" s="99">
        <f>IF($G40="x",0,IF(N40&lt;50,N40-COUNTIFS($G$30:$G41,"x"),0))</f>
        <v>2</v>
      </c>
      <c r="P40" s="39">
        <f>IF(AND($G40="x",N40&gt;0),0,IF(ISERROR(LOOKUP(O40,Punkte!$D$1:$D$22,Punkte!$E$1:$E$22)),"",LOOKUP((O40),Punkte!$D$1:$D$22,Punkte!$E$1:$E$22)))</f>
        <v>20</v>
      </c>
      <c r="Q40" s="3">
        <v>11</v>
      </c>
      <c r="R40" s="99">
        <f>IF($G40="x",0,IF(Q40&lt;50,Q40-COUNTIFS($G$30:$G41,"x"),0))</f>
        <v>11</v>
      </c>
      <c r="S40" s="39">
        <f>IF(AND($G40="x",Q40&gt;0),0,IF(ISERROR(LOOKUP(R40,Punkte!$D$1:$D$22,Punkte!$E$1:$E$22)),"",LOOKUP((R40),Punkte!$D$1:$D$22,Punkte!$E$1:$E$22)))</f>
        <v>5</v>
      </c>
      <c r="T40" s="3" t="s">
        <v>39</v>
      </c>
      <c r="U40" s="99">
        <f>IF($G40="x",0,IF(T40&lt;50,T40-COUNTIFS($G$30:$G41,"x"),0))</f>
        <v>0</v>
      </c>
      <c r="V40" s="39" t="str">
        <f>IF(AND($G40="x",T40&gt;0),0,IF(ISERROR(LOOKUP(U40,Punkte!$D$1:$D$22,Punkte!$E$1:$E$22)),"",LOOKUP((U40),Punkte!$D$1:$D$22,Punkte!$E$1:$E$22)))</f>
        <v/>
      </c>
      <c r="W40" s="3" t="s">
        <v>39</v>
      </c>
      <c r="X40" s="99">
        <f>IF($G40="x",0,IF(W40&lt;50,W40-COUNTIFS($G$30:$G41,"x"),0))</f>
        <v>0</v>
      </c>
      <c r="Y40" s="39" t="str">
        <f>IF(AND($G40="x",W40&gt;0),0,IF(ISERROR(LOOKUP(X40,Punkte!$D$1:$D$22,Punkte!$E$1:$E$22)),"",LOOKUP((X40),Punkte!$D$1:$D$22,Punkte!$E$1:$E$22)))</f>
        <v/>
      </c>
      <c r="Z40" s="225">
        <f t="shared" si="4"/>
        <v>4</v>
      </c>
    </row>
    <row r="41" spans="1:251" x14ac:dyDescent="0.25">
      <c r="A41" s="249">
        <f t="shared" si="3"/>
        <v>13</v>
      </c>
      <c r="B41" s="146">
        <f>SUM(IF(ISNUMBER(J41),J41)+IF(ISNUMBER(M41),M41)+IF(ISNUMBER(P41),P41)+IF(ISNUMBER(S41),S41)+IF(ISNUMBER(V41),V41)+IF(ISNUMBER(Y41),Y41)+IF(ISNUMBER(#REF!),#REF!)+IF(ISNUMBER(#REF!),#REF!)+IF(ISNUMBER(#REF!),#REF!)+IF(ISNUMBER(#REF!),#REF!)+IF(ISNUMBER(#REF!),#REF!)+IF(ISNUMBER(#REF!),#REF!)+IF(ISNUMBER(#REF!),#REF!))</f>
        <v>20</v>
      </c>
      <c r="C41" s="3">
        <v>97</v>
      </c>
      <c r="D41" s="207" t="s">
        <v>44</v>
      </c>
      <c r="E41" s="15" t="s">
        <v>135</v>
      </c>
      <c r="F41" s="15" t="s">
        <v>136</v>
      </c>
      <c r="G41" s="233"/>
      <c r="H41" s="3">
        <v>13</v>
      </c>
      <c r="I41" s="99">
        <f>IF($G41="x",0,IF(H41&lt;50,H41-COUNTIFS($G$5:$G41,"x"),0))</f>
        <v>13</v>
      </c>
      <c r="J41" s="39">
        <f>IF(AND($G41="x",H41&gt;0),0,IF(ISERROR(LOOKUP(I41,Punkte!$D$1:$D$22,Punkte!$E$1:$E$22)),"",LOOKUP((I41),Punkte!$D$1:$D$22,Punkte!$E$1:$E$22)))</f>
        <v>3</v>
      </c>
      <c r="K41" s="3">
        <v>12</v>
      </c>
      <c r="L41" s="99">
        <f>IF($G41="x",0,IF(K41&lt;50,K41-COUNTIFS($G$5:$G41,"x"),0))</f>
        <v>12</v>
      </c>
      <c r="M41" s="39">
        <f>IF(AND($G41="x",K41&gt;0),0,IF(ISERROR(LOOKUP(L41,Punkte!$D$1:$D$22,Punkte!$E$1:$E$22)),"",LOOKUP((L41),Punkte!$D$1:$D$22,Punkte!$E$1:$E$22)))</f>
        <v>4</v>
      </c>
      <c r="N41" s="3">
        <v>9</v>
      </c>
      <c r="O41" s="99">
        <f>IF($G41="x",0,IF(N41&lt;50,N41-COUNTIFS($G$5:$G41,"x"),0))</f>
        <v>9</v>
      </c>
      <c r="P41" s="39">
        <f>IF(AND($G41="x",N41&gt;0),0,IF(ISERROR(LOOKUP(O41,Punkte!$D$1:$D$22,Punkte!$E$1:$E$22)),"",LOOKUP((O41),Punkte!$D$1:$D$22,Punkte!$E$1:$E$22)))</f>
        <v>7</v>
      </c>
      <c r="Q41" s="3">
        <v>10</v>
      </c>
      <c r="R41" s="99">
        <f>IF($G41="x",0,IF(Q41&lt;50,Q41-COUNTIFS($G$5:$G41,"x"),0))</f>
        <v>10</v>
      </c>
      <c r="S41" s="39">
        <f>IF(AND($G41="x",Q41&gt;0),0,IF(ISERROR(LOOKUP(R41,Punkte!$D$1:$D$22,Punkte!$E$1:$E$22)),"",LOOKUP((R41),Punkte!$D$1:$D$22,Punkte!$E$1:$E$22)))</f>
        <v>6</v>
      </c>
      <c r="U41" s="99">
        <f>IF($G41="x",0,IF(T41&lt;50,T41-COUNTIFS($G$5:$G41,"x"),0))</f>
        <v>0</v>
      </c>
      <c r="V41" s="39" t="str">
        <f>IF(AND($G41="x",T41&gt;0),0,IF(ISERROR(LOOKUP(U41,Punkte!$D$1:$D$22,Punkte!$E$1:$E$22)),"",LOOKUP((U41),Punkte!$D$1:$D$22,Punkte!$E$1:$E$22)))</f>
        <v/>
      </c>
      <c r="X41" s="99">
        <f>IF($G41="x",0,IF(W41&lt;50,W41-COUNTIFS($G$5:$G41,"x"),0))</f>
        <v>0</v>
      </c>
      <c r="Y41" s="39" t="str">
        <f>IF(AND($G41="x",W41&gt;0),0,IF(ISERROR(LOOKUP(X41,Punkte!$D$1:$D$22,Punkte!$E$1:$E$22)),"",LOOKUP((X41),Punkte!$D$1:$D$22,Punkte!$E$1:$E$22)))</f>
        <v/>
      </c>
      <c r="Z41" s="225">
        <f t="shared" si="4"/>
        <v>4</v>
      </c>
    </row>
    <row r="42" spans="1:251" s="128" customFormat="1" x14ac:dyDescent="0.25">
      <c r="A42" s="249">
        <f t="shared" si="3"/>
        <v>14</v>
      </c>
      <c r="B42" s="146">
        <f>SUM(IF(ISNUMBER(J42),J42)+IF(ISNUMBER(M42),M42)+IF(ISNUMBER(P42),P42)+IF(ISNUMBER(S42),S42)+IF(ISNUMBER(V42),V42)+IF(ISNUMBER(Y42),Y42)+IF(ISNUMBER(#REF!),#REF!)+IF(ISNUMBER(#REF!),#REF!)+IF(ISNUMBER(#REF!),#REF!)+IF(ISNUMBER(#REF!),#REF!)+IF(ISNUMBER(#REF!),#REF!)+IF(ISNUMBER(#REF!),#REF!)+IF(ISNUMBER(#REF!),#REF!))</f>
        <v>16</v>
      </c>
      <c r="C42" s="18">
        <v>59</v>
      </c>
      <c r="D42" s="203"/>
      <c r="E42" s="15" t="s">
        <v>123</v>
      </c>
      <c r="F42" s="15" t="s">
        <v>241</v>
      </c>
      <c r="G42" s="233"/>
      <c r="H42" s="3">
        <v>14</v>
      </c>
      <c r="I42" s="99">
        <f>IF($G42="x",0,IF(H42&lt;50,H42-COUNTIFS($G$5:$G42,"x"),0))</f>
        <v>14</v>
      </c>
      <c r="J42" s="39">
        <f>IF(AND($G42="x",H42&gt;0),0,IF(ISERROR(LOOKUP(I42,Punkte!$D$1:$D$22,Punkte!$E$1:$E$22)),"",LOOKUP((I42),Punkte!$D$1:$D$22,Punkte!$E$1:$E$22)))</f>
        <v>2</v>
      </c>
      <c r="K42" s="3">
        <v>10</v>
      </c>
      <c r="L42" s="99">
        <f>IF($G42="x",0,IF(K42&lt;50,K42-COUNTIFS($G$5:$G42,"x"),0))</f>
        <v>10</v>
      </c>
      <c r="M42" s="39">
        <f>IF(AND($G42="x",K42&gt;0),0,IF(ISERROR(LOOKUP(L42,Punkte!$D$1:$D$22,Punkte!$E$1:$E$22)),"",LOOKUP((L42),Punkte!$D$1:$D$22,Punkte!$E$1:$E$22)))</f>
        <v>6</v>
      </c>
      <c r="N42" s="3"/>
      <c r="O42" s="99">
        <f>IF($G42="x",0,IF(N42&lt;50,N42-COUNTIFS($G$5:$G42,"x"),0))</f>
        <v>0</v>
      </c>
      <c r="P42" s="39" t="str">
        <f>IF(AND($G42="x",N42&gt;0),0,IF(ISERROR(LOOKUP(O42,Punkte!$D$1:$D$22,Punkte!$E$1:$E$22)),"",LOOKUP((O42),Punkte!$D$1:$D$22,Punkte!$E$1:$E$22)))</f>
        <v/>
      </c>
      <c r="Q42" s="3"/>
      <c r="R42" s="99">
        <f>IF($G42="x",0,IF(Q42&lt;50,Q42-COUNTIFS($G$5:$G42,"x"),0))</f>
        <v>0</v>
      </c>
      <c r="S42" s="39" t="str">
        <f>IF(AND($G42="x",Q42&gt;0),0,IF(ISERROR(LOOKUP(R42,Punkte!$D$1:$D$22,Punkte!$E$1:$E$22)),"",LOOKUP((R42),Punkte!$D$1:$D$22,Punkte!$E$1:$E$22)))</f>
        <v/>
      </c>
      <c r="T42" s="3">
        <v>8</v>
      </c>
      <c r="U42" s="99">
        <f>IF($G42="x",0,IF(T42&lt;50,T42-COUNTIFS($G$5:$G42,"x"),0))</f>
        <v>8</v>
      </c>
      <c r="V42" s="39">
        <f>IF(AND($G42="x",T42&gt;0),0,IF(ISERROR(LOOKUP(U42,Punkte!$D$1:$D$22,Punkte!$E$1:$E$22)),"",LOOKUP((U42),Punkte!$D$1:$D$22,Punkte!$E$1:$E$22)))</f>
        <v>8</v>
      </c>
      <c r="W42" s="3"/>
      <c r="X42" s="99">
        <f>IF($G42="x",0,IF(W42&lt;50,W42-COUNTIFS($G$5:$G42,"x"),0))</f>
        <v>0</v>
      </c>
      <c r="Y42" s="39" t="str">
        <f>IF(AND($G42="x",W42&gt;0),0,IF(ISERROR(LOOKUP(X42,Punkte!$D$1:$D$22,Punkte!$E$1:$E$22)),"",LOOKUP((X42),Punkte!$D$1:$D$22,Punkte!$E$1:$E$22)))</f>
        <v/>
      </c>
      <c r="Z42" s="225">
        <f t="shared" si="4"/>
        <v>3</v>
      </c>
    </row>
    <row r="43" spans="1:251" x14ac:dyDescent="0.25">
      <c r="A43" s="249">
        <f t="shared" si="3"/>
        <v>14</v>
      </c>
      <c r="B43" s="146">
        <f>SUM(IF(ISNUMBER(J43),J43)+IF(ISNUMBER(M43),M43)+IF(ISNUMBER(P43),P43)+IF(ISNUMBER(S43),S43)+IF(ISNUMBER(V43),V43)+IF(ISNUMBER(Y43),Y43)+IF(ISNUMBER(#REF!),#REF!)+IF(ISNUMBER(#REF!),#REF!)+IF(ISNUMBER(#REF!),#REF!)+IF(ISNUMBER(#REF!),#REF!)+IF(ISNUMBER(#REF!),#REF!)+IF(ISNUMBER(#REF!),#REF!)+IF(ISNUMBER(#REF!),#REF!))</f>
        <v>16</v>
      </c>
      <c r="C43" s="3">
        <v>67</v>
      </c>
      <c r="E43" s="15" t="s">
        <v>73</v>
      </c>
      <c r="F43" s="15" t="s">
        <v>74</v>
      </c>
      <c r="G43" s="284"/>
      <c r="H43" s="3">
        <v>12</v>
      </c>
      <c r="I43" s="99">
        <f>IF($G43="x",0,IF(H43&lt;50,H43-COUNTIFS($G$5:$G43,"x"),0))</f>
        <v>12</v>
      </c>
      <c r="J43" s="39">
        <f>IF(AND($G43="x",H43&gt;0),0,IF(ISERROR(LOOKUP(I43,Punkte!$D$1:$D$22,Punkte!$E$1:$E$22)),"",LOOKUP((I43),Punkte!$D$1:$D$22,Punkte!$E$1:$E$22)))</f>
        <v>4</v>
      </c>
      <c r="K43" s="3">
        <v>11</v>
      </c>
      <c r="L43" s="99">
        <f>IF($G43="x",0,IF(K43&lt;50,K43-COUNTIFS($G$5:$G43,"x"),0))</f>
        <v>11</v>
      </c>
      <c r="M43" s="39">
        <f>IF(AND($G43="x",K43&gt;0),0,IF(ISERROR(LOOKUP(L43,Punkte!$D$1:$D$22,Punkte!$E$1:$E$22)),"",LOOKUP((L43),Punkte!$D$1:$D$22,Punkte!$E$1:$E$22)))</f>
        <v>5</v>
      </c>
      <c r="N43" s="3" t="s">
        <v>47</v>
      </c>
      <c r="O43" s="99">
        <f>IF($G43="x",0,IF(N43&lt;50,N43-COUNTIFS($G$5:$G43,"x"),0))</f>
        <v>0</v>
      </c>
      <c r="P43" s="39" t="str">
        <f>IF(AND($G43="x",N43&gt;0),0,IF(ISERROR(LOOKUP(O43,Punkte!$D$1:$D$22,Punkte!$E$1:$E$22)),"",LOOKUP((O43),Punkte!$D$1:$D$22,Punkte!$E$1:$E$22)))</f>
        <v/>
      </c>
      <c r="Q43" s="3">
        <v>9</v>
      </c>
      <c r="R43" s="99">
        <f>IF($G43="x",0,IF(Q43&lt;50,Q43-COUNTIFS($G$5:$G43,"x"),0))</f>
        <v>9</v>
      </c>
      <c r="S43" s="39">
        <f>IF(AND($G43="x",Q43&gt;0),0,IF(ISERROR(LOOKUP(R43,Punkte!$D$1:$D$22,Punkte!$E$1:$E$22)),"",LOOKUP((R43),Punkte!$D$1:$D$22,Punkte!$E$1:$E$22)))</f>
        <v>7</v>
      </c>
      <c r="U43" s="99">
        <f>IF($G43="x",0,IF(T43&lt;50,T43-COUNTIFS($G$5:$G43,"x"),0))</f>
        <v>0</v>
      </c>
      <c r="V43" s="39" t="str">
        <f>IF(AND($G43="x",T43&gt;0),0,IF(ISERROR(LOOKUP(U43,Punkte!$D$1:$D$22,Punkte!$E$1:$E$22)),"",LOOKUP((U43),Punkte!$D$1:$D$22,Punkte!$E$1:$E$22)))</f>
        <v/>
      </c>
      <c r="X43" s="99">
        <f>IF($G43="x",0,IF(W43&lt;50,W43-COUNTIFS($G$5:$G43,"x"),0))</f>
        <v>0</v>
      </c>
      <c r="Y43" s="39" t="str">
        <f>IF(AND($G43="x",W43&gt;0),0,IF(ISERROR(LOOKUP(X43,Punkte!$D$1:$D$22,Punkte!$E$1:$E$22)),"",LOOKUP((X43),Punkte!$D$1:$D$22,Punkte!$E$1:$E$22)))</f>
        <v/>
      </c>
      <c r="Z43" s="225">
        <f t="shared" si="4"/>
        <v>4</v>
      </c>
    </row>
    <row r="44" spans="1:251" s="128" customFormat="1" x14ac:dyDescent="0.25">
      <c r="A44" s="249">
        <f t="shared" si="3"/>
        <v>16</v>
      </c>
      <c r="B44" s="146">
        <f>SUM(IF(ISNUMBER(J44),J44)+IF(ISNUMBER(M44),M44)+IF(ISNUMBER(P44),P44)+IF(ISNUMBER(S44),S44)+IF(ISNUMBER(V44),V44)+IF(ISNUMBER(Y44),Y44)+IF(ISNUMBER(#REF!),#REF!)+IF(ISNUMBER(#REF!),#REF!)+IF(ISNUMBER(#REF!),#REF!)+IF(ISNUMBER(#REF!),#REF!)+IF(ISNUMBER(#REF!),#REF!)+IF(ISNUMBER(#REF!),#REF!)+IF(ISNUMBER(#REF!),#REF!))</f>
        <v>15</v>
      </c>
      <c r="C44" s="18">
        <v>85</v>
      </c>
      <c r="D44" s="206"/>
      <c r="E44" s="15" t="s">
        <v>410</v>
      </c>
      <c r="F44" s="15" t="s">
        <v>171</v>
      </c>
      <c r="G44" s="233"/>
      <c r="H44" s="3">
        <v>9</v>
      </c>
      <c r="I44" s="99">
        <f>IF($G44="x",0,IF(H44&lt;50,H44-COUNTIFS($G$5:$G44,"x"),0))</f>
        <v>9</v>
      </c>
      <c r="J44" s="39">
        <f>IF(AND($G44="x",H44&gt;0),0,IF(ISERROR(LOOKUP(I44,Punkte!$D$1:$D$22,Punkte!$E$1:$E$22)),"",LOOKUP((I44),Punkte!$D$1:$D$22,Punkte!$E$1:$E$22)))</f>
        <v>7</v>
      </c>
      <c r="K44" s="3">
        <v>8</v>
      </c>
      <c r="L44" s="99">
        <f>IF($G44="x",0,IF(K44&lt;50,K44-COUNTIFS($G$5:$G44,"x"),0))</f>
        <v>8</v>
      </c>
      <c r="M44" s="39">
        <f>IF(AND($G44="x",K44&gt;0),0,IF(ISERROR(LOOKUP(L44,Punkte!$D$1:$D$22,Punkte!$E$1:$E$22)),"",LOOKUP((L44),Punkte!$D$1:$D$22,Punkte!$E$1:$E$22)))</f>
        <v>8</v>
      </c>
      <c r="N44" s="3"/>
      <c r="O44" s="99">
        <f>IF($G44="x",0,IF(N44&lt;50,N44-COUNTIFS($G$5:$G44,"x"),0))</f>
        <v>0</v>
      </c>
      <c r="P44" s="39" t="str">
        <f>IF(AND($G44="x",N44&gt;0),0,IF(ISERROR(LOOKUP(O44,Punkte!$D$1:$D$22,Punkte!$E$1:$E$22)),"",LOOKUP((O44),Punkte!$D$1:$D$22,Punkte!$E$1:$E$22)))</f>
        <v/>
      </c>
      <c r="Q44" s="3"/>
      <c r="R44" s="99">
        <f>IF($G44="x",0,IF(Q44&lt;50,Q44-COUNTIFS($G$5:$G44,"x"),0))</f>
        <v>0</v>
      </c>
      <c r="S44" s="39" t="str">
        <f>IF(AND($G44="x",Q44&gt;0),0,IF(ISERROR(LOOKUP(R44,Punkte!$D$1:$D$22,Punkte!$E$1:$E$22)),"",LOOKUP((R44),Punkte!$D$1:$D$22,Punkte!$E$1:$E$22)))</f>
        <v/>
      </c>
      <c r="T44" s="3"/>
      <c r="U44" s="99">
        <f>IF($G44="x",0,IF(T44&lt;50,T44-COUNTIFS($G$5:$G44,"x"),0))</f>
        <v>0</v>
      </c>
      <c r="V44" s="39" t="str">
        <f>IF(AND($G44="x",T44&gt;0),0,IF(ISERROR(LOOKUP(U44,Punkte!$D$1:$D$22,Punkte!$E$1:$E$22)),"",LOOKUP((U44),Punkte!$D$1:$D$22,Punkte!$E$1:$E$22)))</f>
        <v/>
      </c>
      <c r="W44" s="3"/>
      <c r="X44" s="99">
        <f>IF($G44="x",0,IF(W44&lt;50,W44-COUNTIFS($G$5:$G44,"x"),0))</f>
        <v>0</v>
      </c>
      <c r="Y44" s="39" t="str">
        <f>IF(AND($G44="x",W44&gt;0),0,IF(ISERROR(LOOKUP(X44,Punkte!$D$1:$D$22,Punkte!$E$1:$E$22)),"",LOOKUP((X44),Punkte!$D$1:$D$22,Punkte!$E$1:$E$22)))</f>
        <v/>
      </c>
      <c r="Z44" s="225">
        <f t="shared" si="4"/>
        <v>2</v>
      </c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1"/>
      <c r="DV44" s="121"/>
      <c r="DW44" s="121"/>
      <c r="DX44" s="121"/>
      <c r="DY44" s="121"/>
      <c r="DZ44" s="121"/>
      <c r="EA44" s="121"/>
      <c r="EB44" s="121"/>
      <c r="EC44" s="121"/>
      <c r="ED44" s="121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  <c r="GZ44" s="121"/>
      <c r="HA44" s="121"/>
      <c r="HB44" s="121"/>
      <c r="HC44" s="121"/>
      <c r="HD44" s="121"/>
      <c r="HE44" s="121"/>
      <c r="HF44" s="121"/>
      <c r="HG44" s="121"/>
      <c r="HH44" s="121"/>
      <c r="HI44" s="121"/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1"/>
      <c r="HU44" s="121"/>
      <c r="HV44" s="121"/>
      <c r="HW44" s="121"/>
      <c r="HX44" s="121"/>
      <c r="HY44" s="121"/>
      <c r="HZ44" s="121"/>
      <c r="IA44" s="121"/>
      <c r="IB44" s="121"/>
      <c r="IC44" s="121"/>
      <c r="ID44" s="121"/>
      <c r="IE44" s="121"/>
      <c r="IF44" s="121"/>
      <c r="IG44" s="121"/>
      <c r="IH44" s="121"/>
      <c r="II44" s="121"/>
      <c r="IJ44" s="121"/>
      <c r="IK44" s="121"/>
      <c r="IL44" s="121"/>
      <c r="IM44" s="121"/>
      <c r="IN44" s="121"/>
      <c r="IO44" s="121"/>
      <c r="IP44" s="121"/>
      <c r="IQ44" s="121"/>
    </row>
    <row r="45" spans="1:251" s="128" customFormat="1" x14ac:dyDescent="0.25">
      <c r="A45" s="249">
        <f t="shared" si="3"/>
        <v>17</v>
      </c>
      <c r="B45" s="146">
        <f>SUM(IF(ISNUMBER(J45),J45)+IF(ISNUMBER(M45),M45)+IF(ISNUMBER(P45),P45)+IF(ISNUMBER(S45),S45)+IF(ISNUMBER(V45),V45)+IF(ISNUMBER(Y45),Y45)+IF(ISNUMBER(#REF!),#REF!)+IF(ISNUMBER(#REF!),#REF!)+IF(ISNUMBER(#REF!),#REF!)+IF(ISNUMBER(#REF!),#REF!)+IF(ISNUMBER(#REF!),#REF!)+IF(ISNUMBER(#REF!),#REF!)+IF(ISNUMBER(#REF!),#REF!))</f>
        <v>14</v>
      </c>
      <c r="C45" s="3">
        <v>62</v>
      </c>
      <c r="D45" s="203"/>
      <c r="E45" s="15" t="s">
        <v>75</v>
      </c>
      <c r="F45" s="15" t="s">
        <v>46</v>
      </c>
      <c r="G45" s="284"/>
      <c r="H45" s="3"/>
      <c r="I45" s="99">
        <f>IF($G45="x",0,IF(H45&lt;50,H45-COUNTIFS($G$5:$G45,"x"),0))</f>
        <v>0</v>
      </c>
      <c r="J45" s="39" t="str">
        <f>IF(AND($G45="x",H45&gt;0),0,IF(ISERROR(LOOKUP(I45,Punkte!$D$1:$D$22,Punkte!$E$1:$E$22)),"",LOOKUP((I45),Punkte!$D$1:$D$22,Punkte!$E$1:$E$22)))</f>
        <v/>
      </c>
      <c r="K45" s="3"/>
      <c r="L45" s="99">
        <f>IF($G45="x",0,IF(K45&lt;50,K45-COUNTIFS($G$5:$G45,"x"),0))</f>
        <v>0</v>
      </c>
      <c r="M45" s="39" t="str">
        <f>IF(AND($G45="x",K45&gt;0),0,IF(ISERROR(LOOKUP(L45,Punkte!$D$1:$D$22,Punkte!$E$1:$E$22)),"",LOOKUP((L45),Punkte!$D$1:$D$22,Punkte!$E$1:$E$22)))</f>
        <v/>
      </c>
      <c r="N45" s="3"/>
      <c r="O45" s="99">
        <f>IF($G45="x",0,IF(N45&lt;50,N45-COUNTIFS($G$5:$G45,"x"),0))</f>
        <v>0</v>
      </c>
      <c r="P45" s="39" t="str">
        <f>IF(AND($G45="x",N45&gt;0),0,IF(ISERROR(LOOKUP(O45,Punkte!$D$1:$D$22,Punkte!$E$1:$E$22)),"",LOOKUP((O45),Punkte!$D$1:$D$22,Punkte!$E$1:$E$22)))</f>
        <v/>
      </c>
      <c r="Q45" s="3"/>
      <c r="R45" s="99">
        <f>IF($G45="x",0,IF(Q45&lt;50,Q45-COUNTIFS($G$5:$G45,"x"),0))</f>
        <v>0</v>
      </c>
      <c r="S45" s="39" t="str">
        <f>IF(AND($G45="x",Q45&gt;0),0,IF(ISERROR(LOOKUP(R45,Punkte!$D$1:$D$22,Punkte!$E$1:$E$22)),"",LOOKUP((R45),Punkte!$D$1:$D$22,Punkte!$E$1:$E$22)))</f>
        <v/>
      </c>
      <c r="T45" s="3">
        <v>9</v>
      </c>
      <c r="U45" s="99">
        <f>IF($G45="x",0,IF(T45&lt;50,T45-COUNTIFS($G$5:$G45,"x"),0))</f>
        <v>9</v>
      </c>
      <c r="V45" s="39">
        <f>IF(AND($G45="x",T45&gt;0),0,IF(ISERROR(LOOKUP(U45,Punkte!$D$1:$D$22,Punkte!$E$1:$E$22)),"",LOOKUP((U45),Punkte!$D$1:$D$22,Punkte!$E$1:$E$22)))</f>
        <v>7</v>
      </c>
      <c r="W45" s="3">
        <v>9</v>
      </c>
      <c r="X45" s="99">
        <f>IF($G45="x",0,IF(W45&lt;50,W45-COUNTIFS($G$5:$G45,"x"),0))</f>
        <v>9</v>
      </c>
      <c r="Y45" s="39">
        <f>IF(AND($G45="x",W45&gt;0),0,IF(ISERROR(LOOKUP(X45,Punkte!$D$1:$D$22,Punkte!$E$1:$E$22)),"",LOOKUP((X45),Punkte!$D$1:$D$22,Punkte!$E$1:$E$22)))</f>
        <v>7</v>
      </c>
      <c r="Z45" s="225">
        <f t="shared" si="4"/>
        <v>2</v>
      </c>
    </row>
    <row r="46" spans="1:251" s="128" customFormat="1" x14ac:dyDescent="0.25">
      <c r="A46" s="249">
        <f t="shared" si="3"/>
        <v>18</v>
      </c>
      <c r="B46" s="146">
        <f>SUM(IF(ISNUMBER(J46),J46)+IF(ISNUMBER(M46),M46)+IF(ISNUMBER(P46),P46)+IF(ISNUMBER(S46),S46)+IF(ISNUMBER(V46),V46)+IF(ISNUMBER(Y46),Y46)+IF(ISNUMBER(#REF!),#REF!)+IF(ISNUMBER(#REF!),#REF!)+IF(ISNUMBER(#REF!),#REF!)+IF(ISNUMBER(#REF!),#REF!)+IF(ISNUMBER(#REF!),#REF!)+IF(ISNUMBER(#REF!),#REF!)+IF(ISNUMBER(#REF!),#REF!))</f>
        <v>5</v>
      </c>
      <c r="C46" s="3">
        <v>51</v>
      </c>
      <c r="D46" s="203"/>
      <c r="E46" s="15" t="s">
        <v>105</v>
      </c>
      <c r="F46" s="15" t="s">
        <v>229</v>
      </c>
      <c r="G46" s="233"/>
      <c r="H46" s="3"/>
      <c r="I46" s="99">
        <f>IF($G46="x",0,IF(H46&lt;50,H46-COUNTIFS($G$31:$G46,"x"),0))</f>
        <v>0</v>
      </c>
      <c r="J46" s="39" t="str">
        <f>IF(AND($G46="x",H46&gt;0),0,IF(ISERROR(LOOKUP(I46,Punkte!$D$1:$D$22,Punkte!$E$1:$E$22)),"",LOOKUP((I46),Punkte!$D$1:$D$22,Punkte!$E$1:$E$22)))</f>
        <v/>
      </c>
      <c r="K46" s="3"/>
      <c r="L46" s="99">
        <f>IF($G46="x",0,IF(K46&lt;50,K46-COUNTIFS($G$31:$G46,"x"),0))</f>
        <v>0</v>
      </c>
      <c r="M46" s="39" t="str">
        <f>IF(AND($G46="x",K46&gt;0),0,IF(ISERROR(LOOKUP(L46,Punkte!$D$1:$D$22,Punkte!$E$1:$E$22)),"",LOOKUP((L46),Punkte!$D$1:$D$22,Punkte!$E$1:$E$22)))</f>
        <v/>
      </c>
      <c r="N46" s="3">
        <v>11</v>
      </c>
      <c r="O46" s="99">
        <f>IF($G46="x",0,IF(N46&lt;50,N46-COUNTIFS($G$31:$G46,"x"),0))</f>
        <v>11</v>
      </c>
      <c r="P46" s="39">
        <f>IF(AND($G46="x",N46&gt;0),0,IF(ISERROR(LOOKUP(O46,Punkte!$D$1:$D$22,Punkte!$E$1:$E$22)),"",LOOKUP((O46),Punkte!$D$1:$D$22,Punkte!$E$1:$E$22)))</f>
        <v>5</v>
      </c>
      <c r="Q46" s="3" t="s">
        <v>39</v>
      </c>
      <c r="R46" s="99">
        <f>IF($G46="x",0,IF(Q46&lt;50,Q46-COUNTIFS($G$31:$G46,"x"),0))</f>
        <v>0</v>
      </c>
      <c r="S46" s="39" t="str">
        <f>IF(AND($G46="x",Q46&gt;0),0,IF(ISERROR(LOOKUP(R46,Punkte!$D$1:$D$22,Punkte!$E$1:$E$22)),"",LOOKUP((R46),Punkte!$D$1:$D$22,Punkte!$E$1:$E$22)))</f>
        <v/>
      </c>
      <c r="T46" s="3"/>
      <c r="U46" s="99">
        <f>IF($G46="x",0,IF(T46&lt;50,T46-COUNTIFS($G$31:$G46,"x"),0))</f>
        <v>0</v>
      </c>
      <c r="V46" s="39" t="str">
        <f>IF(AND($G46="x",T46&gt;0),0,IF(ISERROR(LOOKUP(U46,Punkte!$D$1:$D$22,Punkte!$E$1:$E$22)),"",LOOKUP((U46),Punkte!$D$1:$D$22,Punkte!$E$1:$E$22)))</f>
        <v/>
      </c>
      <c r="W46" s="3"/>
      <c r="X46" s="99">
        <f>IF($G46="x",0,IF(W46&lt;50,W46-COUNTIFS($G$31:$G46,"x"),0))</f>
        <v>0</v>
      </c>
      <c r="Y46" s="39" t="str">
        <f>IF(AND($G46="x",W46&gt;0),0,IF(ISERROR(LOOKUP(X46,Punkte!$D$1:$D$22,Punkte!$E$1:$E$22)),"",LOOKUP((X46),Punkte!$D$1:$D$22,Punkte!$E$1:$E$22)))</f>
        <v/>
      </c>
      <c r="Z46" s="225">
        <f t="shared" si="4"/>
        <v>2</v>
      </c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  <c r="IA46" s="121"/>
      <c r="IB46" s="121"/>
      <c r="IC46" s="121"/>
      <c r="ID46" s="121"/>
      <c r="IE46" s="121"/>
      <c r="IF46" s="121"/>
      <c r="IG46" s="121"/>
      <c r="IH46" s="121"/>
      <c r="II46" s="121"/>
      <c r="IJ46" s="121"/>
      <c r="IK46" s="121"/>
      <c r="IL46" s="121"/>
      <c r="IM46" s="121"/>
      <c r="IN46" s="121"/>
      <c r="IO46" s="121"/>
      <c r="IP46" s="121"/>
      <c r="IQ46" s="121"/>
    </row>
    <row r="47" spans="1:251" s="128" customFormat="1" x14ac:dyDescent="0.25">
      <c r="A47" s="249">
        <f t="shared" si="3"/>
        <v>19</v>
      </c>
      <c r="B47" s="146">
        <f>SUM(IF(ISNUMBER(J47),J47)+IF(ISNUMBER(M47),M47)+IF(ISNUMBER(P47),P47)+IF(ISNUMBER(S47),S47)+IF(ISNUMBER(V47),V47)+IF(ISNUMBER(Y47),Y47)+IF(ISNUMBER(#REF!),#REF!)+IF(ISNUMBER(#REF!),#REF!)+IF(ISNUMBER(#REF!),#REF!)+IF(ISNUMBER(#REF!),#REF!)+IF(ISNUMBER(#REF!),#REF!)+IF(ISNUMBER(#REF!),#REF!)+IF(ISNUMBER(#REF!),#REF!))</f>
        <v>2</v>
      </c>
      <c r="C47" s="3">
        <v>165</v>
      </c>
      <c r="D47" s="203"/>
      <c r="E47" s="15" t="s">
        <v>412</v>
      </c>
      <c r="F47" s="15" t="s">
        <v>131</v>
      </c>
      <c r="G47" s="233"/>
      <c r="H47" s="3" t="s">
        <v>39</v>
      </c>
      <c r="I47" s="99">
        <f>IF($G47="x",0,IF(H47&lt;50,H47-COUNTIFS($G$5:$G47,"x"),0))</f>
        <v>0</v>
      </c>
      <c r="J47" s="39" t="str">
        <f>IF(AND($G47="x",H47&gt;0),0,IF(ISERROR(LOOKUP(I47,Punkte!$D$1:$D$22,Punkte!$E$1:$E$22)),"",LOOKUP((I47),Punkte!$D$1:$D$22,Punkte!$E$1:$E$22)))</f>
        <v/>
      </c>
      <c r="K47" s="3">
        <v>14</v>
      </c>
      <c r="L47" s="99">
        <f>IF($G47="x",0,IF(K47&lt;50,K47-COUNTIFS($G$5:$G47,"x"),0))</f>
        <v>14</v>
      </c>
      <c r="M47" s="39">
        <f>IF(AND($G47="x",K47&gt;0),0,IF(ISERROR(LOOKUP(L47,Punkte!$D$1:$D$22,Punkte!$E$1:$E$22)),"",LOOKUP((L47),Punkte!$D$1:$D$22,Punkte!$E$1:$E$22)))</f>
        <v>2</v>
      </c>
      <c r="N47" s="3"/>
      <c r="O47" s="99">
        <f>IF($G47="x",0,IF(N47&lt;50,N47-COUNTIFS($G$5:$G47,"x"),0))</f>
        <v>0</v>
      </c>
      <c r="P47" s="39" t="str">
        <f>IF(AND($G47="x",N47&gt;0),0,IF(ISERROR(LOOKUP(O47,Punkte!$D$1:$D$22,Punkte!$E$1:$E$22)),"",LOOKUP((O47),Punkte!$D$1:$D$22,Punkte!$E$1:$E$22)))</f>
        <v/>
      </c>
      <c r="Q47" s="3"/>
      <c r="R47" s="99">
        <f>IF($G47="x",0,IF(Q47&lt;50,Q47-COUNTIFS($G$5:$G47,"x"),0))</f>
        <v>0</v>
      </c>
      <c r="S47" s="39" t="str">
        <f>IF(AND($G47="x",Q47&gt;0),0,IF(ISERROR(LOOKUP(R47,Punkte!$D$1:$D$22,Punkte!$E$1:$E$22)),"",LOOKUP((R47),Punkte!$D$1:$D$22,Punkte!$E$1:$E$22)))</f>
        <v/>
      </c>
      <c r="T47" s="3"/>
      <c r="U47" s="99">
        <f>IF($G47="x",0,IF(T47&lt;50,T47-COUNTIFS($G$5:$G47,"x"),0))</f>
        <v>0</v>
      </c>
      <c r="V47" s="39" t="str">
        <f>IF(AND($G47="x",T47&gt;0),0,IF(ISERROR(LOOKUP(U47,Punkte!$D$1:$D$22,Punkte!$E$1:$E$22)),"",LOOKUP((U47),Punkte!$D$1:$D$22,Punkte!$E$1:$E$22)))</f>
        <v/>
      </c>
      <c r="W47" s="3"/>
      <c r="X47" s="99">
        <f>IF($G47="x",0,IF(W47&lt;50,W47-COUNTIFS($G$5:$G47,"x"),0))</f>
        <v>0</v>
      </c>
      <c r="Y47" s="39" t="str">
        <f>IF(AND($G47="x",W47&gt;0),0,IF(ISERROR(LOOKUP(X47,Punkte!$D$1:$D$22,Punkte!$E$1:$E$22)),"",LOOKUP((X47),Punkte!$D$1:$D$22,Punkte!$E$1:$E$22)))</f>
        <v/>
      </c>
      <c r="Z47" s="225">
        <f t="shared" si="4"/>
        <v>2</v>
      </c>
    </row>
    <row r="48" spans="1:251" s="128" customFormat="1" x14ac:dyDescent="0.25">
      <c r="A48" s="249">
        <f t="shared" si="3"/>
        <v>20</v>
      </c>
      <c r="B48" s="146">
        <f>SUM(IF(ISNUMBER(J48),J48)+IF(ISNUMBER(M48),M48)+IF(ISNUMBER(P48),P48)+IF(ISNUMBER(S48),S48)+IF(ISNUMBER(V48),V48)+IF(ISNUMBER(Y48),Y48)+IF(ISNUMBER(#REF!),#REF!)+IF(ISNUMBER(#REF!),#REF!)+IF(ISNUMBER(#REF!),#REF!)+IF(ISNUMBER(#REF!),#REF!)+IF(ISNUMBER(#REF!),#REF!)+IF(ISNUMBER(#REF!),#REF!)+IF(ISNUMBER(#REF!),#REF!))</f>
        <v>0</v>
      </c>
      <c r="C48" s="3">
        <v>44</v>
      </c>
      <c r="D48" s="203"/>
      <c r="E48" s="21" t="s">
        <v>112</v>
      </c>
      <c r="F48" s="21" t="s">
        <v>43</v>
      </c>
      <c r="G48" s="233"/>
      <c r="H48" s="3"/>
      <c r="I48" s="99">
        <f>IF($G48="x",0,IF(H48&lt;50,H48-COUNTIFS($G$5:$G48,"x"),0))</f>
        <v>0</v>
      </c>
      <c r="J48" s="39" t="str">
        <f>IF(AND($G48="x",H48&gt;0),0,IF(ISERROR(LOOKUP(I48,Punkte!$D$1:$D$22,Punkte!$E$1:$E$22)),"",LOOKUP((I48),Punkte!$D$1:$D$22,Punkte!$E$1:$E$22)))</f>
        <v/>
      </c>
      <c r="K48" s="3"/>
      <c r="L48" s="99">
        <f>IF($G48="x",0,IF(K48&lt;50,K48-COUNTIFS($G$5:$G48,"x"),0))</f>
        <v>0</v>
      </c>
      <c r="M48" s="39" t="str">
        <f>IF(AND($G48="x",K48&gt;0),0,IF(ISERROR(LOOKUP(L48,Punkte!$D$1:$D$22,Punkte!$E$1:$E$22)),"",LOOKUP((L48),Punkte!$D$1:$D$22,Punkte!$E$1:$E$22)))</f>
        <v/>
      </c>
      <c r="N48" s="3" t="s">
        <v>39</v>
      </c>
      <c r="O48" s="99">
        <f>IF($G48="x",0,IF(N48&lt;50,N48-COUNTIFS($G$5:$G48,"x"),0))</f>
        <v>0</v>
      </c>
      <c r="P48" s="39" t="str">
        <f>IF(AND($G48="x",N48&gt;0),0,IF(ISERROR(LOOKUP(O48,Punkte!$D$1:$D$22,Punkte!$E$1:$E$22)),"",LOOKUP((O48),Punkte!$D$1:$D$22,Punkte!$E$1:$E$22)))</f>
        <v/>
      </c>
      <c r="Q48" s="3" t="s">
        <v>39</v>
      </c>
      <c r="R48" s="99">
        <f>IF($G48="x",0,IF(Q48&lt;50,Q48-COUNTIFS($G$5:$G48,"x"),0))</f>
        <v>0</v>
      </c>
      <c r="S48" s="39" t="str">
        <f>IF(AND($G48="x",Q48&gt;0),0,IF(ISERROR(LOOKUP(R48,Punkte!$D$1:$D$22,Punkte!$E$1:$E$22)),"",LOOKUP((R48),Punkte!$D$1:$D$22,Punkte!$E$1:$E$22)))</f>
        <v/>
      </c>
      <c r="T48" s="3"/>
      <c r="U48" s="99">
        <f>IF($G48="x",0,IF(T48&lt;50,T48-COUNTIFS($G$5:$G48,"x"),0))</f>
        <v>0</v>
      </c>
      <c r="V48" s="39" t="str">
        <f>IF(AND($G48="x",T48&gt;0),0,IF(ISERROR(LOOKUP(U48,Punkte!$D$1:$D$22,Punkte!$E$1:$E$22)),"",LOOKUP((U48),Punkte!$D$1:$D$22,Punkte!$E$1:$E$22)))</f>
        <v/>
      </c>
      <c r="W48" s="3"/>
      <c r="X48" s="99">
        <f>IF($G48="x",0,IF(W48&lt;50,W48-COUNTIFS($G$5:$G48,"x"),0))</f>
        <v>0</v>
      </c>
      <c r="Y48" s="39" t="str">
        <f>IF(AND($G48="x",W48&gt;0),0,IF(ISERROR(LOOKUP(X48,Punkte!$D$1:$D$22,Punkte!$E$1:$E$22)),"",LOOKUP((X48),Punkte!$D$1:$D$22,Punkte!$E$1:$E$22)))</f>
        <v/>
      </c>
      <c r="Z48" s="225">
        <f t="shared" si="4"/>
        <v>2</v>
      </c>
    </row>
    <row r="49" spans="1:251" s="128" customFormat="1" x14ac:dyDescent="0.25">
      <c r="A49" s="249">
        <f t="shared" si="3"/>
        <v>20</v>
      </c>
      <c r="B49" s="146">
        <f>SUM(IF(ISNUMBER(J49),J49)+IF(ISNUMBER(M49),M49)+IF(ISNUMBER(P49),P49)+IF(ISNUMBER(S49),S49)+IF(ISNUMBER(V49),V49)+IF(ISNUMBER(Y49),Y49)+IF(ISNUMBER(#REF!),#REF!)+IF(ISNUMBER(#REF!),#REF!)+IF(ISNUMBER(#REF!),#REF!)+IF(ISNUMBER(#REF!),#REF!)+IF(ISNUMBER(#REF!),#REF!)+IF(ISNUMBER(#REF!),#REF!)+IF(ISNUMBER(#REF!),#REF!))</f>
        <v>0</v>
      </c>
      <c r="C49" s="18">
        <v>387</v>
      </c>
      <c r="D49" s="203"/>
      <c r="E49" s="15" t="s">
        <v>401</v>
      </c>
      <c r="F49" s="15" t="s">
        <v>402</v>
      </c>
      <c r="G49" s="233"/>
      <c r="H49" s="3"/>
      <c r="I49" s="99">
        <f>IF($G49="x",0,IF(H49&lt;50,H49-COUNTIFS($G$5:$G49,"x"),0))</f>
        <v>0</v>
      </c>
      <c r="J49" s="39" t="str">
        <f>IF(AND($G49="x",H49&gt;0),0,IF(ISERROR(LOOKUP(I49,Punkte!$D$1:$D$22,Punkte!$E$1:$E$22)),"",LOOKUP((I49),Punkte!$D$1:$D$22,Punkte!$E$1:$E$22)))</f>
        <v/>
      </c>
      <c r="K49" s="3"/>
      <c r="L49" s="99">
        <f>IF($G49="x",0,IF(K49&lt;50,K49-COUNTIFS($G$5:$G49,"x"),0))</f>
        <v>0</v>
      </c>
      <c r="M49" s="39" t="str">
        <f>IF(AND($G49="x",K49&gt;0),0,IF(ISERROR(LOOKUP(L49,Punkte!$D$1:$D$22,Punkte!$E$1:$E$22)),"",LOOKUP((L49),Punkte!$D$1:$D$22,Punkte!$E$1:$E$22)))</f>
        <v/>
      </c>
      <c r="N49" s="3"/>
      <c r="O49" s="99">
        <f>IF($G49="x",0,IF(N49&lt;50,N49-COUNTIFS($G$5:$G49,"x"),0))</f>
        <v>0</v>
      </c>
      <c r="P49" s="39" t="str">
        <f>IF(AND($G49="x",N49&gt;0),0,IF(ISERROR(LOOKUP(O49,Punkte!$D$1:$D$22,Punkte!$E$1:$E$22)),"",LOOKUP((O49),Punkte!$D$1:$D$22,Punkte!$E$1:$E$22)))</f>
        <v/>
      </c>
      <c r="Q49" s="3"/>
      <c r="R49" s="99">
        <f>IF($G49="x",0,IF(Q49&lt;50,Q49-COUNTIFS($G$5:$G49,"x"),0))</f>
        <v>0</v>
      </c>
      <c r="S49" s="39" t="str">
        <f>IF(AND($G49="x",Q49&gt;0),0,IF(ISERROR(LOOKUP(R49,Punkte!$D$1:$D$22,Punkte!$E$1:$E$22)),"",LOOKUP((R49),Punkte!$D$1:$D$22,Punkte!$E$1:$E$22)))</f>
        <v/>
      </c>
      <c r="T49" s="3"/>
      <c r="U49" s="99">
        <f>IF($G49="x",0,IF(T49&lt;50,T49-COUNTIFS($G$5:$G49,"x"),0))</f>
        <v>0</v>
      </c>
      <c r="V49" s="39" t="str">
        <f>IF(AND($G49="x",T49&gt;0),0,IF(ISERROR(LOOKUP(U49,Punkte!$D$1:$D$22,Punkte!$E$1:$E$22)),"",LOOKUP((U49),Punkte!$D$1:$D$22,Punkte!$E$1:$E$22)))</f>
        <v/>
      </c>
      <c r="W49" s="3"/>
      <c r="X49" s="99">
        <f>IF($G49="x",0,IF(W49&lt;50,W49-COUNTIFS($G$5:$G49,"x"),0))</f>
        <v>0</v>
      </c>
      <c r="Y49" s="39" t="str">
        <f>IF(AND($G49="x",W49&gt;0),0,IF(ISERROR(LOOKUP(X49,Punkte!$D$1:$D$22,Punkte!$E$1:$E$22)),"",LOOKUP((X49),Punkte!$D$1:$D$22,Punkte!$E$1:$E$22)))</f>
        <v/>
      </c>
      <c r="Z49" s="225">
        <f t="shared" si="4"/>
        <v>0</v>
      </c>
    </row>
    <row r="50" spans="1:251" s="128" customFormat="1" x14ac:dyDescent="0.25">
      <c r="A50" s="249">
        <f t="shared" si="3"/>
        <v>20</v>
      </c>
      <c r="B50" s="146">
        <f>SUM(IF(ISNUMBER(J50),J50)+IF(ISNUMBER(M50),M50)+IF(ISNUMBER(P50),P50)+IF(ISNUMBER(S50),S50)+IF(ISNUMBER(V50),V50)+IF(ISNUMBER(Y50),Y50)+IF(ISNUMBER(#REF!),#REF!)+IF(ISNUMBER(#REF!),#REF!)+IF(ISNUMBER(#REF!),#REF!)+IF(ISNUMBER(#REF!),#REF!)+IF(ISNUMBER(#REF!),#REF!)+IF(ISNUMBER(#REF!),#REF!)+IF(ISNUMBER(#REF!),#REF!))</f>
        <v>0</v>
      </c>
      <c r="C50" s="3">
        <v>54</v>
      </c>
      <c r="D50" s="203" t="s">
        <v>427</v>
      </c>
      <c r="E50" s="15" t="s">
        <v>288</v>
      </c>
      <c r="F50" s="15" t="s">
        <v>229</v>
      </c>
      <c r="G50" s="233"/>
      <c r="H50" s="3"/>
      <c r="I50" s="99">
        <f>IF($G50="x",0,IF(H50&lt;50,H50-COUNTIFS($G$5:$G50,"x"),0))</f>
        <v>0</v>
      </c>
      <c r="J50" s="39" t="str">
        <f>IF(AND($G50="x",H50&gt;0),0,IF(ISERROR(LOOKUP(I50,Punkte!$D$1:$D$22,Punkte!$E$1:$E$22)),"",LOOKUP((I50),Punkte!$D$1:$D$22,Punkte!$E$1:$E$22)))</f>
        <v/>
      </c>
      <c r="K50" s="3"/>
      <c r="L50" s="99">
        <f>IF($G50="x",0,IF(K50&lt;50,K50-COUNTIFS($G$5:$G50,"x"),0))</f>
        <v>0</v>
      </c>
      <c r="M50" s="39" t="str">
        <f>IF(AND($G50="x",K50&gt;0),0,IF(ISERROR(LOOKUP(L50,Punkte!$D$1:$D$22,Punkte!$E$1:$E$22)),"",LOOKUP((L50),Punkte!$D$1:$D$22,Punkte!$E$1:$E$22)))</f>
        <v/>
      </c>
      <c r="N50" s="3"/>
      <c r="O50" s="99">
        <f>IF($G50="x",0,IF(N50&lt;50,N50-COUNTIFS($G$5:$G50,"x"),0))</f>
        <v>0</v>
      </c>
      <c r="P50" s="39" t="str">
        <f>IF(AND($G50="x",N50&gt;0),0,IF(ISERROR(LOOKUP(O50,Punkte!$D$1:$D$22,Punkte!$E$1:$E$22)),"",LOOKUP((O50),Punkte!$D$1:$D$22,Punkte!$E$1:$E$22)))</f>
        <v/>
      </c>
      <c r="Q50" s="3"/>
      <c r="R50" s="99">
        <f>IF($G50="x",0,IF(Q50&lt;50,Q50-COUNTIFS($G$5:$G50,"x"),0))</f>
        <v>0</v>
      </c>
      <c r="S50" s="39" t="str">
        <f>IF(AND($G50="x",Q50&gt;0),0,IF(ISERROR(LOOKUP(R50,Punkte!$D$1:$D$22,Punkte!$E$1:$E$22)),"",LOOKUP((R50),Punkte!$D$1:$D$22,Punkte!$E$1:$E$22)))</f>
        <v/>
      </c>
      <c r="T50" s="3"/>
      <c r="U50" s="99">
        <f>IF($G50="x",0,IF(T50&lt;50,T50-COUNTIFS($G$5:$G50,"x"),0))</f>
        <v>0</v>
      </c>
      <c r="V50" s="39" t="str">
        <f>IF(AND($G50="x",T50&gt;0),0,IF(ISERROR(LOOKUP(U50,Punkte!$D$1:$D$22,Punkte!$E$1:$E$22)),"",LOOKUP((U50),Punkte!$D$1:$D$22,Punkte!$E$1:$E$22)))</f>
        <v/>
      </c>
      <c r="W50" s="3"/>
      <c r="X50" s="99">
        <f>IF($G50="x",0,IF(W50&lt;50,W50-COUNTIFS($G$5:$G50,"x"),0))</f>
        <v>0</v>
      </c>
      <c r="Y50" s="39" t="str">
        <f>IF(AND($G50="x",W50&gt;0),0,IF(ISERROR(LOOKUP(X50,Punkte!$D$1:$D$22,Punkte!$E$1:$E$22)),"",LOOKUP((X50),Punkte!$D$1:$D$22,Punkte!$E$1:$E$22)))</f>
        <v/>
      </c>
      <c r="Z50" s="225">
        <f t="shared" si="4"/>
        <v>0</v>
      </c>
    </row>
    <row r="51" spans="1:251" s="71" customFormat="1" x14ac:dyDescent="0.25">
      <c r="A51" s="249">
        <f t="shared" si="3"/>
        <v>20</v>
      </c>
      <c r="B51" s="146">
        <f>SUM(IF(ISNUMBER(J51),J51)+IF(ISNUMBER(M51),M51)+IF(ISNUMBER(P51),P51)+IF(ISNUMBER(S51),S51)+IF(ISNUMBER(V51),V51)+IF(ISNUMBER(Y51),Y51)+IF(ISNUMBER(#REF!),#REF!)+IF(ISNUMBER(#REF!),#REF!)+IF(ISNUMBER(#REF!),#REF!)+IF(ISNUMBER(#REF!),#REF!)+IF(ISNUMBER(#REF!),#REF!)+IF(ISNUMBER(#REF!),#REF!)+IF(ISNUMBER(#REF!),#REF!))</f>
        <v>0</v>
      </c>
      <c r="C51" s="3">
        <v>16</v>
      </c>
      <c r="D51" s="203" t="s">
        <v>427</v>
      </c>
      <c r="E51" s="15" t="s">
        <v>425</v>
      </c>
      <c r="F51" s="15" t="s">
        <v>426</v>
      </c>
      <c r="G51" s="233"/>
      <c r="H51" s="3"/>
      <c r="I51" s="99">
        <f>IF($G51="x",0,IF(H51&lt;50,H51-COUNTIFS($G$5:$G51,"x"),0))</f>
        <v>0</v>
      </c>
      <c r="J51" s="39" t="str">
        <f>IF(AND($G51="x",H51&gt;0),0,IF(ISERROR(LOOKUP(I51,Punkte!$D$1:$D$22,Punkte!$E$1:$E$22)),"",LOOKUP((I51),Punkte!$D$1:$D$22,Punkte!$E$1:$E$22)))</f>
        <v/>
      </c>
      <c r="K51" s="3"/>
      <c r="L51" s="99">
        <f>IF($G51="x",0,IF(K51&lt;50,K51-COUNTIFS($G$5:$G51,"x"),0))</f>
        <v>0</v>
      </c>
      <c r="M51" s="39" t="str">
        <f>IF(AND($G51="x",K51&gt;0),0,IF(ISERROR(LOOKUP(L51,Punkte!$D$1:$D$22,Punkte!$E$1:$E$22)),"",LOOKUP((L51),Punkte!$D$1:$D$22,Punkte!$E$1:$E$22)))</f>
        <v/>
      </c>
      <c r="N51" s="3"/>
      <c r="O51" s="99">
        <f>IF($G51="x",0,IF(N51&lt;50,N51-COUNTIFS($G$5:$G51,"x"),0))</f>
        <v>0</v>
      </c>
      <c r="P51" s="39" t="str">
        <f>IF(AND($G51="x",N51&gt;0),0,IF(ISERROR(LOOKUP(O51,Punkte!$D$1:$D$22,Punkte!$E$1:$E$22)),"",LOOKUP((O51),Punkte!$D$1:$D$22,Punkte!$E$1:$E$22)))</f>
        <v/>
      </c>
      <c r="Q51" s="3"/>
      <c r="R51" s="99">
        <f>IF($G51="x",0,IF(Q51&lt;50,Q51-COUNTIFS($G$5:$G51,"x"),0))</f>
        <v>0</v>
      </c>
      <c r="S51" s="39" t="str">
        <f>IF(AND($G51="x",Q51&gt;0),0,IF(ISERROR(LOOKUP(R51,Punkte!$D$1:$D$22,Punkte!$E$1:$E$22)),"",LOOKUP((R51),Punkte!$D$1:$D$22,Punkte!$E$1:$E$22)))</f>
        <v/>
      </c>
      <c r="T51" s="3"/>
      <c r="U51" s="99">
        <f>IF($G51="x",0,IF(T51&lt;50,T51-COUNTIFS($G$5:$G51,"x"),0))</f>
        <v>0</v>
      </c>
      <c r="V51" s="39" t="str">
        <f>IF(AND($G51="x",T51&gt;0),0,IF(ISERROR(LOOKUP(U51,Punkte!$D$1:$D$22,Punkte!$E$1:$E$22)),"",LOOKUP((U51),Punkte!$D$1:$D$22,Punkte!$E$1:$E$22)))</f>
        <v/>
      </c>
      <c r="W51" s="3"/>
      <c r="X51" s="99">
        <f>IF($G51="x",0,IF(W51&lt;50,W51-COUNTIFS($G$5:$G51,"x"),0))</f>
        <v>0</v>
      </c>
      <c r="Y51" s="39" t="str">
        <f>IF(AND($G51="x",W51&gt;0),0,IF(ISERROR(LOOKUP(X51,Punkte!$D$1:$D$22,Punkte!$E$1:$E$22)),"",LOOKUP((X51),Punkte!$D$1:$D$22,Punkte!$E$1:$E$22)))</f>
        <v/>
      </c>
      <c r="Z51" s="225">
        <f t="shared" si="4"/>
        <v>0</v>
      </c>
    </row>
    <row r="52" spans="1:251" x14ac:dyDescent="0.25">
      <c r="A52" s="249">
        <f t="shared" si="3"/>
        <v>20</v>
      </c>
      <c r="B52" s="146">
        <f>SUM(IF(ISNUMBER(J52),J52)+IF(ISNUMBER(M52),M52)+IF(ISNUMBER(P52),P52)+IF(ISNUMBER(S52),S52)+IF(ISNUMBER(V52),V52)+IF(ISNUMBER(Y52),Y52)+IF(ISNUMBER(#REF!),#REF!)+IF(ISNUMBER(#REF!),#REF!)+IF(ISNUMBER(#REF!),#REF!)+IF(ISNUMBER(#REF!),#REF!)+IF(ISNUMBER(#REF!),#REF!)+IF(ISNUMBER(#REF!),#REF!)+IF(ISNUMBER(#REF!),#REF!))</f>
        <v>0</v>
      </c>
      <c r="C52" s="63">
        <v>1</v>
      </c>
      <c r="D52" s="210"/>
      <c r="E52" s="65" t="s">
        <v>362</v>
      </c>
      <c r="F52" s="65" t="s">
        <v>238</v>
      </c>
      <c r="G52" s="66"/>
      <c r="I52" s="99">
        <f>IF($G52="x",0,IF(H52&lt;50,H52-COUNTIFS($G$5:$G52,"x"),0))</f>
        <v>0</v>
      </c>
      <c r="J52" s="39" t="str">
        <f>IF(AND($G52="x",H52&gt;0),0,IF(ISERROR(LOOKUP(I52,Punkte!$D$1:$D$22,Punkte!$E$1:$E$22)),"",LOOKUP((I52),Punkte!$D$1:$D$22,Punkte!$E$1:$E$22)))</f>
        <v/>
      </c>
      <c r="L52" s="99">
        <f>IF($G52="x",0,IF(K52&lt;50,K52-COUNTIFS($G$5:$G52,"x"),0))</f>
        <v>0</v>
      </c>
      <c r="M52" s="39" t="str">
        <f>IF(AND($G52="x",K52&gt;0),0,IF(ISERROR(LOOKUP(L52,Punkte!$D$1:$D$22,Punkte!$E$1:$E$22)),"",LOOKUP((L52),Punkte!$D$1:$D$22,Punkte!$E$1:$E$22)))</f>
        <v/>
      </c>
      <c r="O52" s="99">
        <f>IF($G52="x",0,IF(N52&lt;50,N52-COUNTIFS($G$5:$G52,"x"),0))</f>
        <v>0</v>
      </c>
      <c r="P52" s="39" t="str">
        <f>IF(AND($G52="x",N52&gt;0),0,IF(ISERROR(LOOKUP(O52,Punkte!$D$1:$D$22,Punkte!$E$1:$E$22)),"",LOOKUP((O52),Punkte!$D$1:$D$22,Punkte!$E$1:$E$22)))</f>
        <v/>
      </c>
      <c r="R52" s="99">
        <f>IF($G52="x",0,IF(Q52&lt;50,Q52-COUNTIFS($G$5:$G52,"x"),0))</f>
        <v>0</v>
      </c>
      <c r="S52" s="39" t="str">
        <f>IF(AND($G52="x",Q52&gt;0),0,IF(ISERROR(LOOKUP(R52,Punkte!$D$1:$D$22,Punkte!$E$1:$E$22)),"",LOOKUP((R52),Punkte!$D$1:$D$22,Punkte!$E$1:$E$22)))</f>
        <v/>
      </c>
      <c r="U52" s="99">
        <f>IF($G52="x",0,IF(T52&lt;50,T52-COUNTIFS($G$5:$G52,"x"),0))</f>
        <v>0</v>
      </c>
      <c r="V52" s="39" t="str">
        <f>IF(AND($G52="x",T52&gt;0),0,IF(ISERROR(LOOKUP(U52,Punkte!$D$1:$D$22,Punkte!$E$1:$E$22)),"",LOOKUP((U52),Punkte!$D$1:$D$22,Punkte!$E$1:$E$22)))</f>
        <v/>
      </c>
      <c r="X52" s="99">
        <f>IF($G52="x",0,IF(W52&lt;50,W52-COUNTIFS($G$5:$G52,"x"),0))</f>
        <v>0</v>
      </c>
      <c r="Y52" s="39" t="str">
        <f>IF(AND($G52="x",W52&gt;0),0,IF(ISERROR(LOOKUP(X52,Punkte!$D$1:$D$22,Punkte!$E$1:$E$22)),"",LOOKUP((X52),Punkte!$D$1:$D$22,Punkte!$E$1:$E$22)))</f>
        <v/>
      </c>
      <c r="Z52" s="225">
        <f t="shared" si="4"/>
        <v>0</v>
      </c>
    </row>
    <row r="53" spans="1:251" x14ac:dyDescent="0.25">
      <c r="A53" s="249">
        <f t="shared" si="3"/>
        <v>20</v>
      </c>
      <c r="B53" s="146">
        <f>SUM(IF(ISNUMBER(J53),J53)+IF(ISNUMBER(M53),M53)+IF(ISNUMBER(P53),P53)+IF(ISNUMBER(S53),S53)+IF(ISNUMBER(V53),V53)+IF(ISNUMBER(Y53),Y53)+IF(ISNUMBER(#REF!),#REF!)+IF(ISNUMBER(#REF!),#REF!)+IF(ISNUMBER(#REF!),#REF!)+IF(ISNUMBER(#REF!),#REF!)+IF(ISNUMBER(#REF!),#REF!)+IF(ISNUMBER(#REF!),#REF!)+IF(ISNUMBER(#REF!),#REF!))</f>
        <v>0</v>
      </c>
      <c r="C53" s="3">
        <v>27</v>
      </c>
      <c r="E53" s="15" t="s">
        <v>362</v>
      </c>
      <c r="F53" s="15" t="s">
        <v>51</v>
      </c>
      <c r="G53" s="254"/>
      <c r="I53" s="99">
        <f>IF($G53="x",0,IF(H53&lt;50,H53-COUNTIFS($G$5:$G53,"x"),0))</f>
        <v>0</v>
      </c>
      <c r="J53" s="39" t="str">
        <f>IF(AND($G53="x",H53&gt;0),0,IF(ISERROR(LOOKUP(I53,Punkte!$D$1:$D$22,Punkte!$E$1:$E$22)),"",LOOKUP((I53),Punkte!$D$1:$D$22,Punkte!$E$1:$E$22)))</f>
        <v/>
      </c>
      <c r="L53" s="99">
        <f>IF($G53="x",0,IF(K53&lt;50,K53-COUNTIFS($G$5:$G53,"x"),0))</f>
        <v>0</v>
      </c>
      <c r="M53" s="39" t="str">
        <f>IF(AND($G53="x",K53&gt;0),0,IF(ISERROR(LOOKUP(L53,Punkte!$D$1:$D$22,Punkte!$E$1:$E$22)),"",LOOKUP((L53),Punkte!$D$1:$D$22,Punkte!$E$1:$E$22)))</f>
        <v/>
      </c>
      <c r="O53" s="99">
        <f>IF($G53="x",0,IF(N53&lt;50,N53-COUNTIFS($G$5:$G53,"x"),0))</f>
        <v>0</v>
      </c>
      <c r="P53" s="39" t="str">
        <f>IF(AND($G53="x",N53&gt;0),0,IF(ISERROR(LOOKUP(O53,Punkte!$D$1:$D$22,Punkte!$E$1:$E$22)),"",LOOKUP((O53),Punkte!$D$1:$D$22,Punkte!$E$1:$E$22)))</f>
        <v/>
      </c>
      <c r="R53" s="99">
        <f>IF($G53="x",0,IF(Q53&lt;50,Q53-COUNTIFS($G$5:$G53,"x"),0))</f>
        <v>0</v>
      </c>
      <c r="S53" s="39" t="str">
        <f>IF(AND($G53="x",Q53&gt;0),0,IF(ISERROR(LOOKUP(R53,Punkte!$D$1:$D$22,Punkte!$E$1:$E$22)),"",LOOKUP((R53),Punkte!$D$1:$D$22,Punkte!$E$1:$E$22)))</f>
        <v/>
      </c>
      <c r="U53" s="99">
        <f>IF($G53="x",0,IF(T53&lt;50,T53-COUNTIFS($G$5:$G53,"x"),0))</f>
        <v>0</v>
      </c>
      <c r="V53" s="39" t="str">
        <f>IF(AND($G53="x",T53&gt;0),0,IF(ISERROR(LOOKUP(U53,Punkte!$D$1:$D$22,Punkte!$E$1:$E$22)),"",LOOKUP((U53),Punkte!$D$1:$D$22,Punkte!$E$1:$E$22)))</f>
        <v/>
      </c>
      <c r="X53" s="99">
        <f>IF($G53="x",0,IF(W53&lt;50,W53-COUNTIFS($G$5:$G53,"x"),0))</f>
        <v>0</v>
      </c>
      <c r="Y53" s="39" t="str">
        <f>IF(AND($G53="x",W53&gt;0),0,IF(ISERROR(LOOKUP(X53,Punkte!$D$1:$D$22,Punkte!$E$1:$E$22)),"",LOOKUP((X53),Punkte!$D$1:$D$22,Punkte!$E$1:$E$22)))</f>
        <v/>
      </c>
      <c r="Z53" s="225">
        <f t="shared" si="4"/>
        <v>0</v>
      </c>
    </row>
    <row r="54" spans="1:251" x14ac:dyDescent="0.25">
      <c r="A54" s="249">
        <f t="shared" si="3"/>
        <v>20</v>
      </c>
      <c r="B54" s="146">
        <f>SUM(IF(ISNUMBER(J54),J54)+IF(ISNUMBER(M54),M54)+IF(ISNUMBER(P54),P54)+IF(ISNUMBER(S54),S54)+IF(ISNUMBER(V54),V54)+IF(ISNUMBER(Y54),Y54)+IF(ISNUMBER(#REF!),#REF!)+IF(ISNUMBER(#REF!),#REF!)+IF(ISNUMBER(#REF!),#REF!)+IF(ISNUMBER(#REF!),#REF!)+IF(ISNUMBER(#REF!),#REF!)+IF(ISNUMBER(#REF!),#REF!)+IF(ISNUMBER(#REF!),#REF!))</f>
        <v>0</v>
      </c>
      <c r="C54" s="229">
        <v>77</v>
      </c>
      <c r="D54" s="230"/>
      <c r="E54" s="188" t="s">
        <v>33</v>
      </c>
      <c r="F54" s="188" t="s">
        <v>34</v>
      </c>
      <c r="G54" s="190"/>
      <c r="I54" s="99">
        <f>IF($G54="x",0,IF(H54&lt;50,H54-COUNTIFS($G$5:$G54,"x"),0))</f>
        <v>0</v>
      </c>
      <c r="J54" s="39" t="str">
        <f>IF(AND($G54="x",H54&gt;0),0,IF(ISERROR(LOOKUP(I54,Punkte!$D$1:$D$22,Punkte!$E$1:$E$22)),"",LOOKUP((I54),Punkte!$D$1:$D$22,Punkte!$E$1:$E$22)))</f>
        <v/>
      </c>
      <c r="L54" s="99">
        <f>IF($G54="x",0,IF(K54&lt;50,K54-COUNTIFS($G$5:$G54,"x"),0))</f>
        <v>0</v>
      </c>
      <c r="M54" s="39" t="str">
        <f>IF(AND($G54="x",K54&gt;0),0,IF(ISERROR(LOOKUP(L54,Punkte!$D$1:$D$22,Punkte!$E$1:$E$22)),"",LOOKUP((L54),Punkte!$D$1:$D$22,Punkte!$E$1:$E$22)))</f>
        <v/>
      </c>
      <c r="O54" s="99">
        <f>IF($G54="x",0,IF(N54&lt;50,N54-COUNTIFS($G$5:$G54,"x"),0))</f>
        <v>0</v>
      </c>
      <c r="P54" s="39" t="str">
        <f>IF(AND($G54="x",N54&gt;0),0,IF(ISERROR(LOOKUP(O54,Punkte!$D$1:$D$22,Punkte!$E$1:$E$22)),"",LOOKUP((O54),Punkte!$D$1:$D$22,Punkte!$E$1:$E$22)))</f>
        <v/>
      </c>
      <c r="R54" s="99">
        <f>IF($G54="x",0,IF(Q54&lt;50,Q54-COUNTIFS($G$5:$G54,"x"),0))</f>
        <v>0</v>
      </c>
      <c r="S54" s="39" t="str">
        <f>IF(AND($G54="x",Q54&gt;0),0,IF(ISERROR(LOOKUP(R54,Punkte!$D$1:$D$22,Punkte!$E$1:$E$22)),"",LOOKUP((R54),Punkte!$D$1:$D$22,Punkte!$E$1:$E$22)))</f>
        <v/>
      </c>
      <c r="U54" s="99">
        <f>IF($G54="x",0,IF(T54&lt;50,T54-COUNTIFS($G$5:$G54,"x"),0))</f>
        <v>0</v>
      </c>
      <c r="V54" s="39" t="str">
        <f>IF(AND($G54="x",T54&gt;0),0,IF(ISERROR(LOOKUP(U54,Punkte!$D$1:$D$22,Punkte!$E$1:$E$22)),"",LOOKUP((U54),Punkte!$D$1:$D$22,Punkte!$E$1:$E$22)))</f>
        <v/>
      </c>
      <c r="X54" s="99">
        <f>IF($G54="x",0,IF(W54&lt;50,W54-COUNTIFS($G$5:$G54,"x"),0))</f>
        <v>0</v>
      </c>
      <c r="Y54" s="39" t="str">
        <f>IF(AND($G54="x",W54&gt;0),0,IF(ISERROR(LOOKUP(X54,Punkte!$D$1:$D$22,Punkte!$E$1:$E$22)),"",LOOKUP((X54),Punkte!$D$1:$D$22,Punkte!$E$1:$E$22)))</f>
        <v/>
      </c>
      <c r="Z54" s="225">
        <f t="shared" si="4"/>
        <v>0</v>
      </c>
    </row>
    <row r="55" spans="1:251" x14ac:dyDescent="0.25">
      <c r="A55" s="249">
        <f t="shared" si="3"/>
        <v>20</v>
      </c>
      <c r="B55" s="146">
        <f>SUM(IF(ISNUMBER(J55),J55)+IF(ISNUMBER(M55),M55)+IF(ISNUMBER(P55),P55)+IF(ISNUMBER(S55),S55)+IF(ISNUMBER(V55),V55)+IF(ISNUMBER(Y55),Y55)+IF(ISNUMBER(#REF!),#REF!)+IF(ISNUMBER(#REF!),#REF!)+IF(ISNUMBER(#REF!),#REF!)+IF(ISNUMBER(#REF!),#REF!)+IF(ISNUMBER(#REF!),#REF!)+IF(ISNUMBER(#REF!),#REF!)+IF(ISNUMBER(#REF!),#REF!))</f>
        <v>0</v>
      </c>
      <c r="C55" s="63">
        <v>67</v>
      </c>
      <c r="E55" s="65" t="s">
        <v>73</v>
      </c>
      <c r="F55" s="65" t="s">
        <v>211</v>
      </c>
      <c r="G55" s="66"/>
      <c r="I55" s="99">
        <f>IF($G55="x",0,IF(H55&lt;50,H55-COUNTIFS($G$5:$G55,"x"),0))</f>
        <v>0</v>
      </c>
      <c r="J55" s="39" t="str">
        <f>IF(AND($G55="x",H55&gt;0),0,IF(ISERROR(LOOKUP(I55,Punkte!$D$1:$D$22,Punkte!$E$1:$E$22)),"",LOOKUP((I55),Punkte!$D$1:$D$22,Punkte!$E$1:$E$22)))</f>
        <v/>
      </c>
      <c r="L55" s="99">
        <f>IF($G55="x",0,IF(K55&lt;50,K55-COUNTIFS($G$5:$G55,"x"),0))</f>
        <v>0</v>
      </c>
      <c r="M55" s="39" t="str">
        <f>IF(AND($G55="x",K55&gt;0),0,IF(ISERROR(LOOKUP(L55,Punkte!$D$1:$D$22,Punkte!$E$1:$E$22)),"",LOOKUP((L55),Punkte!$D$1:$D$22,Punkte!$E$1:$E$22)))</f>
        <v/>
      </c>
      <c r="O55" s="99">
        <f>IF($G55="x",0,IF(N55&lt;50,N55-COUNTIFS($G$5:$G55,"x"),0))</f>
        <v>0</v>
      </c>
      <c r="P55" s="39" t="str">
        <f>IF(AND($G55="x",N55&gt;0),0,IF(ISERROR(LOOKUP(O55,Punkte!$D$1:$D$22,Punkte!$E$1:$E$22)),"",LOOKUP((O55),Punkte!$D$1:$D$22,Punkte!$E$1:$E$22)))</f>
        <v/>
      </c>
      <c r="R55" s="99">
        <f>IF($G55="x",0,IF(Q55&lt;50,Q55-COUNTIFS($G$5:$G55,"x"),0))</f>
        <v>0</v>
      </c>
      <c r="S55" s="39" t="str">
        <f>IF(AND($G55="x",Q55&gt;0),0,IF(ISERROR(LOOKUP(R55,Punkte!$D$1:$D$22,Punkte!$E$1:$E$22)),"",LOOKUP((R55),Punkte!$D$1:$D$22,Punkte!$E$1:$E$22)))</f>
        <v/>
      </c>
      <c r="U55" s="99">
        <f>IF($G55="x",0,IF(T55&lt;50,T55-COUNTIFS($G$5:$G55,"x"),0))</f>
        <v>0</v>
      </c>
      <c r="V55" s="39" t="str">
        <f>IF(AND($G55="x",T55&gt;0),0,IF(ISERROR(LOOKUP(U55,Punkte!$D$1:$D$22,Punkte!$E$1:$E$22)),"",LOOKUP((U55),Punkte!$D$1:$D$22,Punkte!$E$1:$E$22)))</f>
        <v/>
      </c>
      <c r="X55" s="99">
        <f>IF($G55="x",0,IF(W55&lt;50,W55-COUNTIFS($G$5:$G55,"x"),0))</f>
        <v>0</v>
      </c>
      <c r="Y55" s="39" t="str">
        <f>IF(AND($G55="x",W55&gt;0),0,IF(ISERROR(LOOKUP(X55,Punkte!$D$1:$D$22,Punkte!$E$1:$E$22)),"",LOOKUP((X55),Punkte!$D$1:$D$22,Punkte!$E$1:$E$22)))</f>
        <v/>
      </c>
      <c r="Z55" s="225">
        <f t="shared" si="4"/>
        <v>0</v>
      </c>
    </row>
    <row r="56" spans="1:251" x14ac:dyDescent="0.25">
      <c r="A56" s="249">
        <f t="shared" si="3"/>
        <v>20</v>
      </c>
      <c r="B56" s="146">
        <f>SUM(IF(ISNUMBER(J56),J56)+IF(ISNUMBER(M56),M56)+IF(ISNUMBER(P56),P56)+IF(ISNUMBER(S56),S56)+IF(ISNUMBER(V56),V56)+IF(ISNUMBER(Y56),Y56)+IF(ISNUMBER(#REF!),#REF!)+IF(ISNUMBER(#REF!),#REF!)+IF(ISNUMBER(#REF!),#REF!)+IF(ISNUMBER(#REF!),#REF!)+IF(ISNUMBER(#REF!),#REF!)+IF(ISNUMBER(#REF!),#REF!)+IF(ISNUMBER(#REF!),#REF!))</f>
        <v>0</v>
      </c>
      <c r="C56" s="189">
        <v>76</v>
      </c>
      <c r="E56" s="188" t="s">
        <v>315</v>
      </c>
      <c r="F56" s="188" t="s">
        <v>316</v>
      </c>
      <c r="G56" s="190"/>
      <c r="I56" s="99">
        <f>IF($G56="x",0,IF(H56&lt;50,H56-COUNTIFS($G$5:$G56,"x"),0))</f>
        <v>0</v>
      </c>
      <c r="J56" s="39" t="str">
        <f>IF(AND($G56="x",H56&gt;0),0,IF(ISERROR(LOOKUP(I56,Punkte!$D$1:$D$22,Punkte!$E$1:$E$22)),"",LOOKUP((I56),Punkte!$D$1:$D$22,Punkte!$E$1:$E$22)))</f>
        <v/>
      </c>
      <c r="L56" s="99">
        <f>IF($G56="x",0,IF(K56&lt;50,K56-COUNTIFS($G$5:$G56,"x"),0))</f>
        <v>0</v>
      </c>
      <c r="M56" s="39" t="str">
        <f>IF(AND($G56="x",K56&gt;0),0,IF(ISERROR(LOOKUP(L56,Punkte!$D$1:$D$22,Punkte!$E$1:$E$22)),"",LOOKUP((L56),Punkte!$D$1:$D$22,Punkte!$E$1:$E$22)))</f>
        <v/>
      </c>
      <c r="O56" s="99">
        <f>IF($G56="x",0,IF(N56&lt;50,N56-COUNTIFS($G$5:$G56,"x"),0))</f>
        <v>0</v>
      </c>
      <c r="P56" s="39" t="str">
        <f>IF(AND($G56="x",N56&gt;0),0,IF(ISERROR(LOOKUP(O56,Punkte!$D$1:$D$22,Punkte!$E$1:$E$22)),"",LOOKUP((O56),Punkte!$D$1:$D$22,Punkte!$E$1:$E$22)))</f>
        <v/>
      </c>
      <c r="R56" s="99">
        <f>IF($G56="x",0,IF(Q56&lt;50,Q56-COUNTIFS($G$5:$G56,"x"),0))</f>
        <v>0</v>
      </c>
      <c r="S56" s="39" t="str">
        <f>IF(AND($G56="x",Q56&gt;0),0,IF(ISERROR(LOOKUP(R56,Punkte!$D$1:$D$22,Punkte!$E$1:$E$22)),"",LOOKUP((R56),Punkte!$D$1:$D$22,Punkte!$E$1:$E$22)))</f>
        <v/>
      </c>
      <c r="U56" s="99">
        <f>IF($G56="x",0,IF(T56&lt;50,T56-COUNTIFS($G$5:$G56,"x"),0))</f>
        <v>0</v>
      </c>
      <c r="V56" s="39" t="str">
        <f>IF(AND($G56="x",T56&gt;0),0,IF(ISERROR(LOOKUP(U56,Punkte!$D$1:$D$22,Punkte!$E$1:$E$22)),"",LOOKUP((U56),Punkte!$D$1:$D$22,Punkte!$E$1:$E$22)))</f>
        <v/>
      </c>
      <c r="X56" s="99">
        <f>IF($G56="x",0,IF(W56&lt;50,W56-COUNTIFS($G$5:$G56,"x"),0))</f>
        <v>0</v>
      </c>
      <c r="Y56" s="39" t="str">
        <f>IF(AND($G56="x",W56&gt;0),0,IF(ISERROR(LOOKUP(X56,Punkte!$D$1:$D$22,Punkte!$E$1:$E$22)),"",LOOKUP((X56),Punkte!$D$1:$D$22,Punkte!$E$1:$E$22)))</f>
        <v/>
      </c>
      <c r="Z56" s="225">
        <f t="shared" si="4"/>
        <v>0</v>
      </c>
    </row>
    <row r="57" spans="1:251" s="3" customFormat="1" x14ac:dyDescent="0.25">
      <c r="A57" s="235"/>
      <c r="B57" s="236"/>
      <c r="C57" s="116"/>
      <c r="D57" s="213"/>
      <c r="E57" s="237"/>
      <c r="F57" s="237"/>
      <c r="G57" s="54"/>
      <c r="H57" s="116"/>
      <c r="I57" s="117"/>
      <c r="J57" s="238"/>
      <c r="K57" s="116"/>
      <c r="L57" s="117"/>
      <c r="M57" s="238"/>
      <c r="N57" s="116"/>
      <c r="O57" s="117"/>
      <c r="P57" s="238"/>
      <c r="Q57" s="116"/>
      <c r="R57" s="117"/>
      <c r="S57" s="238"/>
      <c r="T57" s="116"/>
      <c r="U57" s="117"/>
      <c r="V57" s="238"/>
      <c r="W57" s="116"/>
      <c r="X57" s="117"/>
      <c r="Y57" s="238"/>
      <c r="Z57" s="239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</row>
    <row r="58" spans="1:251" s="3" customFormat="1" x14ac:dyDescent="0.25">
      <c r="A58" s="235"/>
      <c r="B58" s="236"/>
      <c r="C58" s="116"/>
      <c r="D58" s="213"/>
      <c r="E58" s="237"/>
      <c r="F58" s="237"/>
      <c r="G58" s="54"/>
      <c r="H58" s="116"/>
      <c r="I58" s="117"/>
      <c r="J58" s="238"/>
      <c r="K58" s="116"/>
      <c r="L58" s="117"/>
      <c r="M58" s="238"/>
      <c r="N58" s="116"/>
      <c r="O58" s="117"/>
      <c r="P58" s="238"/>
      <c r="Q58" s="116"/>
      <c r="R58" s="117"/>
      <c r="S58" s="238"/>
      <c r="T58" s="116"/>
      <c r="U58" s="117"/>
      <c r="V58" s="238"/>
      <c r="W58" s="116"/>
      <c r="X58" s="117"/>
      <c r="Y58" s="238"/>
      <c r="Z58" s="239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</row>
    <row r="59" spans="1:251" s="3" customFormat="1" x14ac:dyDescent="0.25">
      <c r="A59" s="52"/>
      <c r="B59" s="129"/>
      <c r="C59" s="116"/>
      <c r="D59" s="213"/>
      <c r="E59" s="56" t="s">
        <v>458</v>
      </c>
      <c r="F59" s="56"/>
      <c r="G59" s="80"/>
      <c r="H59" s="76"/>
      <c r="I59" s="98"/>
      <c r="J59" s="91"/>
      <c r="K59" s="101"/>
      <c r="L59" s="98"/>
      <c r="M59" s="91"/>
      <c r="N59" s="101"/>
      <c r="O59" s="98"/>
      <c r="P59" s="78"/>
      <c r="Q59" s="101"/>
      <c r="R59" s="98"/>
      <c r="S59" s="91"/>
      <c r="T59" s="101"/>
      <c r="U59" s="98"/>
      <c r="V59" s="91"/>
      <c r="W59" s="101"/>
      <c r="X59" s="98"/>
      <c r="Y59" s="91"/>
      <c r="Z59" s="97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</row>
    <row r="60" spans="1:251" s="3" customFormat="1" x14ac:dyDescent="0.25">
      <c r="A60" s="52"/>
      <c r="B60" s="129"/>
      <c r="C60" s="116"/>
      <c r="D60" s="213"/>
      <c r="E60" s="56" t="s">
        <v>140</v>
      </c>
      <c r="F60" s="130"/>
      <c r="G60" s="80"/>
      <c r="H60" s="76"/>
      <c r="I60" s="97"/>
      <c r="J60" s="92"/>
      <c r="K60" s="74"/>
      <c r="L60" s="97"/>
      <c r="M60" s="92"/>
      <c r="N60" s="74"/>
      <c r="O60" s="97"/>
      <c r="P60" s="78"/>
      <c r="Q60" s="74"/>
      <c r="R60" s="97"/>
      <c r="S60" s="92"/>
      <c r="T60" s="74"/>
      <c r="U60" s="97"/>
      <c r="V60" s="92"/>
      <c r="W60" s="74"/>
      <c r="X60" s="97"/>
      <c r="Y60" s="92"/>
      <c r="Z60" s="97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</row>
    <row r="61" spans="1:251" s="3" customFormat="1" x14ac:dyDescent="0.25">
      <c r="A61" s="121"/>
      <c r="B61" s="121"/>
      <c r="C61" s="121"/>
      <c r="D61" s="214"/>
      <c r="E61" s="130"/>
      <c r="F61" s="121"/>
      <c r="G61" s="80"/>
      <c r="H61" s="76"/>
      <c r="I61" s="132"/>
      <c r="J61" s="121"/>
      <c r="K61" s="131"/>
      <c r="L61" s="132"/>
      <c r="M61" s="121"/>
      <c r="N61" s="131"/>
      <c r="O61" s="132"/>
      <c r="P61" s="121"/>
      <c r="Q61" s="131"/>
      <c r="R61" s="132"/>
      <c r="S61" s="121"/>
      <c r="T61" s="131"/>
      <c r="U61" s="132"/>
      <c r="V61" s="121"/>
      <c r="W61" s="131"/>
      <c r="X61" s="132"/>
      <c r="Y61" s="121"/>
      <c r="Z61" s="97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</row>
    <row r="62" spans="1:251" s="3" customFormat="1" x14ac:dyDescent="0.25">
      <c r="A62" s="122"/>
      <c r="B62" s="123"/>
      <c r="C62" s="124"/>
      <c r="D62" s="205"/>
      <c r="E62" s="125"/>
      <c r="F62" s="125"/>
      <c r="G62" s="125"/>
      <c r="H62" s="124"/>
      <c r="I62" s="126"/>
      <c r="J62" s="127"/>
      <c r="K62" s="124"/>
      <c r="L62" s="126"/>
      <c r="M62" s="127"/>
      <c r="N62" s="124"/>
      <c r="O62" s="126"/>
      <c r="P62" s="127"/>
      <c r="Q62" s="124"/>
      <c r="R62" s="126"/>
      <c r="S62" s="127"/>
      <c r="T62" s="124"/>
      <c r="U62" s="126"/>
      <c r="V62" s="127"/>
      <c r="W62" s="124"/>
      <c r="X62" s="126"/>
      <c r="Y62" s="127"/>
      <c r="Z62" s="226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</row>
    <row r="63" spans="1:251" s="3" customFormat="1" x14ac:dyDescent="0.25">
      <c r="A63" s="1"/>
      <c r="B63" s="2"/>
      <c r="D63" s="203"/>
      <c r="E63" s="29"/>
      <c r="F63" s="29"/>
      <c r="G63" s="29"/>
      <c r="I63" s="99"/>
      <c r="J63" s="6"/>
      <c r="L63" s="99"/>
      <c r="M63" s="6"/>
      <c r="O63" s="99"/>
      <c r="P63" s="6"/>
      <c r="R63" s="99"/>
      <c r="S63" s="6"/>
      <c r="U63" s="99"/>
      <c r="V63" s="6"/>
      <c r="X63" s="99"/>
      <c r="Y63" s="6"/>
      <c r="Z63" s="221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</row>
    <row r="64" spans="1:251" s="3" customFormat="1" x14ac:dyDescent="0.25">
      <c r="A64" s="1"/>
      <c r="B64" s="2"/>
      <c r="D64" s="203"/>
      <c r="E64" s="29"/>
      <c r="F64" s="29"/>
      <c r="G64" s="29"/>
      <c r="I64" s="99"/>
      <c r="J64" s="6"/>
      <c r="L64" s="99"/>
      <c r="M64" s="6"/>
      <c r="O64" s="99"/>
      <c r="P64" s="6"/>
      <c r="R64" s="99"/>
      <c r="S64" s="6"/>
      <c r="U64" s="99"/>
      <c r="V64" s="6"/>
      <c r="X64" s="99"/>
      <c r="Y64" s="6"/>
      <c r="Z64" s="221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</row>
    <row r="65" spans="1:251" s="3" customFormat="1" x14ac:dyDescent="0.25">
      <c r="A65" s="1"/>
      <c r="B65" s="2"/>
      <c r="D65" s="203"/>
      <c r="E65" s="29"/>
      <c r="F65" s="29"/>
      <c r="G65" s="29"/>
      <c r="I65" s="99"/>
      <c r="J65" s="6"/>
      <c r="L65" s="99"/>
      <c r="M65" s="6"/>
      <c r="O65" s="99"/>
      <c r="P65" s="6"/>
      <c r="R65" s="99"/>
      <c r="S65" s="6"/>
      <c r="U65" s="99"/>
      <c r="V65" s="6"/>
      <c r="X65" s="99"/>
      <c r="Y65" s="6"/>
      <c r="Z65" s="221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</row>
    <row r="66" spans="1:251" s="3" customFormat="1" x14ac:dyDescent="0.25">
      <c r="A66" s="1"/>
      <c r="B66" s="2"/>
      <c r="D66" s="203"/>
      <c r="E66" s="29"/>
      <c r="F66" s="29"/>
      <c r="G66" s="29"/>
      <c r="I66" s="99"/>
      <c r="J66" s="6"/>
      <c r="L66" s="99"/>
      <c r="M66" s="6"/>
      <c r="O66" s="99"/>
      <c r="P66" s="6"/>
      <c r="R66" s="99"/>
      <c r="S66" s="6"/>
      <c r="U66" s="99"/>
      <c r="V66" s="6"/>
      <c r="X66" s="99"/>
      <c r="Y66" s="6"/>
      <c r="Z66" s="221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</row>
    <row r="67" spans="1:251" s="3" customFormat="1" x14ac:dyDescent="0.25">
      <c r="A67" s="1"/>
      <c r="B67" s="2"/>
      <c r="D67" s="203"/>
      <c r="E67" s="29"/>
      <c r="F67" s="29"/>
      <c r="G67" s="29"/>
      <c r="I67" s="99"/>
      <c r="J67" s="6"/>
      <c r="L67" s="99"/>
      <c r="M67" s="6"/>
      <c r="O67" s="99"/>
      <c r="P67" s="6"/>
      <c r="R67" s="99"/>
      <c r="S67" s="6"/>
      <c r="U67" s="99"/>
      <c r="V67" s="6"/>
      <c r="X67" s="99"/>
      <c r="Y67" s="6"/>
      <c r="Z67" s="221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</row>
    <row r="68" spans="1:251" s="3" customFormat="1" x14ac:dyDescent="0.25">
      <c r="A68" s="1"/>
      <c r="B68" s="2"/>
      <c r="D68" s="203"/>
      <c r="E68" s="29"/>
      <c r="F68" s="29"/>
      <c r="G68" s="29"/>
      <c r="I68" s="99"/>
      <c r="J68" s="6"/>
      <c r="L68" s="99"/>
      <c r="M68" s="6"/>
      <c r="O68" s="99"/>
      <c r="P68" s="6"/>
      <c r="R68" s="99"/>
      <c r="S68" s="6"/>
      <c r="U68" s="99"/>
      <c r="V68" s="6"/>
      <c r="X68" s="99"/>
      <c r="Y68" s="6"/>
      <c r="Z68" s="221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</row>
    <row r="69" spans="1:251" s="3" customFormat="1" x14ac:dyDescent="0.25">
      <c r="A69" s="1"/>
      <c r="B69" s="2"/>
      <c r="D69" s="203"/>
      <c r="E69" s="29"/>
      <c r="F69" s="29"/>
      <c r="G69" s="29"/>
      <c r="I69" s="99"/>
      <c r="J69" s="6"/>
      <c r="L69" s="99"/>
      <c r="M69" s="6"/>
      <c r="O69" s="99"/>
      <c r="P69" s="6"/>
      <c r="R69" s="99"/>
      <c r="S69" s="6"/>
      <c r="U69" s="99"/>
      <c r="V69" s="6"/>
      <c r="X69" s="99"/>
      <c r="Y69" s="6"/>
      <c r="Z69" s="221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</row>
    <row r="70" spans="1:251" s="3" customFormat="1" x14ac:dyDescent="0.25">
      <c r="A70" s="1"/>
      <c r="B70" s="2"/>
      <c r="D70" s="203"/>
      <c r="E70" s="29"/>
      <c r="F70" s="29"/>
      <c r="G70" s="29"/>
      <c r="I70" s="99"/>
      <c r="J70" s="6"/>
      <c r="L70" s="99"/>
      <c r="M70" s="6"/>
      <c r="O70" s="99"/>
      <c r="P70" s="6"/>
      <c r="R70" s="99"/>
      <c r="S70" s="6"/>
      <c r="U70" s="99"/>
      <c r="V70" s="6"/>
      <c r="X70" s="99"/>
      <c r="Y70" s="6"/>
      <c r="Z70" s="221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</row>
    <row r="71" spans="1:251" s="3" customFormat="1" x14ac:dyDescent="0.25">
      <c r="A71" s="1"/>
      <c r="B71" s="2"/>
      <c r="D71" s="203"/>
      <c r="E71" s="29"/>
      <c r="F71" s="29"/>
      <c r="G71" s="29"/>
      <c r="I71" s="99"/>
      <c r="J71" s="6"/>
      <c r="L71" s="99"/>
      <c r="M71" s="6"/>
      <c r="O71" s="99"/>
      <c r="P71" s="6"/>
      <c r="R71" s="99"/>
      <c r="S71" s="6"/>
      <c r="U71" s="99"/>
      <c r="V71" s="6"/>
      <c r="X71" s="99"/>
      <c r="Y71" s="6"/>
      <c r="Z71" s="221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</row>
    <row r="72" spans="1:251" s="3" customFormat="1" x14ac:dyDescent="0.25">
      <c r="A72" s="1"/>
      <c r="B72" s="2"/>
      <c r="D72" s="203"/>
      <c r="E72" s="29"/>
      <c r="F72" s="29"/>
      <c r="G72" s="29"/>
      <c r="I72" s="99"/>
      <c r="J72" s="6"/>
      <c r="L72" s="99"/>
      <c r="M72" s="6"/>
      <c r="O72" s="99"/>
      <c r="P72" s="6"/>
      <c r="R72" s="99"/>
      <c r="S72" s="6"/>
      <c r="U72" s="99"/>
      <c r="V72" s="6"/>
      <c r="X72" s="99"/>
      <c r="Y72" s="6"/>
      <c r="Z72" s="221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</row>
    <row r="73" spans="1:251" s="3" customFormat="1" x14ac:dyDescent="0.25">
      <c r="A73" s="1"/>
      <c r="B73" s="2"/>
      <c r="D73" s="203"/>
      <c r="E73" s="29"/>
      <c r="F73" s="29"/>
      <c r="G73" s="29"/>
      <c r="I73" s="99"/>
      <c r="J73" s="6"/>
      <c r="L73" s="99"/>
      <c r="M73" s="6"/>
      <c r="O73" s="99"/>
      <c r="P73" s="6"/>
      <c r="R73" s="99"/>
      <c r="S73" s="6"/>
      <c r="U73" s="99"/>
      <c r="V73" s="6"/>
      <c r="X73" s="99"/>
      <c r="Y73" s="6"/>
      <c r="Z73" s="221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</row>
    <row r="74" spans="1:251" x14ac:dyDescent="0.25">
      <c r="E74" s="29"/>
      <c r="F74" s="29"/>
      <c r="G74" s="29"/>
    </row>
    <row r="75" spans="1:251" x14ac:dyDescent="0.25">
      <c r="E75" s="29"/>
      <c r="F75" s="29"/>
      <c r="G75" s="29"/>
    </row>
    <row r="76" spans="1:251" x14ac:dyDescent="0.25">
      <c r="E76" s="29"/>
      <c r="F76" s="29"/>
      <c r="G76" s="29"/>
    </row>
    <row r="77" spans="1:251" x14ac:dyDescent="0.25">
      <c r="E77" s="29"/>
      <c r="F77" s="29"/>
      <c r="G77" s="29"/>
    </row>
    <row r="78" spans="1:251" x14ac:dyDescent="0.25">
      <c r="E78" s="29"/>
      <c r="F78" s="29"/>
      <c r="G78" s="29"/>
    </row>
    <row r="79" spans="1:251" x14ac:dyDescent="0.25">
      <c r="E79" s="29"/>
      <c r="F79" s="29"/>
      <c r="G79" s="29"/>
    </row>
    <row r="80" spans="1:251" x14ac:dyDescent="0.25">
      <c r="E80" s="29"/>
      <c r="F80" s="29"/>
      <c r="G80" s="29"/>
    </row>
    <row r="81" spans="1:251" x14ac:dyDescent="0.25">
      <c r="E81" s="29"/>
      <c r="F81" s="29"/>
      <c r="G81" s="29"/>
    </row>
    <row r="82" spans="1:251" x14ac:dyDescent="0.25">
      <c r="E82" s="29"/>
      <c r="F82" s="29"/>
      <c r="G82" s="29"/>
    </row>
    <row r="83" spans="1:251" x14ac:dyDescent="0.25">
      <c r="E83" s="29"/>
      <c r="F83" s="29"/>
      <c r="G83" s="29"/>
    </row>
    <row r="84" spans="1:251" x14ac:dyDescent="0.25">
      <c r="E84" s="29"/>
      <c r="F84" s="29"/>
      <c r="G84" s="29"/>
    </row>
    <row r="85" spans="1:251" x14ac:dyDescent="0.25">
      <c r="E85" s="29"/>
      <c r="F85" s="29"/>
      <c r="G85" s="29"/>
    </row>
    <row r="91" spans="1:251" s="6" customFormat="1" x14ac:dyDescent="0.25">
      <c r="A91" s="1"/>
      <c r="B91" s="2"/>
      <c r="C91" s="3"/>
      <c r="D91" s="203"/>
      <c r="E91" s="4"/>
      <c r="F91" s="4"/>
      <c r="G91" s="4"/>
      <c r="H91" s="3"/>
      <c r="I91" s="99"/>
      <c r="K91" s="3"/>
      <c r="L91" s="99"/>
      <c r="N91" s="3"/>
      <c r="O91" s="99"/>
      <c r="Q91" s="3"/>
      <c r="R91" s="99"/>
      <c r="T91" s="3"/>
      <c r="U91" s="99"/>
      <c r="W91" s="3"/>
      <c r="X91" s="99"/>
      <c r="Z91" s="221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</row>
    <row r="92" spans="1:251" s="6" customFormat="1" x14ac:dyDescent="0.25">
      <c r="A92" s="1"/>
      <c r="B92" s="2"/>
      <c r="C92" s="3"/>
      <c r="D92" s="203"/>
      <c r="E92" s="4"/>
      <c r="F92" s="4"/>
      <c r="G92" s="4"/>
      <c r="H92" s="3"/>
      <c r="I92" s="99"/>
      <c r="K92" s="3"/>
      <c r="L92" s="99"/>
      <c r="N92" s="3"/>
      <c r="O92" s="99"/>
      <c r="Q92" s="3"/>
      <c r="R92" s="99"/>
      <c r="T92" s="3"/>
      <c r="U92" s="99"/>
      <c r="W92" s="3"/>
      <c r="X92" s="99"/>
      <c r="Z92" s="221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</row>
    <row r="103" spans="8:24" x14ac:dyDescent="0.25">
      <c r="H103" s="102"/>
      <c r="I103" s="100"/>
      <c r="O103" s="100"/>
      <c r="R103" s="100"/>
      <c r="U103" s="100"/>
      <c r="X103" s="100"/>
    </row>
    <row r="104" spans="8:24" x14ac:dyDescent="0.25">
      <c r="H104" s="102"/>
      <c r="I104" s="100"/>
      <c r="O104" s="100"/>
      <c r="R104" s="100"/>
      <c r="U104" s="100"/>
      <c r="X104" s="100"/>
    </row>
  </sheetData>
  <sheetProtection algorithmName="SHA-512" hashValue="BkZkrFomniigCXXCOIa1GtNlH32aSS4HhgziI6WRQMo2zmX2UzwM6upHSx08Pqi8oHCq48amgGkcJc7E5vomGQ==" saltValue="wtWRzdiZs9ibtLkurOAFnA==" spinCount="100000" sheet="1" selectLockedCells="1" selectUnlockedCells="1"/>
  <mergeCells count="13">
    <mergeCell ref="A1:B1"/>
    <mergeCell ref="H1:M1"/>
    <mergeCell ref="N1:S1"/>
    <mergeCell ref="T1:Y1"/>
    <mergeCell ref="W3:Y3"/>
    <mergeCell ref="H2:M2"/>
    <mergeCell ref="N2:S2"/>
    <mergeCell ref="T2:Y2"/>
    <mergeCell ref="H3:J3"/>
    <mergeCell ref="K3:M3"/>
    <mergeCell ref="N3:P3"/>
    <mergeCell ref="Q3:S3"/>
    <mergeCell ref="T3:V3"/>
  </mergeCells>
  <phoneticPr fontId="21" type="noConversion"/>
  <conditionalFormatting sqref="B1:B104857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{3CF0AE9C-5D16-4DCB-930D-D0618203D178}</x14:id>
        </ext>
      </extLst>
    </cfRule>
  </conditionalFormatting>
  <conditionalFormatting sqref="G5:G27 G29:G58">
    <cfRule type="cellIs" dxfId="9" priority="1" operator="between">
      <formula>"x"</formula>
      <formula>"x"</formula>
    </cfRule>
  </conditionalFormatting>
  <dataValidations count="2">
    <dataValidation allowBlank="1" showInputMessage="1" showErrorMessage="1" prompt="Spalte für Formeln immer belassen!" sqref="Z55:Z61 S5:T27 V5:W27 J5:K27 M20:M25 Y5:Z27 H5:H27 P5:Q27 M5:N19 M26:N27 M29:N58 S29:T58 V29:W58 J29:K58 P29:Q58 Y29:Z58 H29:H58" xr:uid="{00000000-0002-0000-0000-000000000000}"/>
    <dataValidation allowBlank="1" showInputMessage="1" showErrorMessage="1" prompt="1. Ergebnisse in Spalte &quot;Platz&quot; eintragen._x000a_2. Sortieren nach Spalte &quot;Platz&quot;_x000a_3. Spalte &quot;Platz ohne Gaststarter&quot; kopieren und einfügen als WERTE_x000a_(damit bleiben die Ergebnisse bei Umsortierung erhalten)" sqref="O2:O1048576 X2:X1048576 I1:I1048576 L1:L1048576 U2:U1048576 R2:R1048576" xr:uid="{00000000-0002-0000-0000-000001000000}"/>
  </dataValidations>
  <hyperlinks>
    <hyperlink ref="A1:B1" r:id="rId1" display="MZ-Cup 2014" xr:uid="{00000000-0004-0000-0000-000000000000}"/>
  </hyperlinks>
  <printOptions gridLines="1"/>
  <pageMargins left="0.39370078740157483" right="0.31496062992125984" top="0.39370078740157483" bottom="0.39370078740157483" header="0.19685039370078741" footer="0.19685039370078741"/>
  <pageSetup paperSize="9" scale="66" firstPageNumber="0" orientation="landscape" horizontalDpi="300" verticalDpi="300" r:id="rId2"/>
  <headerFooter alignWithMargins="0">
    <oddHeader>&amp;L&amp;14www.mzcup.de&amp;C&amp;"Arial,Fett"&amp;20MZ-Cup 2025&amp;R&amp;14Stand:  &amp;D</oddHeader>
  </headerFooter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CF0AE9C-5D16-4DCB-930D-D0618203D1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B1:B1048576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JC105"/>
  <sheetViews>
    <sheetView zoomScaleNormal="10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D23" sqref="D23"/>
    </sheetView>
  </sheetViews>
  <sheetFormatPr baseColWidth="10" defaultColWidth="11.5" defaultRowHeight="15.05" outlineLevelCol="1" x14ac:dyDescent="0.25"/>
  <cols>
    <col min="1" max="1" width="11" style="1" customWidth="1"/>
    <col min="2" max="2" width="25.5" style="2" customWidth="1"/>
    <col min="3" max="3" width="8.875" style="3" customWidth="1"/>
    <col min="4" max="4" width="13" style="203" bestFit="1" customWidth="1"/>
    <col min="5" max="5" width="18.875" style="4" customWidth="1"/>
    <col min="6" max="6" width="19.125" style="4" bestFit="1" customWidth="1"/>
    <col min="7" max="7" width="12.125" style="4" customWidth="1"/>
    <col min="8" max="8" width="6.5" style="3" customWidth="1"/>
    <col min="9" max="9" width="6.5" style="99" hidden="1" customWidth="1" outlineLevel="1"/>
    <col min="10" max="10" width="5.5" style="6" customWidth="1" collapsed="1"/>
    <col min="11" max="11" width="6.5" style="3" customWidth="1"/>
    <col min="12" max="12" width="6.5" style="99" hidden="1" customWidth="1" outlineLevel="1"/>
    <col min="13" max="13" width="5.5" style="6" customWidth="1" collapsed="1"/>
    <col min="14" max="14" width="6.5" style="3" customWidth="1"/>
    <col min="15" max="15" width="6.5" style="99" hidden="1" customWidth="1" outlineLevel="1"/>
    <col min="16" max="16" width="5.5" style="6" customWidth="1" collapsed="1"/>
    <col min="17" max="17" width="6.5" style="3" customWidth="1"/>
    <col min="18" max="18" width="6.5" style="99" hidden="1" customWidth="1" outlineLevel="1"/>
    <col min="19" max="19" width="5.5" style="6" customWidth="1" collapsed="1"/>
    <col min="20" max="20" width="6.5" style="3" customWidth="1"/>
    <col min="21" max="21" width="6.5" style="99" hidden="1" customWidth="1" outlineLevel="1"/>
    <col min="22" max="22" width="5.5" style="6" customWidth="1" collapsed="1"/>
    <col min="23" max="23" width="6.5" style="3" customWidth="1"/>
    <col min="24" max="24" width="6.5" style="99" hidden="1" customWidth="1" outlineLevel="1"/>
    <col min="25" max="25" width="5.5" style="6" customWidth="1" collapsed="1"/>
    <col min="26" max="26" width="6.5" style="3" customWidth="1"/>
    <col min="27" max="27" width="6.5" style="99" hidden="1" customWidth="1" outlineLevel="1"/>
    <col min="28" max="28" width="5.5" style="6" customWidth="1" collapsed="1"/>
    <col min="29" max="29" width="6.5" style="3" customWidth="1"/>
    <col min="30" max="30" width="6.5" style="99" hidden="1" customWidth="1" outlineLevel="1"/>
    <col min="31" max="31" width="5.5" style="6" customWidth="1" collapsed="1"/>
    <col min="32" max="32" width="6.5" style="3" customWidth="1"/>
    <col min="33" max="33" width="6.5" style="99" hidden="1" customWidth="1" outlineLevel="1"/>
    <col min="34" max="34" width="5.5" style="6" customWidth="1" collapsed="1"/>
    <col min="35" max="35" width="6.5" style="3" customWidth="1"/>
    <col min="36" max="36" width="6.5" style="99" hidden="1" customWidth="1" outlineLevel="1"/>
    <col min="37" max="37" width="5.5" style="6" customWidth="1" collapsed="1"/>
    <col min="38" max="38" width="9.375" style="221" hidden="1" customWidth="1" outlineLevel="1"/>
    <col min="39" max="39" width="11.5" style="4" collapsed="1"/>
    <col min="40" max="153" width="11.5" style="4"/>
    <col min="154" max="154" width="11.5" style="4" hidden="1" customWidth="1"/>
    <col min="155" max="16384" width="11.5" style="4"/>
  </cols>
  <sheetData>
    <row r="1" spans="1:40" ht="20.3" x14ac:dyDescent="0.35">
      <c r="A1" s="320" t="s">
        <v>394</v>
      </c>
      <c r="B1" s="320"/>
      <c r="G1" s="159" t="s">
        <v>150</v>
      </c>
      <c r="H1" s="319" t="s">
        <v>153</v>
      </c>
      <c r="I1" s="319"/>
      <c r="J1" s="319"/>
      <c r="K1" s="319"/>
      <c r="L1" s="319"/>
      <c r="M1" s="319"/>
      <c r="N1" s="314" t="s">
        <v>339</v>
      </c>
      <c r="O1" s="315"/>
      <c r="P1" s="315"/>
      <c r="Q1" s="315"/>
      <c r="R1" s="315"/>
      <c r="S1" s="315"/>
      <c r="T1" s="314" t="s">
        <v>4</v>
      </c>
      <c r="U1" s="315"/>
      <c r="V1" s="315"/>
      <c r="W1" s="315"/>
      <c r="X1" s="315"/>
      <c r="Y1" s="325"/>
      <c r="Z1" s="314" t="s">
        <v>281</v>
      </c>
      <c r="AA1" s="315"/>
      <c r="AB1" s="315"/>
      <c r="AC1" s="315"/>
      <c r="AD1" s="315"/>
      <c r="AE1" s="315"/>
      <c r="AF1" s="314" t="s">
        <v>395</v>
      </c>
      <c r="AG1" s="315"/>
      <c r="AH1" s="315"/>
      <c r="AI1" s="315"/>
      <c r="AJ1" s="315"/>
      <c r="AK1" s="325"/>
    </row>
    <row r="2" spans="1:40" x14ac:dyDescent="0.25">
      <c r="A2" s="7"/>
      <c r="B2" s="7"/>
      <c r="G2" s="159" t="s">
        <v>151</v>
      </c>
      <c r="H2" s="321" t="s">
        <v>396</v>
      </c>
      <c r="I2" s="321"/>
      <c r="J2" s="321"/>
      <c r="K2" s="321"/>
      <c r="L2" s="321"/>
      <c r="M2" s="321"/>
      <c r="N2" s="316" t="s">
        <v>397</v>
      </c>
      <c r="O2" s="317"/>
      <c r="P2" s="317"/>
      <c r="Q2" s="317"/>
      <c r="R2" s="317"/>
      <c r="S2" s="318"/>
      <c r="T2" s="316" t="s">
        <v>398</v>
      </c>
      <c r="U2" s="317"/>
      <c r="V2" s="317"/>
      <c r="W2" s="317"/>
      <c r="X2" s="317"/>
      <c r="Y2" s="318"/>
      <c r="Z2" s="316" t="s">
        <v>399</v>
      </c>
      <c r="AA2" s="317"/>
      <c r="AB2" s="317"/>
      <c r="AC2" s="317"/>
      <c r="AD2" s="317"/>
      <c r="AE2" s="317"/>
      <c r="AF2" s="316" t="s">
        <v>400</v>
      </c>
      <c r="AG2" s="317"/>
      <c r="AH2" s="317"/>
      <c r="AI2" s="317"/>
      <c r="AJ2" s="317"/>
      <c r="AK2" s="318"/>
      <c r="AL2" s="222"/>
    </row>
    <row r="3" spans="1:40" ht="16.2" customHeight="1" x14ac:dyDescent="0.25">
      <c r="A3" s="7"/>
      <c r="E3" s="1"/>
      <c r="F3" s="1"/>
      <c r="H3" s="319" t="s">
        <v>12</v>
      </c>
      <c r="I3" s="319"/>
      <c r="J3" s="319"/>
      <c r="K3" s="319" t="s">
        <v>13</v>
      </c>
      <c r="L3" s="319"/>
      <c r="M3" s="319"/>
      <c r="N3" s="319" t="s">
        <v>14</v>
      </c>
      <c r="O3" s="319"/>
      <c r="P3" s="319"/>
      <c r="Q3" s="319" t="s">
        <v>15</v>
      </c>
      <c r="R3" s="319"/>
      <c r="S3" s="319"/>
      <c r="T3" s="319" t="s">
        <v>16</v>
      </c>
      <c r="U3" s="319"/>
      <c r="V3" s="319"/>
      <c r="W3" s="319" t="s">
        <v>308</v>
      </c>
      <c r="X3" s="319"/>
      <c r="Y3" s="319"/>
      <c r="Z3" s="319" t="s">
        <v>18</v>
      </c>
      <c r="AA3" s="319"/>
      <c r="AB3" s="319"/>
      <c r="AC3" s="319" t="s">
        <v>19</v>
      </c>
      <c r="AD3" s="319"/>
      <c r="AE3" s="319"/>
      <c r="AF3" s="322" t="s">
        <v>20</v>
      </c>
      <c r="AG3" s="323"/>
      <c r="AH3" s="324"/>
      <c r="AI3" s="322" t="s">
        <v>296</v>
      </c>
      <c r="AJ3" s="323"/>
      <c r="AK3" s="324"/>
      <c r="AL3" s="223"/>
      <c r="AM3" s="113"/>
      <c r="AN3" s="114"/>
    </row>
    <row r="4" spans="1:40" s="158" customFormat="1" ht="29.45" customHeight="1" thickBot="1" x14ac:dyDescent="0.3">
      <c r="A4" s="151" t="s">
        <v>24</v>
      </c>
      <c r="B4" s="152" t="s">
        <v>25</v>
      </c>
      <c r="C4" s="153" t="s">
        <v>255</v>
      </c>
      <c r="D4" s="204" t="s">
        <v>27</v>
      </c>
      <c r="E4" s="154" t="s">
        <v>28</v>
      </c>
      <c r="F4" s="154" t="s">
        <v>29</v>
      </c>
      <c r="G4" s="168" t="s">
        <v>256</v>
      </c>
      <c r="H4" s="153" t="s">
        <v>30</v>
      </c>
      <c r="I4" s="155" t="s">
        <v>206</v>
      </c>
      <c r="J4" s="156" t="s">
        <v>31</v>
      </c>
      <c r="K4" s="153" t="s">
        <v>30</v>
      </c>
      <c r="L4" s="155" t="s">
        <v>206</v>
      </c>
      <c r="M4" s="156" t="s">
        <v>31</v>
      </c>
      <c r="N4" s="153" t="s">
        <v>30</v>
      </c>
      <c r="O4" s="155" t="s">
        <v>206</v>
      </c>
      <c r="P4" s="156" t="s">
        <v>31</v>
      </c>
      <c r="Q4" s="153" t="s">
        <v>30</v>
      </c>
      <c r="R4" s="155" t="s">
        <v>206</v>
      </c>
      <c r="S4" s="156" t="s">
        <v>31</v>
      </c>
      <c r="T4" s="153" t="s">
        <v>30</v>
      </c>
      <c r="U4" s="155" t="s">
        <v>206</v>
      </c>
      <c r="V4" s="156" t="s">
        <v>31</v>
      </c>
      <c r="W4" s="153" t="s">
        <v>30</v>
      </c>
      <c r="X4" s="155" t="s">
        <v>206</v>
      </c>
      <c r="Y4" s="156" t="s">
        <v>31</v>
      </c>
      <c r="Z4" s="153" t="s">
        <v>30</v>
      </c>
      <c r="AA4" s="155" t="s">
        <v>206</v>
      </c>
      <c r="AB4" s="156" t="s">
        <v>31</v>
      </c>
      <c r="AC4" s="153" t="s">
        <v>30</v>
      </c>
      <c r="AD4" s="155" t="s">
        <v>206</v>
      </c>
      <c r="AE4" s="156" t="s">
        <v>31</v>
      </c>
      <c r="AF4" s="153" t="s">
        <v>30</v>
      </c>
      <c r="AG4" s="155" t="s">
        <v>206</v>
      </c>
      <c r="AH4" s="156" t="s">
        <v>31</v>
      </c>
      <c r="AI4" s="153" t="s">
        <v>30</v>
      </c>
      <c r="AJ4" s="155" t="s">
        <v>206</v>
      </c>
      <c r="AK4" s="156" t="s">
        <v>31</v>
      </c>
      <c r="AL4" s="224" t="s">
        <v>393</v>
      </c>
    </row>
    <row r="5" spans="1:40" s="71" customFormat="1" x14ac:dyDescent="0.25">
      <c r="A5" s="145">
        <f t="shared" ref="A5:A36" si="0">_xlfn.RANK.EQ(B5,$B$5:$B$58)</f>
        <v>1</v>
      </c>
      <c r="B5" s="146">
        <f>SUM(IF(ISNUMBER(J5),J5)+IF(ISNUMBER(M5),M5)+IF(ISNUMBER(P5),P5)+IF(ISNUMBER(S5),S5)+IF(ISNUMBER(V5),V5)+IF(ISNUMBER(Y5),Y5)+IF(ISNUMBER(AB5),AB5)+IF(ISNUMBER(AE5),AE5)+IF(ISNUMBER(#REF!),#REF!)+IF(ISNUMBER(#REF!),#REF!)+IF(ISNUMBER(#REF!),#REF!)+IF(ISNUMBER(AH5),AH5)+IF(ISNUMBER(AK5),AK5))</f>
        <v>217</v>
      </c>
      <c r="C5" s="124">
        <v>40</v>
      </c>
      <c r="D5" s="205" t="s">
        <v>379</v>
      </c>
      <c r="E5" s="147" t="s">
        <v>40</v>
      </c>
      <c r="F5" s="147" t="s">
        <v>41</v>
      </c>
      <c r="G5" s="148"/>
      <c r="H5" s="3">
        <v>4</v>
      </c>
      <c r="I5" s="99">
        <v>3</v>
      </c>
      <c r="J5" s="39">
        <f>IF(AND($G5="x",H5&gt;0),0,IF(ISERROR(LOOKUP(I5,Punkte!$D$1:$D$22,Punkte!$E$1:$E$22)),"",LOOKUP((I5),Punkte!$D$1:$D$22,Punkte!$E$1:$E$22)))</f>
        <v>16</v>
      </c>
      <c r="K5" s="3">
        <v>1</v>
      </c>
      <c r="L5" s="99">
        <v>1</v>
      </c>
      <c r="M5" s="39">
        <f>IF(AND($G5="x",K5&gt;0),0,IF(ISERROR(LOOKUP(L5,Punkte!$D$1:$D$22,Punkte!$E$1:$E$22)),"",LOOKUP((L5),Punkte!$D$1:$D$22,Punkte!$E$1:$E$22)))</f>
        <v>25</v>
      </c>
      <c r="N5" s="3">
        <v>1</v>
      </c>
      <c r="O5" s="99">
        <v>1</v>
      </c>
      <c r="P5" s="39">
        <f>IF(AND($G5="x",N5&gt;0),0,IF(ISERROR(LOOKUP(O5,Punkte!$D$1:$D$22,Punkte!$E$1:$E$22)),"",LOOKUP((O5),Punkte!$D$1:$D$22,Punkte!$E$1:$E$22)))</f>
        <v>25</v>
      </c>
      <c r="Q5" s="3">
        <v>1</v>
      </c>
      <c r="R5" s="99">
        <v>1</v>
      </c>
      <c r="S5" s="39">
        <f>IF(AND($G5="x",Q5&gt;0),0,IF(ISERROR(LOOKUP(R5,Punkte!$D$1:$D$22,Punkte!$E$1:$E$22)),"",LOOKUP((R5),Punkte!$D$1:$D$22,Punkte!$E$1:$E$22)))</f>
        <v>25</v>
      </c>
      <c r="T5" s="3">
        <v>1</v>
      </c>
      <c r="U5" s="99">
        <v>1</v>
      </c>
      <c r="V5" s="39">
        <f>IF(AND($G5="x",T5&gt;0),0,IF(ISERROR(LOOKUP(U5,Punkte!$D$1:$D$22,Punkte!$E$1:$E$22)),"",LOOKUP((U5),Punkte!$D$1:$D$22,Punkte!$E$1:$E$22)))</f>
        <v>25</v>
      </c>
      <c r="W5" s="3">
        <v>1</v>
      </c>
      <c r="X5" s="99">
        <v>1</v>
      </c>
      <c r="Y5" s="39">
        <f>IF(AND($G5="x",W5&gt;0),0,IF(ISERROR(LOOKUP(X5,Punkte!$D$1:$D$22,Punkte!$E$1:$E$22)),"",LOOKUP((X5),Punkte!$D$1:$D$22,Punkte!$E$1:$E$22)))</f>
        <v>25</v>
      </c>
      <c r="Z5" s="3">
        <v>3</v>
      </c>
      <c r="AA5" s="99">
        <v>3</v>
      </c>
      <c r="AB5" s="39">
        <f>IF(AND($G5="x",Z5&gt;0),0,IF(ISERROR(LOOKUP(AA5,Punkte!$D$1:$D$22,Punkte!$E$1:$E$22)),"",LOOKUP((AA5),Punkte!$D$1:$D$22,Punkte!$E$1:$E$22)))</f>
        <v>16</v>
      </c>
      <c r="AC5" s="3">
        <v>2</v>
      </c>
      <c r="AD5" s="99">
        <v>2</v>
      </c>
      <c r="AE5" s="39">
        <f>IF(AND($G5="x",AC5&gt;0),0,IF(ISERROR(LOOKUP(AD5,Punkte!$D$1:$D$22,Punkte!$E$1:$E$22)),"",LOOKUP((AD5),Punkte!$D$1:$D$22,Punkte!$E$1:$E$22)))</f>
        <v>20</v>
      </c>
      <c r="AF5" s="3">
        <v>4</v>
      </c>
      <c r="AG5" s="99">
        <v>2</v>
      </c>
      <c r="AH5" s="39">
        <f>IF(AND($G5="x",AF5&gt;0),0,IF(ISERROR(LOOKUP(AG5,Punkte!$D$1:$D$22,Punkte!$E$1:$E$22)),"",LOOKUP((AG5),Punkte!$D$1:$D$22,Punkte!$E$1:$E$22)))</f>
        <v>20</v>
      </c>
      <c r="AI5" s="3">
        <v>2</v>
      </c>
      <c r="AJ5" s="99">
        <v>2</v>
      </c>
      <c r="AK5" s="39">
        <f>IF(AND($G5="x",AI5&gt;0),0,IF(ISERROR(LOOKUP(AJ5,Punkte!$D$1:$D$22,Punkte!$E$1:$E$22)),"",LOOKUP((AJ5),Punkte!$D$1:$D$22,Punkte!$E$1:$E$22)))</f>
        <v>20</v>
      </c>
      <c r="AL5" s="225">
        <f t="shared" ref="AL5:AL36" si="1">COUNTA(H5,K5,N5,Q5,T5,W5,Z5,AC5,AF5,AI5)</f>
        <v>10</v>
      </c>
    </row>
    <row r="6" spans="1:40" collapsed="1" x14ac:dyDescent="0.25">
      <c r="A6" s="145">
        <f t="shared" si="0"/>
        <v>2</v>
      </c>
      <c r="B6" s="146">
        <f>SUM(IF(ISNUMBER(J6),J6)+IF(ISNUMBER(M6),M6)+IF(ISNUMBER(P6),P6)+IF(ISNUMBER(S6),S6)+IF(ISNUMBER(V6),V6)+IF(ISNUMBER(Y6),Y6)+IF(ISNUMBER(AB6),AB6)+IF(ISNUMBER(AE6),AE6)+IF(ISNUMBER(#REF!),#REF!)+IF(ISNUMBER(#REF!),#REF!)+IF(ISNUMBER(#REF!),#REF!)+IF(ISNUMBER(AH6),AH6)+IF(ISNUMBER(AK6),AK6))</f>
        <v>182</v>
      </c>
      <c r="C6" s="3">
        <v>52</v>
      </c>
      <c r="E6" s="15" t="s">
        <v>349</v>
      </c>
      <c r="F6" s="15" t="s">
        <v>350</v>
      </c>
      <c r="G6" s="232"/>
      <c r="H6" s="3">
        <v>3</v>
      </c>
      <c r="I6" s="99">
        <v>2</v>
      </c>
      <c r="J6" s="39">
        <f>IF(AND($G6="x",H6&gt;0),0,IF(ISERROR(LOOKUP(I6,Punkte!$D$1:$D$22,Punkte!$E$1:$E$22)),"",LOOKUP((I6),Punkte!$D$1:$D$22,Punkte!$E$1:$E$22)))</f>
        <v>20</v>
      </c>
      <c r="K6" s="3" t="s">
        <v>47</v>
      </c>
      <c r="L6" s="99">
        <v>0</v>
      </c>
      <c r="M6" s="39" t="str">
        <f>IF(AND($G6="x",K6&gt;0),0,IF(ISERROR(LOOKUP(L6,Punkte!$D$1:$D$22,Punkte!$E$1:$E$22)),"",LOOKUP((L6),Punkte!$D$1:$D$22,Punkte!$E$1:$E$22)))</f>
        <v/>
      </c>
      <c r="N6" s="3">
        <v>5</v>
      </c>
      <c r="O6" s="99">
        <v>4</v>
      </c>
      <c r="P6" s="39">
        <f>IF(AND($G6="x",N6&gt;0),0,IF(ISERROR(LOOKUP(O6,Punkte!$D$1:$D$22,Punkte!$E$1:$E$22)),"",LOOKUP((O6),Punkte!$D$1:$D$22,Punkte!$E$1:$E$22)))</f>
        <v>13</v>
      </c>
      <c r="Q6" s="3">
        <v>5</v>
      </c>
      <c r="R6" s="99">
        <v>4</v>
      </c>
      <c r="S6" s="39">
        <f>IF(AND($G6="x",Q6&gt;0),0,IF(ISERROR(LOOKUP(R6,Punkte!$D$1:$D$22,Punkte!$E$1:$E$22)),"",LOOKUP((R6),Punkte!$D$1:$D$22,Punkte!$E$1:$E$22)))</f>
        <v>13</v>
      </c>
      <c r="T6" s="3">
        <v>3</v>
      </c>
      <c r="U6" s="99">
        <v>2</v>
      </c>
      <c r="V6" s="39">
        <f>IF(AND($G6="x",T6&gt;0),0,IF(ISERROR(LOOKUP(U6,Punkte!$D$1:$D$22,Punkte!$E$1:$E$22)),"",LOOKUP((U6),Punkte!$D$1:$D$22,Punkte!$E$1:$E$22)))</f>
        <v>20</v>
      </c>
      <c r="W6" s="3">
        <v>3</v>
      </c>
      <c r="X6" s="99">
        <v>3</v>
      </c>
      <c r="Y6" s="39">
        <f>IF(AND($G6="x",W6&gt;0),0,IF(ISERROR(LOOKUP(X6,Punkte!$D$1:$D$22,Punkte!$E$1:$E$22)),"",LOOKUP((X6),Punkte!$D$1:$D$22,Punkte!$E$1:$E$22)))</f>
        <v>16</v>
      </c>
      <c r="Z6" s="3">
        <v>1</v>
      </c>
      <c r="AA6" s="99">
        <v>1</v>
      </c>
      <c r="AB6" s="39">
        <f>IF(AND($G6="x",Z6&gt;0),0,IF(ISERROR(LOOKUP(AA6,Punkte!$D$1:$D$22,Punkte!$E$1:$E$22)),"",LOOKUP((AA6),Punkte!$D$1:$D$22,Punkte!$E$1:$E$22)))</f>
        <v>25</v>
      </c>
      <c r="AC6" s="3">
        <v>1</v>
      </c>
      <c r="AD6" s="99">
        <v>1</v>
      </c>
      <c r="AE6" s="39">
        <f>IF(AND($G6="x",AC6&gt;0),0,IF(ISERROR(LOOKUP(AD6,Punkte!$D$1:$D$22,Punkte!$E$1:$E$22)),"",LOOKUP((AD6),Punkte!$D$1:$D$22,Punkte!$E$1:$E$22)))</f>
        <v>25</v>
      </c>
      <c r="AF6" s="3">
        <v>2</v>
      </c>
      <c r="AG6" s="99">
        <v>1</v>
      </c>
      <c r="AH6" s="39">
        <f>IF(AND($G6="x",AF6&gt;0),0,IF(ISERROR(LOOKUP(AG6,Punkte!$D$1:$D$22,Punkte!$E$1:$E$22)),"",LOOKUP((AG6),Punkte!$D$1:$D$22,Punkte!$E$1:$E$22)))</f>
        <v>25</v>
      </c>
      <c r="AI6" s="3">
        <v>1</v>
      </c>
      <c r="AJ6" s="99">
        <v>1</v>
      </c>
      <c r="AK6" s="39">
        <f>IF(AND($G6="x",AI6&gt;0),0,IF(ISERROR(LOOKUP(AJ6,Punkte!$D$1:$D$22,Punkte!$E$1:$E$22)),"",LOOKUP((AJ6),Punkte!$D$1:$D$22,Punkte!$E$1:$E$22)))</f>
        <v>25</v>
      </c>
      <c r="AL6" s="225">
        <f t="shared" si="1"/>
        <v>10</v>
      </c>
    </row>
    <row r="7" spans="1:40" x14ac:dyDescent="0.25">
      <c r="A7" s="145">
        <f t="shared" si="0"/>
        <v>3</v>
      </c>
      <c r="B7" s="146">
        <f>SUM(IF(ISNUMBER(J7),J7)+IF(ISNUMBER(M7),M7)+IF(ISNUMBER(P7),P7)+IF(ISNUMBER(S7),S7)+IF(ISNUMBER(V7),V7)+IF(ISNUMBER(Y7),Y7)+IF(ISNUMBER(AB7),AB7)+IF(ISNUMBER(AE7),AE7)+IF(ISNUMBER(#REF!),#REF!)+IF(ISNUMBER(#REF!),#REF!)+IF(ISNUMBER(#REF!),#REF!)+IF(ISNUMBER(AH7),AH7)+IF(ISNUMBER(AK7),AK7))</f>
        <v>109</v>
      </c>
      <c r="C7" s="3">
        <v>45</v>
      </c>
      <c r="E7" s="15" t="s">
        <v>35</v>
      </c>
      <c r="F7" s="15" t="s">
        <v>115</v>
      </c>
      <c r="G7" s="232"/>
      <c r="H7" s="3">
        <v>5</v>
      </c>
      <c r="I7" s="99">
        <v>4</v>
      </c>
      <c r="J7" s="39">
        <f>IF(AND($G7="x",H7&gt;0),0,IF(ISERROR(LOOKUP(I7,Punkte!$D$1:$D$22,Punkte!$E$1:$E$22)),"",LOOKUP((I7),Punkte!$D$1:$D$22,Punkte!$E$1:$E$22)))</f>
        <v>13</v>
      </c>
      <c r="K7" s="3">
        <v>2</v>
      </c>
      <c r="L7" s="99">
        <v>2</v>
      </c>
      <c r="M7" s="39">
        <f>IF(AND($G7="x",K7&gt;0),0,IF(ISERROR(LOOKUP(L7,Punkte!$D$1:$D$22,Punkte!$E$1:$E$22)),"",LOOKUP((L7),Punkte!$D$1:$D$22,Punkte!$E$1:$E$22)))</f>
        <v>20</v>
      </c>
      <c r="N7" s="3">
        <v>2</v>
      </c>
      <c r="O7" s="99">
        <v>2</v>
      </c>
      <c r="P7" s="39">
        <f>IF(AND($G7="x",N7&gt;0),0,IF(ISERROR(LOOKUP(O7,Punkte!$D$1:$D$22,Punkte!$E$1:$E$22)),"",LOOKUP((O7),Punkte!$D$1:$D$22,Punkte!$E$1:$E$22)))</f>
        <v>20</v>
      </c>
      <c r="Q7" s="3">
        <v>3</v>
      </c>
      <c r="R7" s="99">
        <v>2</v>
      </c>
      <c r="S7" s="39">
        <f>IF(AND($G7="x",Q7&gt;0),0,IF(ISERROR(LOOKUP(R7,Punkte!$D$1:$D$22,Punkte!$E$1:$E$22)),"",LOOKUP((R7),Punkte!$D$1:$D$22,Punkte!$E$1:$E$22)))</f>
        <v>20</v>
      </c>
      <c r="U7" s="99">
        <f>IF($G7="x",0,IF(T7&lt;50,T7-COUNTIFS($G$5:$G7,"x"),0))</f>
        <v>0</v>
      </c>
      <c r="V7" s="39" t="str">
        <f>IF(AND($G7="x",T7&gt;0),0,IF(ISERROR(LOOKUP(U7,Punkte!$D$1:$D$22,Punkte!$E$1:$E$22)),"",LOOKUP((U7),Punkte!$D$1:$D$22,Punkte!$E$1:$E$22)))</f>
        <v/>
      </c>
      <c r="X7" s="99">
        <f>IF($G7="x",0,IF(W7&lt;50,W7-COUNTIFS($G$5:$G7,"x"),0))</f>
        <v>0</v>
      </c>
      <c r="Y7" s="39" t="str">
        <f>IF(AND($G7="x",W7&gt;0),0,IF(ISERROR(LOOKUP(X7,Punkte!$D$1:$D$22,Punkte!$E$1:$E$22)),"",LOOKUP((X7),Punkte!$D$1:$D$22,Punkte!$E$1:$E$22)))</f>
        <v/>
      </c>
      <c r="Z7" s="3">
        <v>2</v>
      </c>
      <c r="AA7" s="99">
        <v>2</v>
      </c>
      <c r="AB7" s="39">
        <f>IF(AND($G7="x",Z7&gt;0),0,IF(ISERROR(LOOKUP(AA7,Punkte!$D$1:$D$22,Punkte!$E$1:$E$22)),"",LOOKUP((AA7),Punkte!$D$1:$D$22,Punkte!$E$1:$E$22)))</f>
        <v>20</v>
      </c>
      <c r="AC7" s="3">
        <v>3</v>
      </c>
      <c r="AD7" s="99">
        <v>3</v>
      </c>
      <c r="AE7" s="39">
        <f>IF(AND($G7="x",AC7&gt;0),0,IF(ISERROR(LOOKUP(AD7,Punkte!$D$1:$D$22,Punkte!$E$1:$E$22)),"",LOOKUP((AD7),Punkte!$D$1:$D$22,Punkte!$E$1:$E$22)))</f>
        <v>16</v>
      </c>
      <c r="AF7" s="3" t="s">
        <v>39</v>
      </c>
      <c r="AG7" s="99">
        <v>0</v>
      </c>
      <c r="AH7" s="39" t="str">
        <f>IF(AND($G7="x",AF7&gt;0),0,IF(ISERROR(LOOKUP(AG7,Punkte!$D$1:$D$22,Punkte!$E$1:$E$22)),"",LOOKUP((AG7),Punkte!$D$1:$D$22,Punkte!$E$1:$E$22)))</f>
        <v/>
      </c>
      <c r="AI7" s="3" t="s">
        <v>39</v>
      </c>
      <c r="AJ7" s="99">
        <v>0</v>
      </c>
      <c r="AK7" s="39" t="str">
        <f>IF(AND($G7="x",AI7&gt;0),0,IF(ISERROR(LOOKUP(AJ7,Punkte!$D$1:$D$22,Punkte!$E$1:$E$22)),"",LOOKUP((AJ7),Punkte!$D$1:$D$22,Punkte!$E$1:$E$22)))</f>
        <v/>
      </c>
      <c r="AL7" s="225">
        <f t="shared" si="1"/>
        <v>8</v>
      </c>
    </row>
    <row r="8" spans="1:40" x14ac:dyDescent="0.25">
      <c r="A8" s="145">
        <f t="shared" si="0"/>
        <v>4</v>
      </c>
      <c r="B8" s="146">
        <f>SUM(IF(ISNUMBER(J8),J8)+IF(ISNUMBER(M8),M8)+IF(ISNUMBER(P8),P8)+IF(ISNUMBER(S8),S8)+IF(ISNUMBER(V8),V8)+IF(ISNUMBER(Y8),Y8)+IF(ISNUMBER(AB8),AB8)+IF(ISNUMBER(AE8),AE8)+IF(ISNUMBER(#REF!),#REF!)+IF(ISNUMBER(#REF!),#REF!)+IF(ISNUMBER(#REF!),#REF!)+IF(ISNUMBER(AH8),AH8)+IF(ISNUMBER(AK8),AK8))</f>
        <v>87</v>
      </c>
      <c r="C8" s="18">
        <v>64</v>
      </c>
      <c r="D8" s="206"/>
      <c r="E8" s="15" t="s">
        <v>320</v>
      </c>
      <c r="F8" s="15" t="s">
        <v>319</v>
      </c>
      <c r="G8" s="232"/>
      <c r="H8" s="3" t="s">
        <v>39</v>
      </c>
      <c r="I8" s="99">
        <v>0</v>
      </c>
      <c r="J8" s="39" t="str">
        <f>IF(AND($G8="x",H8&gt;0),0,IF(ISERROR(LOOKUP(I8,Punkte!$D$1:$D$22,Punkte!$E$1:$E$22)),"",LOOKUP((I8),Punkte!$D$1:$D$22,Punkte!$E$1:$E$22)))</f>
        <v/>
      </c>
      <c r="K8" s="3">
        <v>4</v>
      </c>
      <c r="L8" s="99">
        <v>4</v>
      </c>
      <c r="M8" s="39">
        <f>IF(AND($G8="x",K8&gt;0),0,IF(ISERROR(LOOKUP(L8,Punkte!$D$1:$D$22,Punkte!$E$1:$E$22)),"",LOOKUP((L8),Punkte!$D$1:$D$22,Punkte!$E$1:$E$22)))</f>
        <v>13</v>
      </c>
      <c r="N8" s="3">
        <v>9</v>
      </c>
      <c r="O8" s="99">
        <v>8</v>
      </c>
      <c r="P8" s="39">
        <f>IF(AND($G8="x",N8&gt;0),0,IF(ISERROR(LOOKUP(O8,Punkte!$D$1:$D$22,Punkte!$E$1:$E$22)),"",LOOKUP((O8),Punkte!$D$1:$D$22,Punkte!$E$1:$E$22)))</f>
        <v>8</v>
      </c>
      <c r="Q8" s="3">
        <v>10</v>
      </c>
      <c r="R8" s="99">
        <v>9</v>
      </c>
      <c r="S8" s="39">
        <f>IF(AND($G8="x",Q8&gt;0),0,IF(ISERROR(LOOKUP(R8,Punkte!$D$1:$D$22,Punkte!$E$1:$E$22)),"",LOOKUP((R8),Punkte!$D$1:$D$22,Punkte!$E$1:$E$22)))</f>
        <v>7</v>
      </c>
      <c r="T8" s="3">
        <v>14</v>
      </c>
      <c r="U8" s="99">
        <v>7</v>
      </c>
      <c r="V8" s="39">
        <f>IF(AND($G8="x",T8&gt;0),0,IF(ISERROR(LOOKUP(U8,Punkte!$D$1:$D$22,Punkte!$E$1:$E$22)),"",LOOKUP((U8),Punkte!$D$1:$D$22,Punkte!$E$1:$E$22)))</f>
        <v>9</v>
      </c>
      <c r="W8" s="3">
        <v>13</v>
      </c>
      <c r="X8" s="99">
        <v>7</v>
      </c>
      <c r="Y8" s="39">
        <f>IF(AND($G8="x",W8&gt;0),0,IF(ISERROR(LOOKUP(X8,Punkte!$D$1:$D$22,Punkte!$E$1:$E$22)),"",LOOKUP((X8),Punkte!$D$1:$D$22,Punkte!$E$1:$E$22)))</f>
        <v>9</v>
      </c>
      <c r="Z8" s="3">
        <v>12</v>
      </c>
      <c r="AA8" s="99">
        <v>7</v>
      </c>
      <c r="AB8" s="39">
        <f>IF(AND($G8="x",Z8&gt;0),0,IF(ISERROR(LOOKUP(AA8,Punkte!$D$1:$D$22,Punkte!$E$1:$E$22)),"",LOOKUP((AA8),Punkte!$D$1:$D$22,Punkte!$E$1:$E$22)))</f>
        <v>9</v>
      </c>
      <c r="AC8" s="3">
        <v>13</v>
      </c>
      <c r="AD8" s="99">
        <v>8</v>
      </c>
      <c r="AE8" s="39">
        <f>IF(AND($G8="x",AC8&gt;0),0,IF(ISERROR(LOOKUP(AD8,Punkte!$D$1:$D$22,Punkte!$E$1:$E$22)),"",LOOKUP((AD8),Punkte!$D$1:$D$22,Punkte!$E$1:$E$22)))</f>
        <v>8</v>
      </c>
      <c r="AF8" s="3">
        <v>7</v>
      </c>
      <c r="AG8" s="99">
        <v>4</v>
      </c>
      <c r="AH8" s="39">
        <f>IF(AND($G8="x",AF8&gt;0),0,IF(ISERROR(LOOKUP(AG8,Punkte!$D$1:$D$22,Punkte!$E$1:$E$22)),"",LOOKUP((AG8),Punkte!$D$1:$D$22,Punkte!$E$1:$E$22)))</f>
        <v>13</v>
      </c>
      <c r="AI8" s="3">
        <v>9</v>
      </c>
      <c r="AJ8" s="99">
        <v>5</v>
      </c>
      <c r="AK8" s="39">
        <f>IF(AND($G8="x",AI8&gt;0),0,IF(ISERROR(LOOKUP(AJ8,Punkte!$D$1:$D$22,Punkte!$E$1:$E$22)),"",LOOKUP((AJ8),Punkte!$D$1:$D$22,Punkte!$E$1:$E$22)))</f>
        <v>11</v>
      </c>
      <c r="AL8" s="225">
        <f t="shared" si="1"/>
        <v>10</v>
      </c>
    </row>
    <row r="9" spans="1:40" x14ac:dyDescent="0.25">
      <c r="A9" s="145">
        <f t="shared" si="0"/>
        <v>5</v>
      </c>
      <c r="B9" s="146">
        <f>SUM(IF(ISNUMBER(J9),J9)+IF(ISNUMBER(M9),M9)+IF(ISNUMBER(P9),P9)+IF(ISNUMBER(S9),S9)+IF(ISNUMBER(V9),V9)+IF(ISNUMBER(Y9),Y9)+IF(ISNUMBER(AB9),AB9)+IF(ISNUMBER(AE9),AE9)+IF(ISNUMBER(#REF!),#REF!)+IF(ISNUMBER(#REF!),#REF!)+IF(ISNUMBER(#REF!),#REF!)+IF(ISNUMBER(AH9),AH9)+IF(ISNUMBER(AK9),AK9))</f>
        <v>85</v>
      </c>
      <c r="C9" s="18">
        <v>75</v>
      </c>
      <c r="E9" s="15" t="s">
        <v>378</v>
      </c>
      <c r="F9" s="15" t="s">
        <v>382</v>
      </c>
      <c r="G9" s="231"/>
      <c r="H9" s="3">
        <v>12</v>
      </c>
      <c r="I9" s="99">
        <v>8</v>
      </c>
      <c r="J9" s="39">
        <f>IF(AND($G9="x",H9&gt;0),0,IF(ISERROR(LOOKUP(I9,Punkte!$D$1:$D$22,Punkte!$E$1:$E$22)),"",LOOKUP((I9),Punkte!$D$1:$D$22,Punkte!$E$1:$E$22)))</f>
        <v>8</v>
      </c>
      <c r="K9" s="3" t="s">
        <v>47</v>
      </c>
      <c r="L9" s="99">
        <v>0</v>
      </c>
      <c r="M9" s="39" t="str">
        <f>IF(AND($G9="x",K9&gt;0),0,IF(ISERROR(LOOKUP(L9,Punkte!$D$1:$D$22,Punkte!$E$1:$E$22)),"",LOOKUP((L9),Punkte!$D$1:$D$22,Punkte!$E$1:$E$22)))</f>
        <v/>
      </c>
      <c r="N9" s="3" t="s">
        <v>39</v>
      </c>
      <c r="O9" s="99">
        <v>0</v>
      </c>
      <c r="P9" s="39" t="str">
        <f>IF(AND($G9="x",N9&gt;0),0,IF(ISERROR(LOOKUP(O9,Punkte!$D$1:$D$22,Punkte!$E$1:$E$22)),"",LOOKUP((O9),Punkte!$D$1:$D$22,Punkte!$E$1:$E$22)))</f>
        <v/>
      </c>
      <c r="Q9" s="3">
        <v>8</v>
      </c>
      <c r="R9" s="99">
        <v>7</v>
      </c>
      <c r="S9" s="39">
        <f>IF(AND($G9="x",Q9&gt;0),0,IF(ISERROR(LOOKUP(R9,Punkte!$D$1:$D$22,Punkte!$E$1:$E$22)),"",LOOKUP((R9),Punkte!$D$1:$D$22,Punkte!$E$1:$E$22)))</f>
        <v>9</v>
      </c>
      <c r="T9" s="3">
        <v>6</v>
      </c>
      <c r="U9" s="99">
        <v>3</v>
      </c>
      <c r="V9" s="39">
        <f>IF(AND($G9="x",T9&gt;0),0,IF(ISERROR(LOOKUP(U9,Punkte!$D$1:$D$22,Punkte!$E$1:$E$22)),"",LOOKUP((U9),Punkte!$D$1:$D$22,Punkte!$E$1:$E$22)))</f>
        <v>16</v>
      </c>
      <c r="W9" s="3">
        <v>6</v>
      </c>
      <c r="X9" s="99">
        <v>4</v>
      </c>
      <c r="Y9" s="39">
        <f>IF(AND($G9="x",W9&gt;0),0,IF(ISERROR(LOOKUP(X9,Punkte!$D$1:$D$22,Punkte!$E$1:$E$22)),"",LOOKUP((X9),Punkte!$D$1:$D$22,Punkte!$E$1:$E$22)))</f>
        <v>13</v>
      </c>
      <c r="Z9" s="3">
        <v>6</v>
      </c>
      <c r="AA9" s="99">
        <v>4</v>
      </c>
      <c r="AB9" s="39">
        <f>IF(AND($G9="x",Z9&gt;0),0,IF(ISERROR(LOOKUP(AA9,Punkte!$D$1:$D$22,Punkte!$E$1:$E$22)),"",LOOKUP((AA9),Punkte!$D$1:$D$22,Punkte!$E$1:$E$22)))</f>
        <v>13</v>
      </c>
      <c r="AC9" s="3">
        <v>5</v>
      </c>
      <c r="AD9" s="99">
        <v>4</v>
      </c>
      <c r="AE9" s="39">
        <f>IF(AND($G9="x",AC9&gt;0),0,IF(ISERROR(LOOKUP(AD9,Punkte!$D$1:$D$22,Punkte!$E$1:$E$22)),"",LOOKUP((AD9),Punkte!$D$1:$D$22,Punkte!$E$1:$E$22)))</f>
        <v>13</v>
      </c>
      <c r="AF9" s="3" t="s">
        <v>47</v>
      </c>
      <c r="AG9" s="99">
        <v>0</v>
      </c>
      <c r="AH9" s="39" t="str">
        <f>IF(AND($G9="x",AF9&gt;0),0,IF(ISERROR(LOOKUP(AG9,Punkte!$D$1:$D$22,Punkte!$E$1:$E$22)),"",LOOKUP((AG9),Punkte!$D$1:$D$22,Punkte!$E$1:$E$22)))</f>
        <v/>
      </c>
      <c r="AI9" s="3">
        <v>8</v>
      </c>
      <c r="AJ9" s="99">
        <v>4</v>
      </c>
      <c r="AK9" s="39">
        <f>IF(AND($G9="x",AI9&gt;0),0,IF(ISERROR(LOOKUP(AJ9,Punkte!$D$1:$D$22,Punkte!$E$1:$E$22)),"",LOOKUP((AJ9),Punkte!$D$1:$D$22,Punkte!$E$1:$E$22)))</f>
        <v>13</v>
      </c>
      <c r="AL9" s="225">
        <f t="shared" si="1"/>
        <v>10</v>
      </c>
    </row>
    <row r="10" spans="1:40" x14ac:dyDescent="0.25">
      <c r="A10" s="145">
        <f t="shared" si="0"/>
        <v>6</v>
      </c>
      <c r="B10" s="146">
        <f>SUM(IF(ISNUMBER(J10),J10)+IF(ISNUMBER(M10),M10)+IF(ISNUMBER(P10),P10)+IF(ISNUMBER(S10),S10)+IF(ISNUMBER(V10),V10)+IF(ISNUMBER(Y10),Y10)+IF(ISNUMBER(AB10),AB10)+IF(ISNUMBER(AE10),AE10)+IF(ISNUMBER(#REF!),#REF!)+IF(ISNUMBER(#REF!),#REF!)+IF(ISNUMBER(#REF!),#REF!)+IF(ISNUMBER(AH10),AH10)+IF(ISNUMBER(AK10),AK10))</f>
        <v>75</v>
      </c>
      <c r="C10" s="3">
        <v>3</v>
      </c>
      <c r="E10" s="15" t="s">
        <v>35</v>
      </c>
      <c r="F10" s="15" t="s">
        <v>36</v>
      </c>
      <c r="G10" s="220"/>
      <c r="H10" s="3">
        <v>6</v>
      </c>
      <c r="I10" s="99">
        <v>5</v>
      </c>
      <c r="J10" s="39">
        <f>IF(AND($G10="x",H10&gt;0),0,IF(ISERROR(LOOKUP(I10,Punkte!$D$1:$D$22,Punkte!$E$1:$E$22)),"",LOOKUP((I10),Punkte!$D$1:$D$22,Punkte!$E$1:$E$22)))</f>
        <v>11</v>
      </c>
      <c r="K10" s="3" t="s">
        <v>47</v>
      </c>
      <c r="L10" s="99">
        <v>0</v>
      </c>
      <c r="M10" s="39" t="str">
        <f>IF(AND($G10="x",K10&gt;0),0,IF(ISERROR(LOOKUP(L10,Punkte!$D$1:$D$22,Punkte!$E$1:$E$22)),"",LOOKUP((L10),Punkte!$D$1:$D$22,Punkte!$E$1:$E$22)))</f>
        <v/>
      </c>
      <c r="N10" s="3">
        <v>6</v>
      </c>
      <c r="O10" s="99">
        <v>5</v>
      </c>
      <c r="P10" s="39">
        <f>IF(AND($G10="x",N10&gt;0),0,IF(ISERROR(LOOKUP(O10,Punkte!$D$1:$D$22,Punkte!$E$1:$E$22)),"",LOOKUP((O10),Punkte!$D$1:$D$22,Punkte!$E$1:$E$22)))</f>
        <v>11</v>
      </c>
      <c r="Q10" s="3">
        <v>6</v>
      </c>
      <c r="R10" s="99">
        <v>5</v>
      </c>
      <c r="S10" s="39">
        <f>IF(AND($G10="x",Q10&gt;0),0,IF(ISERROR(LOOKUP(R10,Punkte!$D$1:$D$22,Punkte!$E$1:$E$22)),"",LOOKUP((R10),Punkte!$D$1:$D$22,Punkte!$E$1:$E$22)))</f>
        <v>11</v>
      </c>
      <c r="T10" s="3" t="s">
        <v>47</v>
      </c>
      <c r="U10" s="99">
        <v>0</v>
      </c>
      <c r="V10" s="39" t="str">
        <f>IF(AND($G10="x",T10&gt;0),0,IF(ISERROR(LOOKUP(U10,Punkte!$D$1:$D$22,Punkte!$E$1:$E$22)),"",LOOKUP((U10),Punkte!$D$1:$D$22,Punkte!$E$1:$E$22)))</f>
        <v/>
      </c>
      <c r="W10" s="3">
        <v>2</v>
      </c>
      <c r="X10" s="99">
        <v>2</v>
      </c>
      <c r="Y10" s="39">
        <f>IF(AND($G10="x",W10&gt;0),0,IF(ISERROR(LOOKUP(X10,Punkte!$D$1:$D$22,Punkte!$E$1:$E$22)),"",LOOKUP((X10),Punkte!$D$1:$D$22,Punkte!$E$1:$E$22)))</f>
        <v>20</v>
      </c>
      <c r="Z10" s="3">
        <v>7</v>
      </c>
      <c r="AA10" s="99">
        <v>5</v>
      </c>
      <c r="AB10" s="39">
        <f>IF(AND($G10="x",Z10&gt;0),0,IF(ISERROR(LOOKUP(AA10,Punkte!$D$1:$D$22,Punkte!$E$1:$E$22)),"",LOOKUP((AA10),Punkte!$D$1:$D$22,Punkte!$E$1:$E$22)))</f>
        <v>11</v>
      </c>
      <c r="AC10" s="3">
        <v>6</v>
      </c>
      <c r="AD10" s="99">
        <v>5</v>
      </c>
      <c r="AE10" s="39">
        <f>IF(AND($G10="x",AC10&gt;0),0,IF(ISERROR(LOOKUP(AD10,Punkte!$D$1:$D$22,Punkte!$E$1:$E$22)),"",LOOKUP((AD10),Punkte!$D$1:$D$22,Punkte!$E$1:$E$22)))</f>
        <v>11</v>
      </c>
      <c r="AG10" s="99">
        <f>IF($G10="x",0,IF(AF10&lt;50,AF10-COUNTIFS($G$5:$G10,"x"),0))</f>
        <v>0</v>
      </c>
      <c r="AH10" s="39" t="str">
        <f>IF(AND($G10="x",AF10&gt;0),0,IF(ISERROR(LOOKUP(AG10,Punkte!$D$1:$D$22,Punkte!$E$1:$E$22)),"",LOOKUP((AG10),Punkte!$D$1:$D$22,Punkte!$E$1:$E$22)))</f>
        <v/>
      </c>
      <c r="AJ10" s="99">
        <f>IF($G10="x",0,IF(AI10&lt;50,AI10-COUNTIFS($G$5:$G10,"x"),0))</f>
        <v>0</v>
      </c>
      <c r="AK10" s="39" t="str">
        <f>IF(AND($G10="x",AI10&gt;0),0,IF(ISERROR(LOOKUP(AJ10,Punkte!$D$1:$D$22,Punkte!$E$1:$E$22)),"",LOOKUP((AJ10),Punkte!$D$1:$D$22,Punkte!$E$1:$E$22)))</f>
        <v/>
      </c>
      <c r="AL10" s="225">
        <f t="shared" si="1"/>
        <v>8</v>
      </c>
    </row>
    <row r="11" spans="1:40" x14ac:dyDescent="0.25">
      <c r="A11" s="145">
        <f t="shared" si="0"/>
        <v>7</v>
      </c>
      <c r="B11" s="146">
        <f>SUM(IF(ISNUMBER(J11),J11)+IF(ISNUMBER(M11),M11)+IF(ISNUMBER(P11),P11)+IF(ISNUMBER(S11),S11)+IF(ISNUMBER(V11),V11)+IF(ISNUMBER(Y11),Y11)+IF(ISNUMBER(AB11),AB11)+IF(ISNUMBER(AE11),AE11)+IF(ISNUMBER(#REF!),#REF!)+IF(ISNUMBER(#REF!),#REF!)+IF(ISNUMBER(#REF!),#REF!)+IF(ISNUMBER(AH11),AH11)+IF(ISNUMBER(AK11),AK11))</f>
        <v>74</v>
      </c>
      <c r="C11" s="3">
        <v>9</v>
      </c>
      <c r="E11" s="15" t="s">
        <v>245</v>
      </c>
      <c r="F11" s="15" t="s">
        <v>55</v>
      </c>
      <c r="G11" s="220"/>
      <c r="H11" s="3">
        <v>7</v>
      </c>
      <c r="I11" s="99">
        <v>6</v>
      </c>
      <c r="J11" s="39">
        <f>IF(AND($G11="x",H11&gt;0),0,IF(ISERROR(LOOKUP(I11,Punkte!$D$1:$D$22,Punkte!$E$1:$E$22)),"",LOOKUP((I11),Punkte!$D$1:$D$22,Punkte!$E$1:$E$22)))</f>
        <v>10</v>
      </c>
      <c r="K11" s="3" t="s">
        <v>47</v>
      </c>
      <c r="L11" s="99">
        <v>0</v>
      </c>
      <c r="M11" s="39" t="str">
        <f>IF(AND($G11="x",K11&gt;0),0,IF(ISERROR(LOOKUP(L11,Punkte!$D$1:$D$22,Punkte!$E$1:$E$22)),"",LOOKUP((L11),Punkte!$D$1:$D$22,Punkte!$E$1:$E$22)))</f>
        <v/>
      </c>
      <c r="N11" s="3">
        <v>7</v>
      </c>
      <c r="O11" s="99">
        <v>6</v>
      </c>
      <c r="P11" s="39">
        <f>IF(AND($G11="x",N11&gt;0),0,IF(ISERROR(LOOKUP(O11,Punkte!$D$1:$D$22,Punkte!$E$1:$E$22)),"",LOOKUP((O11),Punkte!$D$1:$D$22,Punkte!$E$1:$E$22)))</f>
        <v>10</v>
      </c>
      <c r="Q11" s="3">
        <v>7</v>
      </c>
      <c r="R11" s="99">
        <v>6</v>
      </c>
      <c r="S11" s="39">
        <f>IF(AND($G11="x",Q11&gt;0),0,IF(ISERROR(LOOKUP(R11,Punkte!$D$1:$D$22,Punkte!$E$1:$E$22)),"",LOOKUP((R11),Punkte!$D$1:$D$22,Punkte!$E$1:$E$22)))</f>
        <v>10</v>
      </c>
      <c r="T11" s="3">
        <v>7</v>
      </c>
      <c r="U11" s="99">
        <v>4</v>
      </c>
      <c r="V11" s="39">
        <f>IF(AND($G11="x",T11&gt;0),0,IF(ISERROR(LOOKUP(U11,Punkte!$D$1:$D$22,Punkte!$E$1:$E$22)),"",LOOKUP((U11),Punkte!$D$1:$D$22,Punkte!$E$1:$E$22)))</f>
        <v>13</v>
      </c>
      <c r="W11" s="3">
        <v>7</v>
      </c>
      <c r="X11" s="99">
        <v>5</v>
      </c>
      <c r="Y11" s="39">
        <f>IF(AND($G11="x",W11&gt;0),0,IF(ISERROR(LOOKUP(X11,Punkte!$D$1:$D$22,Punkte!$E$1:$E$22)),"",LOOKUP((X11),Punkte!$D$1:$D$22,Punkte!$E$1:$E$22)))</f>
        <v>11</v>
      </c>
      <c r="Z11" s="3">
        <v>8</v>
      </c>
      <c r="AA11" s="99">
        <v>6</v>
      </c>
      <c r="AB11" s="39">
        <f>IF(AND($G11="x",Z11&gt;0),0,IF(ISERROR(LOOKUP(AA11,Punkte!$D$1:$D$22,Punkte!$E$1:$E$22)),"",LOOKUP((AA11),Punkte!$D$1:$D$22,Punkte!$E$1:$E$22)))</f>
        <v>10</v>
      </c>
      <c r="AC11" s="3">
        <v>9</v>
      </c>
      <c r="AD11" s="99">
        <v>6</v>
      </c>
      <c r="AE11" s="39">
        <f>IF(AND($G11="x",AC11&gt;0),0,IF(ISERROR(LOOKUP(AD11,Punkte!$D$1:$D$22,Punkte!$E$1:$E$22)),"",LOOKUP((AD11),Punkte!$D$1:$D$22,Punkte!$E$1:$E$22)))</f>
        <v>10</v>
      </c>
      <c r="AG11" s="99">
        <f>IF($G11="x",0,IF(AF11&lt;50,AF11-COUNTIFS($G$5:$G11,"x"),0))</f>
        <v>0</v>
      </c>
      <c r="AH11" s="39" t="str">
        <f>IF(AND($G11="x",AF11&gt;0),0,IF(ISERROR(LOOKUP(AG11,Punkte!$D$1:$D$22,Punkte!$E$1:$E$22)),"",LOOKUP((AG11),Punkte!$D$1:$D$22,Punkte!$E$1:$E$22)))</f>
        <v/>
      </c>
      <c r="AJ11" s="99">
        <f>IF($G11="x",0,IF(AI11&lt;50,AI11-COUNTIFS($G$5:$G11,"x"),0))</f>
        <v>0</v>
      </c>
      <c r="AK11" s="39" t="str">
        <f>IF(AND($G11="x",AI11&gt;0),0,IF(ISERROR(LOOKUP(AJ11,Punkte!$D$1:$D$22,Punkte!$E$1:$E$22)),"",LOOKUP((AJ11),Punkte!$D$1:$D$22,Punkte!$E$1:$E$22)))</f>
        <v/>
      </c>
      <c r="AL11" s="225">
        <f t="shared" si="1"/>
        <v>8</v>
      </c>
    </row>
    <row r="12" spans="1:40" x14ac:dyDescent="0.25">
      <c r="A12" s="145">
        <f t="shared" si="0"/>
        <v>8</v>
      </c>
      <c r="B12" s="146">
        <f>SUM(IF(ISNUMBER(J12),J12)+IF(ISNUMBER(M12),M12)+IF(ISNUMBER(P12),P12)+IF(ISNUMBER(S12),S12)+IF(ISNUMBER(V12),V12)+IF(ISNUMBER(Y12),Y12)+IF(ISNUMBER(AB12),AB12)+IF(ISNUMBER(AE12),AE12)+IF(ISNUMBER(#REF!),#REF!)+IF(ISNUMBER(#REF!),#REF!)+IF(ISNUMBER(#REF!),#REF!)+IF(ISNUMBER(AH12),AH12)+IF(ISNUMBER(AK12),AK12))</f>
        <v>71</v>
      </c>
      <c r="C12" s="3">
        <v>24</v>
      </c>
      <c r="E12" s="15" t="s">
        <v>329</v>
      </c>
      <c r="F12" s="15" t="s">
        <v>43</v>
      </c>
      <c r="G12" s="227"/>
      <c r="H12" s="3">
        <v>13</v>
      </c>
      <c r="I12" s="99">
        <v>9</v>
      </c>
      <c r="J12" s="39">
        <f>IF(AND($G12="x",H12&gt;0),0,IF(ISERROR(LOOKUP(I12,Punkte!$D$1:$D$22,Punkte!$E$1:$E$22)),"",LOOKUP((I12),Punkte!$D$1:$D$22,Punkte!$E$1:$E$22)))</f>
        <v>7</v>
      </c>
      <c r="K12" s="3" t="s">
        <v>39</v>
      </c>
      <c r="L12" s="99">
        <v>0</v>
      </c>
      <c r="M12" s="39" t="str">
        <f>IF(AND($G12="x",K12&gt;0),0,IF(ISERROR(LOOKUP(L12,Punkte!$D$1:$D$22,Punkte!$E$1:$E$22)),"",LOOKUP((L12),Punkte!$D$1:$D$22,Punkte!$E$1:$E$22)))</f>
        <v/>
      </c>
      <c r="N12" s="3">
        <v>8</v>
      </c>
      <c r="O12" s="99">
        <v>7</v>
      </c>
      <c r="P12" s="39">
        <f>IF(AND($G12="x",N12&gt;0),0,IF(ISERROR(LOOKUP(O12,Punkte!$D$1:$D$22,Punkte!$E$1:$E$22)),"",LOOKUP((O12),Punkte!$D$1:$D$22,Punkte!$E$1:$E$22)))</f>
        <v>9</v>
      </c>
      <c r="Q12" s="3">
        <v>9</v>
      </c>
      <c r="R12" s="99">
        <v>8</v>
      </c>
      <c r="S12" s="39">
        <f>IF(AND($G12="x",Q12&gt;0),0,IF(ISERROR(LOOKUP(R12,Punkte!$D$1:$D$22,Punkte!$E$1:$E$22)),"",LOOKUP((R12),Punkte!$D$1:$D$22,Punkte!$E$1:$E$22)))</f>
        <v>8</v>
      </c>
      <c r="T12" s="3">
        <v>8</v>
      </c>
      <c r="U12" s="99">
        <v>5</v>
      </c>
      <c r="V12" s="39">
        <f>IF(AND($G12="x",T12&gt;0),0,IF(ISERROR(LOOKUP(U12,Punkte!$D$1:$D$22,Punkte!$E$1:$E$22)),"",LOOKUP((U12),Punkte!$D$1:$D$22,Punkte!$E$1:$E$22)))</f>
        <v>11</v>
      </c>
      <c r="W12" s="3">
        <v>10</v>
      </c>
      <c r="X12" s="99">
        <v>6</v>
      </c>
      <c r="Y12" s="39">
        <f>IF(AND($G12="x",W12&gt;0),0,IF(ISERROR(LOOKUP(X12,Punkte!$D$1:$D$22,Punkte!$E$1:$E$22)),"",LOOKUP((X12),Punkte!$D$1:$D$22,Punkte!$E$1:$E$22)))</f>
        <v>10</v>
      </c>
      <c r="Z12" s="3">
        <v>13</v>
      </c>
      <c r="AA12" s="99">
        <v>8</v>
      </c>
      <c r="AB12" s="39">
        <f>IF(AND($G12="x",Z12&gt;0),0,IF(ISERROR(LOOKUP(AA12,Punkte!$D$1:$D$22,Punkte!$E$1:$E$22)),"",LOOKUP((AA12),Punkte!$D$1:$D$22,Punkte!$E$1:$E$22)))</f>
        <v>8</v>
      </c>
      <c r="AC12" s="3">
        <v>14</v>
      </c>
      <c r="AD12" s="99">
        <v>9</v>
      </c>
      <c r="AE12" s="39">
        <f>IF(AND($G12="x",AC12&gt;0),0,IF(ISERROR(LOOKUP(AD12,Punkte!$D$1:$D$22,Punkte!$E$1:$E$22)),"",LOOKUP((AD12),Punkte!$D$1:$D$22,Punkte!$E$1:$E$22)))</f>
        <v>7</v>
      </c>
      <c r="AF12" s="3">
        <v>8</v>
      </c>
      <c r="AG12" s="99">
        <v>5</v>
      </c>
      <c r="AH12" s="39">
        <f>IF(AND($G12="x",AF12&gt;0),0,IF(ISERROR(LOOKUP(AG12,Punkte!$D$1:$D$22,Punkte!$E$1:$E$22)),"",LOOKUP((AG12),Punkte!$D$1:$D$22,Punkte!$E$1:$E$22)))</f>
        <v>11</v>
      </c>
      <c r="AI12" s="3" t="s">
        <v>47</v>
      </c>
      <c r="AJ12" s="99">
        <v>0</v>
      </c>
      <c r="AK12" s="39" t="str">
        <f>IF(AND($G12="x",AI12&gt;0),0,IF(ISERROR(LOOKUP(AJ12,Punkte!$D$1:$D$22,Punkte!$E$1:$E$22)),"",LOOKUP((AJ12),Punkte!$D$1:$D$22,Punkte!$E$1:$E$22)))</f>
        <v/>
      </c>
      <c r="AL12" s="225">
        <f t="shared" si="1"/>
        <v>10</v>
      </c>
    </row>
    <row r="13" spans="1:40" x14ac:dyDescent="0.25">
      <c r="A13" s="145">
        <f t="shared" si="0"/>
        <v>9</v>
      </c>
      <c r="B13" s="146">
        <f>SUM(IF(ISNUMBER(J13),J13)+IF(ISNUMBER(M13),M13)+IF(ISNUMBER(P13),P13)+IF(ISNUMBER(S13),S13)+IF(ISNUMBER(V13),V13)+IF(ISNUMBER(Y13),Y13)+IF(ISNUMBER(AB13),AB13)+IF(ISNUMBER(AE13),AE13)+IF(ISNUMBER(#REF!),#REF!)+IF(ISNUMBER(#REF!),#REF!)+IF(ISNUMBER(#REF!),#REF!)+IF(ISNUMBER(AH13),AH13)+IF(ISNUMBER(AK13),AK13))</f>
        <v>68</v>
      </c>
      <c r="C13" s="18">
        <v>55</v>
      </c>
      <c r="D13" s="206"/>
      <c r="E13" s="15" t="s">
        <v>52</v>
      </c>
      <c r="F13" s="15" t="s">
        <v>53</v>
      </c>
      <c r="G13" s="220"/>
      <c r="H13" s="3">
        <v>2</v>
      </c>
      <c r="I13" s="99">
        <v>1</v>
      </c>
      <c r="J13" s="39">
        <f>IF(AND($G13="x",H13&gt;0),0,IF(ISERROR(LOOKUP(I13,Punkte!$D$1:$D$22,Punkte!$E$1:$E$22)),"",LOOKUP((I13),Punkte!$D$1:$D$22,Punkte!$E$1:$E$22)))</f>
        <v>25</v>
      </c>
      <c r="K13" s="3">
        <v>7</v>
      </c>
      <c r="L13" s="99">
        <v>5</v>
      </c>
      <c r="M13" s="39">
        <f>IF(AND($G13="x",K13&gt;0),0,IF(ISERROR(LOOKUP(L13,Punkte!$D$1:$D$22,Punkte!$E$1:$E$22)),"",LOOKUP((L13),Punkte!$D$1:$D$22,Punkte!$E$1:$E$22)))</f>
        <v>11</v>
      </c>
      <c r="N13" s="3">
        <v>3</v>
      </c>
      <c r="O13" s="99">
        <v>3</v>
      </c>
      <c r="P13" s="39">
        <f>IF(AND($G13="x",N13&gt;0),0,IF(ISERROR(LOOKUP(O13,Punkte!$D$1:$D$22,Punkte!$E$1:$E$22)),"",LOOKUP((O13),Punkte!$D$1:$D$22,Punkte!$E$1:$E$22)))</f>
        <v>16</v>
      </c>
      <c r="Q13" s="3">
        <v>4</v>
      </c>
      <c r="R13" s="99">
        <v>3</v>
      </c>
      <c r="S13" s="39">
        <f>IF(AND($G13="x",Q13&gt;0),0,IF(ISERROR(LOOKUP(R13,Punkte!$D$1:$D$22,Punkte!$E$1:$E$22)),"",LOOKUP((R13),Punkte!$D$1:$D$22,Punkte!$E$1:$E$22)))</f>
        <v>16</v>
      </c>
      <c r="U13" s="99">
        <f>IF($G13="x",0,IF(T13&lt;50,T13-COUNTIFS($G$5:$G13,"x"),0))</f>
        <v>0</v>
      </c>
      <c r="V13" s="39" t="str">
        <f>IF(AND($G13="x",T13&gt;0),0,IF(ISERROR(LOOKUP(U13,Punkte!$D$1:$D$22,Punkte!$E$1:$E$22)),"",LOOKUP((U13),Punkte!$D$1:$D$22,Punkte!$E$1:$E$22)))</f>
        <v/>
      </c>
      <c r="X13" s="99">
        <f>IF($G13="x",0,IF(W13&lt;50,W13-COUNTIFS($G$5:$G13,"x"),0))</f>
        <v>0</v>
      </c>
      <c r="Y13" s="39" t="str">
        <f>IF(AND($G13="x",W13&gt;0),0,IF(ISERROR(LOOKUP(X13,Punkte!$D$1:$D$22,Punkte!$E$1:$E$22)),"",LOOKUP((X13),Punkte!$D$1:$D$22,Punkte!$E$1:$E$22)))</f>
        <v/>
      </c>
      <c r="AA13" s="99">
        <f>IF($G13="x",0,IF(Z13&lt;50,Z13-COUNTIFS($G$5:$G13,"x"),0))</f>
        <v>0</v>
      </c>
      <c r="AB13" s="39" t="str">
        <f>IF(AND($G13="x",Z13&gt;0),0,IF(ISERROR(LOOKUP(AA13,Punkte!$D$1:$D$22,Punkte!$E$1:$E$22)),"",LOOKUP((AA13),Punkte!$D$1:$D$22,Punkte!$E$1:$E$22)))</f>
        <v/>
      </c>
      <c r="AD13" s="99">
        <f>IF($G13="x",0,IF(AC13&lt;50,AC13-COUNTIFS($G$5:$G13,"x"),0))</f>
        <v>0</v>
      </c>
      <c r="AE13" s="39" t="str">
        <f>IF(AND($G13="x",AC13&gt;0),0,IF(ISERROR(LOOKUP(AD13,Punkte!$D$1:$D$22,Punkte!$E$1:$E$22)),"",LOOKUP((AD13),Punkte!$D$1:$D$22,Punkte!$E$1:$E$22)))</f>
        <v/>
      </c>
      <c r="AG13" s="99">
        <f>IF($G13="x",0,IF(AF13&lt;50,AF13-COUNTIFS($G$5:$G13,"x"),0))</f>
        <v>0</v>
      </c>
      <c r="AH13" s="39" t="str">
        <f>IF(AND($G13="x",AF13&gt;0),0,IF(ISERROR(LOOKUP(AG13,Punkte!$D$1:$D$22,Punkte!$E$1:$E$22)),"",LOOKUP((AG13),Punkte!$D$1:$D$22,Punkte!$E$1:$E$22)))</f>
        <v/>
      </c>
      <c r="AJ13" s="99">
        <f>IF($G13="x",0,IF(AI13&lt;50,AI13-COUNTIFS($G$5:$G13,"x"),0))</f>
        <v>0</v>
      </c>
      <c r="AK13" s="39" t="str">
        <f>IF(AND($G13="x",AI13&gt;0),0,IF(ISERROR(LOOKUP(AJ13,Punkte!$D$1:$D$22,Punkte!$E$1:$E$22)),"",LOOKUP((AJ13),Punkte!$D$1:$D$22,Punkte!$E$1:$E$22)))</f>
        <v/>
      </c>
      <c r="AL13" s="225">
        <f t="shared" si="1"/>
        <v>4</v>
      </c>
    </row>
    <row r="14" spans="1:40" x14ac:dyDescent="0.25">
      <c r="A14" s="145">
        <f t="shared" si="0"/>
        <v>10</v>
      </c>
      <c r="B14" s="146">
        <f>SUM(IF(ISNUMBER(J14),J14)+IF(ISNUMBER(M14),M14)+IF(ISNUMBER(P14),P14)+IF(ISNUMBER(S14),S14)+IF(ISNUMBER(V14),V14)+IF(ISNUMBER(Y14),Y14)+IF(ISNUMBER(AB14),AB14)+IF(ISNUMBER(AE14),AE14)+IF(ISNUMBER(#REF!),#REF!)+IF(ISNUMBER(#REF!),#REF!)+IF(ISNUMBER(#REF!),#REF!)+IF(ISNUMBER(AH14),AH14)+IF(ISNUMBER(AK14),AK14))</f>
        <v>66</v>
      </c>
      <c r="C14" s="3">
        <v>65</v>
      </c>
      <c r="E14" s="15" t="s">
        <v>42</v>
      </c>
      <c r="F14" s="15" t="s">
        <v>43</v>
      </c>
      <c r="G14" s="232"/>
      <c r="H14" s="3">
        <v>8</v>
      </c>
      <c r="I14" s="99">
        <v>7</v>
      </c>
      <c r="J14" s="39">
        <f>IF(AND($G14="x",H14&gt;0),0,IF(ISERROR(LOOKUP(I14,Punkte!$D$1:$D$22,Punkte!$E$1:$E$22)),"",LOOKUP((I14),Punkte!$D$1:$D$22,Punkte!$E$1:$E$22)))</f>
        <v>9</v>
      </c>
      <c r="K14" s="3">
        <v>3</v>
      </c>
      <c r="L14" s="99">
        <v>3</v>
      </c>
      <c r="M14" s="39">
        <f>IF(AND($G14="x",K14&gt;0),0,IF(ISERROR(LOOKUP(L14,Punkte!$D$1:$D$22,Punkte!$E$1:$E$22)),"",LOOKUP((L14),Punkte!$D$1:$D$22,Punkte!$E$1:$E$22)))</f>
        <v>16</v>
      </c>
      <c r="N14" s="3" t="s">
        <v>39</v>
      </c>
      <c r="O14" s="99">
        <v>0</v>
      </c>
      <c r="P14" s="39" t="str">
        <f>IF(AND($G14="x",N14&gt;0),0,IF(ISERROR(LOOKUP(O14,Punkte!$D$1:$D$22,Punkte!$E$1:$E$22)),"",LOOKUP((O14),Punkte!$D$1:$D$22,Punkte!$E$1:$E$22)))</f>
        <v/>
      </c>
      <c r="Q14" s="3" t="s">
        <v>39</v>
      </c>
      <c r="R14" s="99">
        <f>IF($G14="x",0,IF(Q14&lt;50,Q14-COUNTIFS($G$5:$G14,"x"),0))</f>
        <v>0</v>
      </c>
      <c r="S14" s="39" t="str">
        <f>IF(AND($G14="x",Q14&gt;0),0,IF(ISERROR(LOOKUP(R14,Punkte!$D$1:$D$22,Punkte!$E$1:$E$22)),"",LOOKUP((R14),Punkte!$D$1:$D$22,Punkte!$E$1:$E$22)))</f>
        <v/>
      </c>
      <c r="U14" s="99">
        <f>IF($G14="x",0,IF(T14&lt;50,T14-COUNTIFS($G$5:$G14,"x"),0))</f>
        <v>0</v>
      </c>
      <c r="V14" s="39" t="str">
        <f>IF(AND($G14="x",T14&gt;0),0,IF(ISERROR(LOOKUP(U14,Punkte!$D$1:$D$22,Punkte!$E$1:$E$22)),"",LOOKUP((U14),Punkte!$D$1:$D$22,Punkte!$E$1:$E$22)))</f>
        <v/>
      </c>
      <c r="X14" s="99">
        <f>IF($G14="x",0,IF(W14&lt;50,W14-COUNTIFS($G$5:$G14,"x"),0))</f>
        <v>0</v>
      </c>
      <c r="Y14" s="39" t="str">
        <f>IF(AND($G14="x",W14&gt;0),0,IF(ISERROR(LOOKUP(X14,Punkte!$D$1:$D$22,Punkte!$E$1:$E$22)),"",LOOKUP((X14),Punkte!$D$1:$D$22,Punkte!$E$1:$E$22)))</f>
        <v/>
      </c>
      <c r="Z14" s="3" t="s">
        <v>47</v>
      </c>
      <c r="AA14" s="99">
        <v>0</v>
      </c>
      <c r="AB14" s="39" t="str">
        <f>IF(AND($G14="x",Z14&gt;0),0,IF(ISERROR(LOOKUP(AA14,Punkte!$D$1:$D$22,Punkte!$E$1:$E$22)),"",LOOKUP((AA14),Punkte!$D$1:$D$22,Punkte!$E$1:$E$22)))</f>
        <v/>
      </c>
      <c r="AC14" s="3">
        <v>11</v>
      </c>
      <c r="AD14" s="99">
        <v>7</v>
      </c>
      <c r="AE14" s="39">
        <f>IF(AND($G14="x",AC14&gt;0),0,IF(ISERROR(LOOKUP(AD14,Punkte!$D$1:$D$22,Punkte!$E$1:$E$22)),"",LOOKUP((AD14),Punkte!$D$1:$D$22,Punkte!$E$1:$E$22)))</f>
        <v>9</v>
      </c>
      <c r="AF14" s="3">
        <v>6</v>
      </c>
      <c r="AG14" s="99">
        <v>3</v>
      </c>
      <c r="AH14" s="39">
        <f>IF(AND($G14="x",AF14&gt;0),0,IF(ISERROR(LOOKUP(AG14,Punkte!$D$1:$D$22,Punkte!$E$1:$E$22)),"",LOOKUP((AG14),Punkte!$D$1:$D$22,Punkte!$E$1:$E$22)))</f>
        <v>16</v>
      </c>
      <c r="AI14" s="3">
        <v>6</v>
      </c>
      <c r="AJ14" s="99">
        <v>3</v>
      </c>
      <c r="AK14" s="39">
        <f>IF(AND($G14="x",AI14&gt;0),0,IF(ISERROR(LOOKUP(AJ14,Punkte!$D$1:$D$22,Punkte!$E$1:$E$22)),"",LOOKUP((AJ14),Punkte!$D$1:$D$22,Punkte!$E$1:$E$22)))</f>
        <v>16</v>
      </c>
      <c r="AL14" s="225">
        <f t="shared" si="1"/>
        <v>8</v>
      </c>
    </row>
    <row r="15" spans="1:40" x14ac:dyDescent="0.25">
      <c r="A15" s="145">
        <f t="shared" si="0"/>
        <v>11</v>
      </c>
      <c r="B15" s="146">
        <f>SUM(IF(ISNUMBER(J15),J15)+IF(ISNUMBER(M15),M15)+IF(ISNUMBER(P15),P15)+IF(ISNUMBER(S15),S15)+IF(ISNUMBER(V15),V15)+IF(ISNUMBER(Y15),Y15)+IF(ISNUMBER(AB15),AB15)+IF(ISNUMBER(AE15),AE15)+IF(ISNUMBER(#REF!),#REF!)+IF(ISNUMBER(#REF!),#REF!)+IF(ISNUMBER(#REF!),#REF!)+IF(ISNUMBER(AH15),AH15)+IF(ISNUMBER(AK15),AK15))</f>
        <v>28</v>
      </c>
      <c r="C15" s="3">
        <v>51</v>
      </c>
      <c r="D15" s="207"/>
      <c r="E15" s="15" t="s">
        <v>105</v>
      </c>
      <c r="F15" s="15" t="s">
        <v>229</v>
      </c>
      <c r="G15" s="220"/>
      <c r="H15" s="3" t="s">
        <v>39</v>
      </c>
      <c r="I15" s="99">
        <v>0</v>
      </c>
      <c r="J15" s="39" t="str">
        <f>IF(AND($G15="x",H15&gt;0),0,IF(ISERROR(LOOKUP(I15,Punkte!$D$1:$D$22,Punkte!$E$1:$E$22)),"",LOOKUP((I15),Punkte!$D$1:$D$22,Punkte!$E$1:$E$22)))</f>
        <v/>
      </c>
      <c r="K15" s="3" t="s">
        <v>39</v>
      </c>
      <c r="L15" s="99">
        <v>0</v>
      </c>
      <c r="M15" s="39" t="str">
        <f>IF(AND($G15="x",K15&gt;0),0,IF(ISERROR(LOOKUP(L15,Punkte!$D$1:$D$22,Punkte!$E$1:$E$22)),"",LOOKUP((L15),Punkte!$D$1:$D$22,Punkte!$E$1:$E$22)))</f>
        <v/>
      </c>
      <c r="O15" s="99">
        <f>IF($G15="x",0,IF(N15&lt;50,N15-COUNTIFS($G$5:$G15,"x"),0))</f>
        <v>0</v>
      </c>
      <c r="P15" s="39" t="str">
        <f>IF(AND($G15="x",N15&gt;0),0,IF(ISERROR(LOOKUP(O15,Punkte!$D$1:$D$22,Punkte!$E$1:$E$22)),"",LOOKUP((O15),Punkte!$D$1:$D$22,Punkte!$E$1:$E$22)))</f>
        <v/>
      </c>
      <c r="R15" s="99">
        <f>IF($G15="x",0,IF(Q15&lt;50,Q15-COUNTIFS($G$5:$G15,"x"),0))</f>
        <v>0</v>
      </c>
      <c r="S15" s="39" t="str">
        <f>IF(AND($G15="x",Q15&gt;0),0,IF(ISERROR(LOOKUP(R15,Punkte!$D$1:$D$22,Punkte!$E$1:$E$22)),"",LOOKUP((R15),Punkte!$D$1:$D$22,Punkte!$E$1:$E$22)))</f>
        <v/>
      </c>
      <c r="T15" s="3">
        <v>10</v>
      </c>
      <c r="U15" s="99">
        <v>6</v>
      </c>
      <c r="V15" s="39">
        <f>IF(AND($G15="x",T15&gt;0),0,IF(ISERROR(LOOKUP(U15,Punkte!$D$1:$D$22,Punkte!$E$1:$E$22)),"",LOOKUP((U15),Punkte!$D$1:$D$22,Punkte!$E$1:$E$22)))</f>
        <v>10</v>
      </c>
      <c r="W15" s="3">
        <v>14</v>
      </c>
      <c r="X15" s="99">
        <v>8</v>
      </c>
      <c r="Y15" s="39">
        <f>IF(AND($G15="x",W15&gt;0),0,IF(ISERROR(LOOKUP(X15,Punkte!$D$1:$D$22,Punkte!$E$1:$E$22)),"",LOOKUP((X15),Punkte!$D$1:$D$22,Punkte!$E$1:$E$22)))</f>
        <v>8</v>
      </c>
      <c r="AA15" s="99">
        <f>IF($G15="x",0,IF(Z15&lt;50,Z15-COUNTIFS($G$5:$G15,"x"),0))</f>
        <v>0</v>
      </c>
      <c r="AB15" s="39" t="str">
        <f>IF(AND($G15="x",Z15&gt;0),0,IF(ISERROR(LOOKUP(AA15,Punkte!$D$1:$D$22,Punkte!$E$1:$E$22)),"",LOOKUP((AA15),Punkte!$D$1:$D$22,Punkte!$E$1:$E$22)))</f>
        <v/>
      </c>
      <c r="AD15" s="99">
        <f>IF($G15="x",0,IF(AC15&lt;50,AC15-COUNTIFS($G$5:$G15,"x"),0))</f>
        <v>0</v>
      </c>
      <c r="AE15" s="39" t="str">
        <f>IF(AND($G15="x",AC15&gt;0),0,IF(ISERROR(LOOKUP(AD15,Punkte!$D$1:$D$22,Punkte!$E$1:$E$22)),"",LOOKUP((AD15),Punkte!$D$1:$D$22,Punkte!$E$1:$E$22)))</f>
        <v/>
      </c>
      <c r="AF15" s="3">
        <v>11</v>
      </c>
      <c r="AG15" s="99">
        <v>6</v>
      </c>
      <c r="AH15" s="39">
        <f>IF(AND($G15="x",AF15&gt;0),0,IF(ISERROR(LOOKUP(AG15,Punkte!$D$1:$D$22,Punkte!$E$1:$E$22)),"",LOOKUP((AG15),Punkte!$D$1:$D$22,Punkte!$E$1:$E$22)))</f>
        <v>10</v>
      </c>
      <c r="AI15" s="3" t="s">
        <v>39</v>
      </c>
      <c r="AJ15" s="99">
        <v>0</v>
      </c>
      <c r="AK15" s="39" t="str">
        <f>IF(AND($G15="x",AI15&gt;0),0,IF(ISERROR(LOOKUP(AJ15,Punkte!$D$1:$D$22,Punkte!$E$1:$E$22)),"",LOOKUP((AJ15),Punkte!$D$1:$D$22,Punkte!$E$1:$E$22)))</f>
        <v/>
      </c>
      <c r="AL15" s="225">
        <f t="shared" si="1"/>
        <v>6</v>
      </c>
    </row>
    <row r="16" spans="1:40" x14ac:dyDescent="0.25">
      <c r="A16" s="145">
        <f t="shared" si="0"/>
        <v>12</v>
      </c>
      <c r="B16" s="146">
        <f>SUM(IF(ISNUMBER(J16),J16)+IF(ISNUMBER(M16),M16)+IF(ISNUMBER(P16),P16)+IF(ISNUMBER(S16),S16)+IF(ISNUMBER(V16),V16)+IF(ISNUMBER(Y16),Y16)+IF(ISNUMBER(AB16),AB16)+IF(ISNUMBER(AE16),AE16)+IF(ISNUMBER(#REF!),#REF!)+IF(ISNUMBER(#REF!),#REF!)+IF(ISNUMBER(#REF!),#REF!)+IF(ISNUMBER(AH16),AH16)+IF(ISNUMBER(AK16),AK16))</f>
        <v>0</v>
      </c>
      <c r="C16" s="3">
        <v>22</v>
      </c>
      <c r="E16" s="15" t="s">
        <v>285</v>
      </c>
      <c r="F16" s="15" t="s">
        <v>43</v>
      </c>
      <c r="G16" s="232" t="s">
        <v>156</v>
      </c>
      <c r="H16" s="3">
        <v>1</v>
      </c>
      <c r="I16" s="99">
        <v>0</v>
      </c>
      <c r="J16" s="39">
        <f>IF(AND($G16="x",H16&gt;0),0,IF(ISERROR(LOOKUP(I16,Punkte!$D$1:$D$22,Punkte!$E$1:$E$22)),"",LOOKUP((I16),Punkte!$D$1:$D$22,Punkte!$E$1:$E$22)))</f>
        <v>0</v>
      </c>
      <c r="K16" s="3" t="s">
        <v>47</v>
      </c>
      <c r="L16" s="99">
        <v>0</v>
      </c>
      <c r="M16" s="39">
        <f>IF(AND($G16="x",K16&gt;0),0,IF(ISERROR(LOOKUP(L16,Punkte!$D$1:$D$22,Punkte!$E$1:$E$22)),"",LOOKUP((L16),Punkte!$D$1:$D$22,Punkte!$E$1:$E$22)))</f>
        <v>0</v>
      </c>
      <c r="O16" s="99">
        <f>IF($G16="x",0,IF(N16&lt;50,N16-COUNTIFS($G$5:$G16,"x"),0))</f>
        <v>0</v>
      </c>
      <c r="P16" s="39" t="str">
        <f>IF(AND($G16="x",N16&gt;0),0,IF(ISERROR(LOOKUP(O16,Punkte!$D$1:$D$22,Punkte!$E$1:$E$22)),"",LOOKUP((O16),Punkte!$D$1:$D$22,Punkte!$E$1:$E$22)))</f>
        <v/>
      </c>
      <c r="R16" s="99">
        <f>IF($G16="x",0,IF(Q16&lt;50,Q16-COUNTIFS($G$5:$G16,"x"),0))</f>
        <v>0</v>
      </c>
      <c r="S16" s="39" t="str">
        <f>IF(AND($G16="x",Q16&gt;0),0,IF(ISERROR(LOOKUP(R16,Punkte!$D$1:$D$22,Punkte!$E$1:$E$22)),"",LOOKUP((R16),Punkte!$D$1:$D$22,Punkte!$E$1:$E$22)))</f>
        <v/>
      </c>
      <c r="U16" s="99">
        <f>IF($G16="x",0,IF(T16&lt;50,T16-COUNTIFS($G$5:$G16,"x"),0))</f>
        <v>0</v>
      </c>
      <c r="V16" s="39" t="str">
        <f>IF(AND($G16="x",T16&gt;0),0,IF(ISERROR(LOOKUP(U16,Punkte!$D$1:$D$22,Punkte!$E$1:$E$22)),"",LOOKUP((U16),Punkte!$D$1:$D$22,Punkte!$E$1:$E$22)))</f>
        <v/>
      </c>
      <c r="X16" s="99">
        <f>IF($G16="x",0,IF(W16&lt;50,W16-COUNTIFS($G$5:$G16,"x"),0))</f>
        <v>0</v>
      </c>
      <c r="Y16" s="39" t="str">
        <f>IF(AND($G16="x",W16&gt;0),0,IF(ISERROR(LOOKUP(X16,Punkte!$D$1:$D$22,Punkte!$E$1:$E$22)),"",LOOKUP((X16),Punkte!$D$1:$D$22,Punkte!$E$1:$E$22)))</f>
        <v/>
      </c>
      <c r="Z16" s="3">
        <v>4</v>
      </c>
      <c r="AA16" s="99">
        <v>0</v>
      </c>
      <c r="AB16" s="39">
        <f>IF(AND($G16="x",Z16&gt;0),0,IF(ISERROR(LOOKUP(AA16,Punkte!$D$1:$D$22,Punkte!$E$1:$E$22)),"",LOOKUP((AA16),Punkte!$D$1:$D$22,Punkte!$E$1:$E$22)))</f>
        <v>0</v>
      </c>
      <c r="AC16" s="3">
        <v>4</v>
      </c>
      <c r="AD16" s="99">
        <v>0</v>
      </c>
      <c r="AE16" s="39">
        <f>IF(AND($G16="x",AC16&gt;0),0,IF(ISERROR(LOOKUP(AD16,Punkte!$D$1:$D$22,Punkte!$E$1:$E$22)),"",LOOKUP((AD16),Punkte!$D$1:$D$22,Punkte!$E$1:$E$22)))</f>
        <v>0</v>
      </c>
      <c r="AF16" s="3">
        <v>1</v>
      </c>
      <c r="AG16" s="99">
        <v>0</v>
      </c>
      <c r="AH16" s="39">
        <f>IF(AND($G16="x",AF16&gt;0),0,IF(ISERROR(LOOKUP(AG16,Punkte!$D$1:$D$22,Punkte!$E$1:$E$22)),"",LOOKUP((AG16),Punkte!$D$1:$D$22,Punkte!$E$1:$E$22)))</f>
        <v>0</v>
      </c>
      <c r="AI16" s="3">
        <v>3</v>
      </c>
      <c r="AJ16" s="99">
        <v>0</v>
      </c>
      <c r="AK16" s="39">
        <f>IF(AND($G16="x",AI16&gt;0),0,IF(ISERROR(LOOKUP(AJ16,Punkte!$D$1:$D$22,Punkte!$E$1:$E$22)),"",LOOKUP((AJ16),Punkte!$D$1:$D$22,Punkte!$E$1:$E$22)))</f>
        <v>0</v>
      </c>
      <c r="AL16" s="225">
        <f t="shared" si="1"/>
        <v>6</v>
      </c>
    </row>
    <row r="17" spans="1:263" x14ac:dyDescent="0.25">
      <c r="A17" s="145">
        <f t="shared" si="0"/>
        <v>12</v>
      </c>
      <c r="B17" s="146">
        <f>SUM(IF(ISNUMBER(J17),J17)+IF(ISNUMBER(M17),M17)+IF(ISNUMBER(P17),P17)+IF(ISNUMBER(S17),S17)+IF(ISNUMBER(V17),V17)+IF(ISNUMBER(Y17),Y17)+IF(ISNUMBER(AB17),AB17)+IF(ISNUMBER(AE17),AE17)+IF(ISNUMBER(#REF!),#REF!)+IF(ISNUMBER(#REF!),#REF!)+IF(ISNUMBER(#REF!),#REF!)+IF(ISNUMBER(AH17),AH17)+IF(ISNUMBER(AK17),AK17))</f>
        <v>0</v>
      </c>
      <c r="C17" s="3">
        <v>1</v>
      </c>
      <c r="E17" s="15" t="s">
        <v>362</v>
      </c>
      <c r="F17" s="15" t="s">
        <v>238</v>
      </c>
      <c r="G17" s="220" t="s">
        <v>156</v>
      </c>
      <c r="I17" s="99">
        <f>IF($G17="x",0,IF(H17&lt;50,H17-COUNTIFS($G$5:$G17,"x"),0))</f>
        <v>0</v>
      </c>
      <c r="J17" s="39" t="str">
        <f>IF(AND($G17="x",H17&gt;0),0,IF(ISERROR(LOOKUP(I17,Punkte!$D$1:$D$22,Punkte!$E$1:$E$22)),"",LOOKUP((I17),Punkte!$D$1:$D$22,Punkte!$E$1:$E$22)))</f>
        <v/>
      </c>
      <c r="L17" s="99">
        <f>IF($G17="x",0,IF(K17&lt;50,K17-COUNTIFS($G$5:$G17,"x"),0))</f>
        <v>0</v>
      </c>
      <c r="M17" s="39" t="str">
        <f>IF(AND($G17="x",K17&gt;0),0,IF(ISERROR(LOOKUP(L17,Punkte!$D$1:$D$22,Punkte!$E$1:$E$22)),"",LOOKUP((L17),Punkte!$D$1:$D$22,Punkte!$E$1:$E$22)))</f>
        <v/>
      </c>
      <c r="O17" s="99">
        <f>IF($G17="x",0,IF(N17&lt;50,N17-COUNTIFS($G$5:$G17,"x"),0))</f>
        <v>0</v>
      </c>
      <c r="P17" s="39" t="str">
        <f>IF(AND($G17="x",N17&gt;0),0,IF(ISERROR(LOOKUP(O17,Punkte!$D$1:$D$22,Punkte!$E$1:$E$22)),"",LOOKUP((O17),Punkte!$D$1:$D$22,Punkte!$E$1:$E$22)))</f>
        <v/>
      </c>
      <c r="R17" s="99">
        <f>IF($G17="x",0,IF(Q17&lt;50,Q17-COUNTIFS($G$5:$G17,"x"),0))</f>
        <v>0</v>
      </c>
      <c r="S17" s="39" t="str">
        <f>IF(AND($G17="x",Q17&gt;0),0,IF(ISERROR(LOOKUP(R17,Punkte!$D$1:$D$22,Punkte!$E$1:$E$22)),"",LOOKUP((R17),Punkte!$D$1:$D$22,Punkte!$E$1:$E$22)))</f>
        <v/>
      </c>
      <c r="U17" s="99">
        <f>IF($G17="x",0,IF(T17&lt;50,T17-COUNTIFS($G$5:$G17,"x"),0))</f>
        <v>0</v>
      </c>
      <c r="V17" s="39" t="str">
        <f>IF(AND($G17="x",T17&gt;0),0,IF(ISERROR(LOOKUP(U17,Punkte!$D$1:$D$22,Punkte!$E$1:$E$22)),"",LOOKUP((U17),Punkte!$D$1:$D$22,Punkte!$E$1:$E$22)))</f>
        <v/>
      </c>
      <c r="X17" s="99">
        <f>IF($G17="x",0,IF(W17&lt;50,W17-COUNTIFS($G$5:$G17,"x"),0))</f>
        <v>0</v>
      </c>
      <c r="Y17" s="39" t="str">
        <f>IF(AND($G17="x",W17&gt;0),0,IF(ISERROR(LOOKUP(X17,Punkte!$D$1:$D$22,Punkte!$E$1:$E$22)),"",LOOKUP((X17),Punkte!$D$1:$D$22,Punkte!$E$1:$E$22)))</f>
        <v/>
      </c>
      <c r="Z17" s="3">
        <v>5</v>
      </c>
      <c r="AA17" s="99">
        <v>0</v>
      </c>
      <c r="AB17" s="39">
        <f>IF(AND($G17="x",Z17&gt;0),0,IF(ISERROR(LOOKUP(AA17,Punkte!$D$1:$D$22,Punkte!$E$1:$E$22)),"",LOOKUP((AA17),Punkte!$D$1:$D$22,Punkte!$E$1:$E$22)))</f>
        <v>0</v>
      </c>
      <c r="AC17" s="3">
        <v>7</v>
      </c>
      <c r="AD17" s="99">
        <v>0</v>
      </c>
      <c r="AE17" s="39">
        <f>IF(AND($G17="x",AC17&gt;0),0,IF(ISERROR(LOOKUP(AD17,Punkte!$D$1:$D$22,Punkte!$E$1:$E$22)),"",LOOKUP((AD17),Punkte!$D$1:$D$22,Punkte!$E$1:$E$22)))</f>
        <v>0</v>
      </c>
      <c r="AF17" s="3">
        <v>3</v>
      </c>
      <c r="AG17" s="99">
        <v>0</v>
      </c>
      <c r="AH17" s="39">
        <f>IF(AND($G17="x",AF17&gt;0),0,IF(ISERROR(LOOKUP(AG17,Punkte!$D$1:$D$22,Punkte!$E$1:$E$22)),"",LOOKUP((AG17),Punkte!$D$1:$D$22,Punkte!$E$1:$E$22)))</f>
        <v>0</v>
      </c>
      <c r="AI17" s="3">
        <v>4</v>
      </c>
      <c r="AJ17" s="99">
        <v>0</v>
      </c>
      <c r="AK17" s="39">
        <f>IF(AND($G17="x",AI17&gt;0),0,IF(ISERROR(LOOKUP(AJ17,Punkte!$D$1:$D$22,Punkte!$E$1:$E$22)),"",LOOKUP((AJ17),Punkte!$D$1:$D$22,Punkte!$E$1:$E$22)))</f>
        <v>0</v>
      </c>
      <c r="AL17" s="225">
        <f t="shared" si="1"/>
        <v>4</v>
      </c>
    </row>
    <row r="18" spans="1:263" x14ac:dyDescent="0.25">
      <c r="A18" s="145">
        <f t="shared" si="0"/>
        <v>12</v>
      </c>
      <c r="B18" s="146">
        <f>SUM(IF(ISNUMBER(J18),J18)+IF(ISNUMBER(M18),M18)+IF(ISNUMBER(P18),P18)+IF(ISNUMBER(S18),S18)+IF(ISNUMBER(V18),V18)+IF(ISNUMBER(Y18),Y18)+IF(ISNUMBER(AB18),AB18)+IF(ISNUMBER(AE18),AE18)+IF(ISNUMBER(#REF!),#REF!)+IF(ISNUMBER(#REF!),#REF!)+IF(ISNUMBER(#REF!),#REF!)+IF(ISNUMBER(AH18),AH18)+IF(ISNUMBER(AK18),AK18))</f>
        <v>0</v>
      </c>
      <c r="C18" s="3">
        <v>95</v>
      </c>
      <c r="D18" s="203" t="s">
        <v>44</v>
      </c>
      <c r="E18" s="15" t="s">
        <v>45</v>
      </c>
      <c r="F18" s="15" t="s">
        <v>46</v>
      </c>
      <c r="G18" s="220" t="s">
        <v>156</v>
      </c>
      <c r="I18" s="99">
        <f>IF($G18="x",0,IF(H18&lt;50,H18-COUNTIFS($G$5:$G18,"x"),0))</f>
        <v>0</v>
      </c>
      <c r="J18" s="39" t="str">
        <f>IF(AND($G18="x",H18&gt;0),0,IF(ISERROR(LOOKUP(I18,Punkte!$D$1:$D$22,Punkte!$E$1:$E$22)),"",LOOKUP((I18),Punkte!$D$1:$D$22,Punkte!$E$1:$E$22)))</f>
        <v/>
      </c>
      <c r="L18" s="99">
        <f>IF($G18="x",0,IF(K18&lt;50,K18-COUNTIFS($G$5:$G18,"x"),0))</f>
        <v>0</v>
      </c>
      <c r="M18" s="39" t="str">
        <f>IF(AND($G18="x",K18&gt;0),0,IF(ISERROR(LOOKUP(L18,Punkte!$D$1:$D$22,Punkte!$E$1:$E$22)),"",LOOKUP((L18),Punkte!$D$1:$D$22,Punkte!$E$1:$E$22)))</f>
        <v/>
      </c>
      <c r="O18" s="99">
        <f>IF($G18="x",0,IF(N18&lt;50,N18-COUNTIFS($G$5:$G18,"x"),0))</f>
        <v>0</v>
      </c>
      <c r="P18" s="39" t="str">
        <f>IF(AND($G18="x",N18&gt;0),0,IF(ISERROR(LOOKUP(O18,Punkte!$D$1:$D$22,Punkte!$E$1:$E$22)),"",LOOKUP((O18),Punkte!$D$1:$D$22,Punkte!$E$1:$E$22)))</f>
        <v/>
      </c>
      <c r="R18" s="99">
        <f>IF($G18="x",0,IF(Q18&lt;50,Q18-COUNTIFS($G$5:$G18,"x"),0))</f>
        <v>0</v>
      </c>
      <c r="S18" s="39" t="str">
        <f>IF(AND($G18="x",Q18&gt;0),0,IF(ISERROR(LOOKUP(R18,Punkte!$D$1:$D$22,Punkte!$E$1:$E$22)),"",LOOKUP((R18),Punkte!$D$1:$D$22,Punkte!$E$1:$E$22)))</f>
        <v/>
      </c>
      <c r="U18" s="99">
        <f>IF($G18="x",0,IF(T18&lt;50,T18-COUNTIFS($G$5:$G18,"x"),0))</f>
        <v>0</v>
      </c>
      <c r="V18" s="39" t="str">
        <f>IF(AND($G18="x",T18&gt;0),0,IF(ISERROR(LOOKUP(U18,Punkte!$D$1:$D$22,Punkte!$E$1:$E$22)),"",LOOKUP((U18),Punkte!$D$1:$D$22,Punkte!$E$1:$E$22)))</f>
        <v/>
      </c>
      <c r="X18" s="99">
        <f>IF($G18="x",0,IF(W18&lt;50,W18-COUNTIFS($G$5:$G18,"x"),0))</f>
        <v>0</v>
      </c>
      <c r="Y18" s="39" t="str">
        <f>IF(AND($G18="x",W18&gt;0),0,IF(ISERROR(LOOKUP(X18,Punkte!$D$1:$D$22,Punkte!$E$1:$E$22)),"",LOOKUP((X18),Punkte!$D$1:$D$22,Punkte!$E$1:$E$22)))</f>
        <v/>
      </c>
      <c r="Z18" s="3">
        <v>10</v>
      </c>
      <c r="AA18" s="99">
        <v>0</v>
      </c>
      <c r="AB18" s="39">
        <f>IF(AND($G18="x",Z18&gt;0),0,IF(ISERROR(LOOKUP(AA18,Punkte!$D$1:$D$22,Punkte!$E$1:$E$22)),"",LOOKUP((AA18),Punkte!$D$1:$D$22,Punkte!$E$1:$E$22)))</f>
        <v>0</v>
      </c>
      <c r="AC18" s="3">
        <v>8</v>
      </c>
      <c r="AD18" s="99">
        <v>0</v>
      </c>
      <c r="AE18" s="39">
        <f>IF(AND($G18="x",AC18&gt;0),0,IF(ISERROR(LOOKUP(AD18,Punkte!$D$1:$D$22,Punkte!$E$1:$E$22)),"",LOOKUP((AD18),Punkte!$D$1:$D$22,Punkte!$E$1:$E$22)))</f>
        <v>0</v>
      </c>
      <c r="AF18" s="3">
        <v>5</v>
      </c>
      <c r="AG18" s="99">
        <v>0</v>
      </c>
      <c r="AH18" s="39">
        <f>IF(AND($G18="x",AF18&gt;0),0,IF(ISERROR(LOOKUP(AG18,Punkte!$D$1:$D$22,Punkte!$E$1:$E$22)),"",LOOKUP((AG18),Punkte!$D$1:$D$22,Punkte!$E$1:$E$22)))</f>
        <v>0</v>
      </c>
      <c r="AI18" s="3">
        <v>5</v>
      </c>
      <c r="AJ18" s="99">
        <v>0</v>
      </c>
      <c r="AK18" s="39">
        <f>IF(AND($G18="x",AI18&gt;0),0,IF(ISERROR(LOOKUP(AJ18,Punkte!$D$1:$D$22,Punkte!$E$1:$E$22)),"",LOOKUP((AJ18),Punkte!$D$1:$D$22,Punkte!$E$1:$E$22)))</f>
        <v>0</v>
      </c>
      <c r="AL18" s="225">
        <f t="shared" si="1"/>
        <v>4</v>
      </c>
    </row>
    <row r="19" spans="1:263" x14ac:dyDescent="0.25">
      <c r="A19" s="145">
        <f t="shared" si="0"/>
        <v>12</v>
      </c>
      <c r="B19" s="146">
        <f>SUM(IF(ISNUMBER(J19),J19)+IF(ISNUMBER(M19),M19)+IF(ISNUMBER(P19),P19)+IF(ISNUMBER(S19),S19)+IF(ISNUMBER(V19),V19)+IF(ISNUMBER(Y19),Y19)+IF(ISNUMBER(AB19),AB19)+IF(ISNUMBER(AE19),AE19)+IF(ISNUMBER(#REF!),#REF!)+IF(ISNUMBER(#REF!),#REF!)+IF(ISNUMBER(#REF!),#REF!)+IF(ISNUMBER(AH19),AH19)+IF(ISNUMBER(AK19),AK19))</f>
        <v>0</v>
      </c>
      <c r="C19" s="18">
        <v>387</v>
      </c>
      <c r="E19" s="15" t="s">
        <v>401</v>
      </c>
      <c r="F19" s="15" t="s">
        <v>402</v>
      </c>
      <c r="G19" s="220" t="s">
        <v>156</v>
      </c>
      <c r="H19" s="3">
        <v>9</v>
      </c>
      <c r="I19" s="99">
        <v>0</v>
      </c>
      <c r="J19" s="39">
        <f>IF(AND($G19="x",H19&gt;0),0,IF(ISERROR(LOOKUP(I19,Punkte!$D$1:$D$22,Punkte!$E$1:$E$22)),"",LOOKUP((I19),Punkte!$D$1:$D$22,Punkte!$E$1:$E$22)))</f>
        <v>0</v>
      </c>
      <c r="K19" s="3">
        <v>5</v>
      </c>
      <c r="L19" s="99">
        <v>0</v>
      </c>
      <c r="M19" s="39">
        <f>IF(AND($G19="x",K19&gt;0),0,IF(ISERROR(LOOKUP(L19,Punkte!$D$1:$D$22,Punkte!$E$1:$E$22)),"",LOOKUP((L19),Punkte!$D$1:$D$22,Punkte!$E$1:$E$22)))</f>
        <v>0</v>
      </c>
      <c r="O19" s="99">
        <f>IF($G19="x",0,IF(N19&lt;50,N19-COUNTIFS($G$5:$G19,"x"),0))</f>
        <v>0</v>
      </c>
      <c r="P19" s="39" t="str">
        <f>IF(AND($G19="x",N19&gt;0),0,IF(ISERROR(LOOKUP(O19,Punkte!$D$1:$D$22,Punkte!$E$1:$E$22)),"",LOOKUP((O19),Punkte!$D$1:$D$22,Punkte!$E$1:$E$22)))</f>
        <v/>
      </c>
      <c r="R19" s="99">
        <f>IF($G19="x",0,IF(Q19&lt;50,Q19-COUNTIFS($G$5:$G19,"x"),0))</f>
        <v>0</v>
      </c>
      <c r="S19" s="39" t="str">
        <f>IF(AND($G19="x",Q19&gt;0),0,IF(ISERROR(LOOKUP(R19,Punkte!$D$1:$D$22,Punkte!$E$1:$E$22)),"",LOOKUP((R19),Punkte!$D$1:$D$22,Punkte!$E$1:$E$22)))</f>
        <v/>
      </c>
      <c r="T19" s="3">
        <v>11</v>
      </c>
      <c r="U19" s="99">
        <v>0</v>
      </c>
      <c r="V19" s="39">
        <f>IF(AND($G19="x",T19&gt;0),0,IF(ISERROR(LOOKUP(U19,Punkte!$D$1:$D$22,Punkte!$E$1:$E$22)),"",LOOKUP((U19),Punkte!$D$1:$D$22,Punkte!$E$1:$E$22)))</f>
        <v>0</v>
      </c>
      <c r="W19" s="3">
        <v>11</v>
      </c>
      <c r="X19" s="99">
        <v>0</v>
      </c>
      <c r="Y19" s="39">
        <f>IF(AND($G19="x",W19&gt;0),0,IF(ISERROR(LOOKUP(X19,Punkte!$D$1:$D$22,Punkte!$E$1:$E$22)),"",LOOKUP((X19),Punkte!$D$1:$D$22,Punkte!$E$1:$E$22)))</f>
        <v>0</v>
      </c>
      <c r="Z19" s="3">
        <v>11</v>
      </c>
      <c r="AA19" s="99">
        <v>0</v>
      </c>
      <c r="AB19" s="39">
        <f>IF(AND($G19="x",Z19&gt;0),0,IF(ISERROR(LOOKUP(AA19,Punkte!$D$1:$D$22,Punkte!$E$1:$E$22)),"",LOOKUP((AA19),Punkte!$D$1:$D$22,Punkte!$E$1:$E$22)))</f>
        <v>0</v>
      </c>
      <c r="AC19" s="3">
        <v>12</v>
      </c>
      <c r="AD19" s="99">
        <v>0</v>
      </c>
      <c r="AE19" s="39">
        <f>IF(AND($G19="x",AC19&gt;0),0,IF(ISERROR(LOOKUP(AD19,Punkte!$D$1:$D$22,Punkte!$E$1:$E$22)),"",LOOKUP((AD19),Punkte!$D$1:$D$22,Punkte!$E$1:$E$22)))</f>
        <v>0</v>
      </c>
      <c r="AF19" s="3" t="s">
        <v>47</v>
      </c>
      <c r="AG19" s="99">
        <v>0</v>
      </c>
      <c r="AH19" s="39">
        <f>IF(AND($G19="x",AF19&gt;0),0,IF(ISERROR(LOOKUP(AG19,Punkte!$D$1:$D$22,Punkte!$E$1:$E$22)),"",LOOKUP((AG19),Punkte!$D$1:$D$22,Punkte!$E$1:$E$22)))</f>
        <v>0</v>
      </c>
      <c r="AI19" s="3">
        <v>7</v>
      </c>
      <c r="AJ19" s="99">
        <v>0</v>
      </c>
      <c r="AK19" s="39">
        <f>IF(AND($G19="x",AI19&gt;0),0,IF(ISERROR(LOOKUP(AJ19,Punkte!$D$1:$D$22,Punkte!$E$1:$E$22)),"",LOOKUP((AJ19),Punkte!$D$1:$D$22,Punkte!$E$1:$E$22)))</f>
        <v>0</v>
      </c>
      <c r="AL19" s="225">
        <f t="shared" si="1"/>
        <v>8</v>
      </c>
    </row>
    <row r="20" spans="1:263" x14ac:dyDescent="0.25">
      <c r="A20" s="145">
        <f t="shared" si="0"/>
        <v>12</v>
      </c>
      <c r="B20" s="146">
        <f>SUM(IF(ISNUMBER(J20),J20)+IF(ISNUMBER(M20),M20)+IF(ISNUMBER(P20),P20)+IF(ISNUMBER(S20),S20)+IF(ISNUMBER(V20),V20)+IF(ISNUMBER(Y20),Y20)+IF(ISNUMBER(AB20),AB20)+IF(ISNUMBER(AE20),AE20)+IF(ISNUMBER(#REF!),#REF!)+IF(ISNUMBER(#REF!),#REF!)+IF(ISNUMBER(#REF!),#REF!)+IF(ISNUMBER(AH20),AH20)+IF(ISNUMBER(AK20),AK20))</f>
        <v>0</v>
      </c>
      <c r="C20" s="3">
        <v>34</v>
      </c>
      <c r="E20" s="15" t="s">
        <v>180</v>
      </c>
      <c r="F20" s="15" t="s">
        <v>70</v>
      </c>
      <c r="G20" s="220" t="s">
        <v>156</v>
      </c>
      <c r="I20" s="99">
        <f>IF($G20="x",0,IF(H20&lt;50,H20-COUNTIFS($G$5:$G20,"x"),0))</f>
        <v>0</v>
      </c>
      <c r="J20" s="39" t="str">
        <f>IF(AND($G20="x",H20&gt;0),0,IF(ISERROR(LOOKUP(I20,Punkte!$D$1:$D$22,Punkte!$E$1:$E$22)),"",LOOKUP((I20),Punkte!$D$1:$D$22,Punkte!$E$1:$E$22)))</f>
        <v/>
      </c>
      <c r="L20" s="99">
        <f>IF($G20="x",0,IF(K20&lt;50,K20-COUNTIFS($G$5:$G20,"x"),0))</f>
        <v>0</v>
      </c>
      <c r="M20" s="39" t="str">
        <f>IF(AND($G20="x",K20&gt;0),0,IF(ISERROR(LOOKUP(L20,Punkte!$D$1:$D$22,Punkte!$E$1:$E$22)),"",LOOKUP((L20),Punkte!$D$1:$D$22,Punkte!$E$1:$E$22)))</f>
        <v/>
      </c>
      <c r="O20" s="99">
        <f>IF($G20="x",0,IF(N20&lt;50,N20-COUNTIFS($G$5:$G20,"x"),0))</f>
        <v>0</v>
      </c>
      <c r="P20" s="39" t="str">
        <f>IF(AND($G20="x",N20&gt;0),0,IF(ISERROR(LOOKUP(O20,Punkte!$D$1:$D$22,Punkte!$E$1:$E$22)),"",LOOKUP((O20),Punkte!$D$1:$D$22,Punkte!$E$1:$E$22)))</f>
        <v/>
      </c>
      <c r="R20" s="99">
        <f>IF($G20="x",0,IF(Q20&lt;50,Q20-COUNTIFS($G$5:$G20,"x"),0))</f>
        <v>0</v>
      </c>
      <c r="S20" s="39" t="str">
        <f>IF(AND($G20="x",Q20&gt;0),0,IF(ISERROR(LOOKUP(R20,Punkte!$D$1:$D$22,Punkte!$E$1:$E$22)),"",LOOKUP((R20),Punkte!$D$1:$D$22,Punkte!$E$1:$E$22)))</f>
        <v/>
      </c>
      <c r="U20" s="99">
        <f>IF($G20="x",0,IF(T20&lt;50,T20-COUNTIFS($G$5:$G20,"x"),0))</f>
        <v>0</v>
      </c>
      <c r="V20" s="39" t="str">
        <f>IF(AND($G20="x",T20&gt;0),0,IF(ISERROR(LOOKUP(U20,Punkte!$D$1:$D$22,Punkte!$E$1:$E$22)),"",LOOKUP((U20),Punkte!$D$1:$D$22,Punkte!$E$1:$E$22)))</f>
        <v/>
      </c>
      <c r="X20" s="99">
        <f>IF($G20="x",0,IF(W20&lt;50,W20-COUNTIFS($G$5:$G20,"x"),0))</f>
        <v>0</v>
      </c>
      <c r="Y20" s="39" t="str">
        <f>IF(AND($G20="x",W20&gt;0),0,IF(ISERROR(LOOKUP(X20,Punkte!$D$1:$D$22,Punkte!$E$1:$E$22)),"",LOOKUP((X20),Punkte!$D$1:$D$22,Punkte!$E$1:$E$22)))</f>
        <v/>
      </c>
      <c r="AA20" s="99">
        <f>IF($G20="x",0,IF(Z20&lt;50,Z20-COUNTIFS($G$5:$G20,"x"),0))</f>
        <v>0</v>
      </c>
      <c r="AB20" s="39" t="str">
        <f>IF(AND($G20="x",Z20&gt;0),0,IF(ISERROR(LOOKUP(AA20,Punkte!$D$1:$D$22,Punkte!$E$1:$E$22)),"",LOOKUP((AA20),Punkte!$D$1:$D$22,Punkte!$E$1:$E$22)))</f>
        <v/>
      </c>
      <c r="AD20" s="99">
        <f>IF($G20="x",0,IF(AC20&lt;50,AC20-COUNTIFS($G$5:$G20,"x"),0))</f>
        <v>0</v>
      </c>
      <c r="AE20" s="39" t="str">
        <f>IF(AND($G20="x",AC20&gt;0),0,IF(ISERROR(LOOKUP(AD20,Punkte!$D$1:$D$22,Punkte!$E$1:$E$22)),"",LOOKUP((AD20),Punkte!$D$1:$D$22,Punkte!$E$1:$E$22)))</f>
        <v/>
      </c>
      <c r="AF20" s="3" t="s">
        <v>47</v>
      </c>
      <c r="AG20" s="99">
        <v>0</v>
      </c>
      <c r="AH20" s="39">
        <f>IF(AND($G20="x",AF20&gt;0),0,IF(ISERROR(LOOKUP(AG20,Punkte!$D$1:$D$22,Punkte!$E$1:$E$22)),"",LOOKUP((AG20),Punkte!$D$1:$D$22,Punkte!$E$1:$E$22)))</f>
        <v>0</v>
      </c>
      <c r="AI20" s="3">
        <v>10</v>
      </c>
      <c r="AJ20" s="99">
        <v>0</v>
      </c>
      <c r="AK20" s="39">
        <f>IF(AND($G20="x",AI20&gt;0),0,IF(ISERROR(LOOKUP(AJ20,Punkte!$D$1:$D$22,Punkte!$E$1:$E$22)),"",LOOKUP((AJ20),Punkte!$D$1:$D$22,Punkte!$E$1:$E$22)))</f>
        <v>0</v>
      </c>
      <c r="AL20" s="225">
        <f t="shared" si="1"/>
        <v>2</v>
      </c>
    </row>
    <row r="21" spans="1:263" x14ac:dyDescent="0.25">
      <c r="A21" s="145">
        <f t="shared" si="0"/>
        <v>12</v>
      </c>
      <c r="B21" s="146">
        <f>SUM(IF(ISNUMBER(J21),J21)+IF(ISNUMBER(M21),M21)+IF(ISNUMBER(P21),P21)+IF(ISNUMBER(S21),S21)+IF(ISNUMBER(V21),V21)+IF(ISNUMBER(Y21),Y21)+IF(ISNUMBER(AB21),AB21)+IF(ISNUMBER(AE21),AE21)+IF(ISNUMBER(#REF!),#REF!)+IF(ISNUMBER(#REF!),#REF!)+IF(ISNUMBER(#REF!),#REF!)+IF(ISNUMBER(AH21),AH21)+IF(ISNUMBER(AK21),AK21))</f>
        <v>0</v>
      </c>
      <c r="C21" s="3">
        <v>62</v>
      </c>
      <c r="E21" s="15" t="s">
        <v>75</v>
      </c>
      <c r="F21" s="15" t="s">
        <v>46</v>
      </c>
      <c r="G21" s="228" t="s">
        <v>156</v>
      </c>
      <c r="I21" s="99">
        <f>IF($G21="x",0,IF(H21&lt;50,H21-COUNTIFS($G$5:$G21,"x"),0))</f>
        <v>0</v>
      </c>
      <c r="J21" s="39" t="str">
        <f>IF(AND($G21="x",H21&gt;0),0,IF(ISERROR(LOOKUP(I21,Punkte!$D$1:$D$22,Punkte!$E$1:$E$22)),"",LOOKUP((I21),Punkte!$D$1:$D$22,Punkte!$E$1:$E$22)))</f>
        <v/>
      </c>
      <c r="L21" s="99">
        <f>IF($G21="x",0,IF(K21&lt;50,K21-COUNTIFS($G$5:$G21,"x"),0))</f>
        <v>0</v>
      </c>
      <c r="M21" s="39" t="str">
        <f>IF(AND($G21="x",K21&gt;0),0,IF(ISERROR(LOOKUP(L21,Punkte!$D$1:$D$22,Punkte!$E$1:$E$22)),"",LOOKUP((L21),Punkte!$D$1:$D$22,Punkte!$E$1:$E$22)))</f>
        <v/>
      </c>
      <c r="O21" s="99">
        <f>IF($G21="x",0,IF(N21&lt;50,N21-COUNTIFS($G$5:$G21,"x"),0))</f>
        <v>0</v>
      </c>
      <c r="P21" s="39" t="str">
        <f>IF(AND($G21="x",N21&gt;0),0,IF(ISERROR(LOOKUP(O21,Punkte!$D$1:$D$22,Punkte!$E$1:$E$22)),"",LOOKUP((O21),Punkte!$D$1:$D$22,Punkte!$E$1:$E$22)))</f>
        <v/>
      </c>
      <c r="R21" s="99">
        <f>IF($G21="x",0,IF(Q21&lt;50,Q21-COUNTIFS($G$5:$G21,"x"),0))</f>
        <v>0</v>
      </c>
      <c r="S21" s="39" t="str">
        <f>IF(AND($G21="x",Q21&gt;0),0,IF(ISERROR(LOOKUP(R21,Punkte!$D$1:$D$22,Punkte!$E$1:$E$22)),"",LOOKUP((R21),Punkte!$D$1:$D$22,Punkte!$E$1:$E$22)))</f>
        <v/>
      </c>
      <c r="U21" s="99">
        <f>IF($G21="x",0,IF(T21&lt;50,T21-COUNTIFS($G$5:$G21,"x"),0))</f>
        <v>0</v>
      </c>
      <c r="V21" s="39" t="str">
        <f>IF(AND($G21="x",T21&gt;0),0,IF(ISERROR(LOOKUP(U21,Punkte!$D$1:$D$22,Punkte!$E$1:$E$22)),"",LOOKUP((U21),Punkte!$D$1:$D$22,Punkte!$E$1:$E$22)))</f>
        <v/>
      </c>
      <c r="X21" s="99">
        <f>IF($G21="x",0,IF(W21&lt;50,W21-COUNTIFS($G$5:$G21,"x"),0))</f>
        <v>0</v>
      </c>
      <c r="Y21" s="39" t="str">
        <f>IF(AND($G21="x",W21&gt;0),0,IF(ISERROR(LOOKUP(X21,Punkte!$D$1:$D$22,Punkte!$E$1:$E$22)),"",LOOKUP((X21),Punkte!$D$1:$D$22,Punkte!$E$1:$E$22)))</f>
        <v/>
      </c>
      <c r="AA21" s="99">
        <f>IF($G21="x",0,IF(Z21&lt;50,Z21-COUNTIFS($G$5:$G21,"x"),0))</f>
        <v>0</v>
      </c>
      <c r="AB21" s="39" t="str">
        <f>IF(AND($G21="x",Z21&gt;0),0,IF(ISERROR(LOOKUP(AA21,Punkte!$D$1:$D$22,Punkte!$E$1:$E$22)),"",LOOKUP((AA21),Punkte!$D$1:$D$22,Punkte!$E$1:$E$22)))</f>
        <v/>
      </c>
      <c r="AD21" s="99">
        <f>IF($G21="x",0,IF(AC21&lt;50,AC21-COUNTIFS($G$5:$G21,"x"),0))</f>
        <v>0</v>
      </c>
      <c r="AE21" s="39" t="str">
        <f>IF(AND($G21="x",AC21&gt;0),0,IF(ISERROR(LOOKUP(AD21,Punkte!$D$1:$D$22,Punkte!$E$1:$E$22)),"",LOOKUP((AD21),Punkte!$D$1:$D$22,Punkte!$E$1:$E$22)))</f>
        <v/>
      </c>
      <c r="AF21" s="3">
        <v>10</v>
      </c>
      <c r="AG21" s="99">
        <v>0</v>
      </c>
      <c r="AH21" s="39">
        <f>IF(AND($G21="x",AF21&gt;0),0,IF(ISERROR(LOOKUP(AG21,Punkte!$D$1:$D$22,Punkte!$E$1:$E$22)),"",LOOKUP((AG21),Punkte!$D$1:$D$22,Punkte!$E$1:$E$22)))</f>
        <v>0</v>
      </c>
      <c r="AI21" s="3">
        <v>11</v>
      </c>
      <c r="AJ21" s="99">
        <v>0</v>
      </c>
      <c r="AK21" s="39">
        <f>IF(AND($G21="x",AI21&gt;0),0,IF(ISERROR(LOOKUP(AJ21,Punkte!$D$1:$D$22,Punkte!$E$1:$E$22)),"",LOOKUP((AJ21),Punkte!$D$1:$D$22,Punkte!$E$1:$E$22)))</f>
        <v>0</v>
      </c>
      <c r="AL21" s="225">
        <f t="shared" si="1"/>
        <v>2</v>
      </c>
    </row>
    <row r="22" spans="1:263" collapsed="1" x14ac:dyDescent="0.25">
      <c r="A22" s="145">
        <f t="shared" si="0"/>
        <v>12</v>
      </c>
      <c r="B22" s="146">
        <f>SUM(IF(ISNUMBER(J22),J22)+IF(ISNUMBER(M22),M22)+IF(ISNUMBER(P22),P22)+IF(ISNUMBER(S22),S22)+IF(ISNUMBER(V22),V22)+IF(ISNUMBER(Y22),Y22)+IF(ISNUMBER(AB22),AB22)+IF(ISNUMBER(AE22),AE22)+IF(ISNUMBER(#REF!),#REF!)+IF(ISNUMBER(#REF!),#REF!)+IF(ISNUMBER(#REF!),#REF!)+IF(ISNUMBER(AH22),AH22)+IF(ISNUMBER(AK22),AK22))</f>
        <v>0</v>
      </c>
      <c r="C22" s="18">
        <v>10</v>
      </c>
      <c r="D22" s="206"/>
      <c r="E22" s="15" t="s">
        <v>408</v>
      </c>
      <c r="F22" s="15" t="s">
        <v>409</v>
      </c>
      <c r="G22" s="220" t="s">
        <v>156</v>
      </c>
      <c r="I22" s="99">
        <f>IF($G22="x",0,IF(H22&lt;50,H22-COUNTIFS($G$5:$G22,"x"),0))</f>
        <v>0</v>
      </c>
      <c r="J22" s="39" t="str">
        <f>IF(AND($G22="x",H22&gt;0),0,IF(ISERROR(LOOKUP(I22,Punkte!$D$1:$D$22,Punkte!$E$1:$E$22)),"",LOOKUP((I22),Punkte!$D$1:$D$22,Punkte!$E$1:$E$22)))</f>
        <v/>
      </c>
      <c r="L22" s="99">
        <f>IF($G22="x",0,IF(K22&lt;50,K22-COUNTIFS($G$5:$G22,"x"),0))</f>
        <v>0</v>
      </c>
      <c r="M22" s="39" t="str">
        <f>IF(AND($G22="x",K22&gt;0),0,IF(ISERROR(LOOKUP(L22,Punkte!$D$1:$D$22,Punkte!$E$1:$E$22)),"",LOOKUP((L22),Punkte!$D$1:$D$22,Punkte!$E$1:$E$22)))</f>
        <v/>
      </c>
      <c r="O22" s="99">
        <f>IF($G22="x",0,IF(N22&lt;50,N22-COUNTIFS($G$5:$G22,"x"),0))</f>
        <v>0</v>
      </c>
      <c r="P22" s="39" t="str">
        <f>IF(AND($G22="x",N22&gt;0),0,IF(ISERROR(LOOKUP(O22,Punkte!$D$1:$D$22,Punkte!$E$1:$E$22)),"",LOOKUP((O22),Punkte!$D$1:$D$22,Punkte!$E$1:$E$22)))</f>
        <v/>
      </c>
      <c r="R22" s="99">
        <f>IF($G22="x",0,IF(Q22&lt;50,Q22-COUNTIFS($G$5:$G22,"x"),0))</f>
        <v>0</v>
      </c>
      <c r="S22" s="39" t="str">
        <f>IF(AND($G22="x",Q22&gt;0),0,IF(ISERROR(LOOKUP(R22,Punkte!$D$1:$D$22,Punkte!$E$1:$E$22)),"",LOOKUP((R22),Punkte!$D$1:$D$22,Punkte!$E$1:$E$22)))</f>
        <v/>
      </c>
      <c r="T22" s="3">
        <v>12</v>
      </c>
      <c r="U22" s="99">
        <v>0</v>
      </c>
      <c r="V22" s="39">
        <f>IF(AND($G22="x",T22&gt;0),0,IF(ISERROR(LOOKUP(U22,Punkte!$D$1:$D$22,Punkte!$E$1:$E$22)),"",LOOKUP((U22),Punkte!$D$1:$D$22,Punkte!$E$1:$E$22)))</f>
        <v>0</v>
      </c>
      <c r="W22" s="3" t="s">
        <v>39</v>
      </c>
      <c r="X22" s="99">
        <v>0</v>
      </c>
      <c r="Y22" s="39">
        <f>IF(AND($G22="x",W22&gt;0),0,IF(ISERROR(LOOKUP(X22,Punkte!$D$1:$D$22,Punkte!$E$1:$E$22)),"",LOOKUP((X22),Punkte!$D$1:$D$22,Punkte!$E$1:$E$22)))</f>
        <v>0</v>
      </c>
      <c r="AA22" s="99">
        <f>IF($G22="x",0,IF(Z22&lt;50,Z22-COUNTIFS($G$5:$G22,"x"),0))</f>
        <v>0</v>
      </c>
      <c r="AB22" s="39" t="str">
        <f>IF(AND($G22="x",Z22&gt;0),0,IF(ISERROR(LOOKUP(AA22,Punkte!$D$1:$D$22,Punkte!$E$1:$E$22)),"",LOOKUP((AA22),Punkte!$D$1:$D$22,Punkte!$E$1:$E$22)))</f>
        <v/>
      </c>
      <c r="AD22" s="99">
        <f>IF($G22="x",0,IF(AC22&lt;50,AC22-COUNTIFS($G$5:$G22,"x"),0))</f>
        <v>0</v>
      </c>
      <c r="AE22" s="39" t="str">
        <f>IF(AND($G22="x",AC22&gt;0),0,IF(ISERROR(LOOKUP(AD22,Punkte!$D$1:$D$22,Punkte!$E$1:$E$22)),"",LOOKUP((AD22),Punkte!$D$1:$D$22,Punkte!$E$1:$E$22)))</f>
        <v/>
      </c>
      <c r="AF22" s="3">
        <v>9</v>
      </c>
      <c r="AG22" s="99">
        <v>0</v>
      </c>
      <c r="AH22" s="39">
        <f>IF(AND($G22="x",AF22&gt;0),0,IF(ISERROR(LOOKUP(AG22,Punkte!$D$1:$D$22,Punkte!$E$1:$E$22)),"",LOOKUP((AG22),Punkte!$D$1:$D$22,Punkte!$E$1:$E$22)))</f>
        <v>0</v>
      </c>
      <c r="AI22" s="3">
        <v>12</v>
      </c>
      <c r="AJ22" s="99">
        <v>0</v>
      </c>
      <c r="AK22" s="39">
        <f>IF(AND($G22="x",AI22&gt;0),0,IF(ISERROR(LOOKUP(AJ22,Punkte!$D$1:$D$22,Punkte!$E$1:$E$22)),"",LOOKUP((AJ22),Punkte!$D$1:$D$22,Punkte!$E$1:$E$22)))</f>
        <v>0</v>
      </c>
      <c r="AL22" s="225">
        <f t="shared" si="1"/>
        <v>4</v>
      </c>
    </row>
    <row r="23" spans="1:263" collapsed="1" x14ac:dyDescent="0.25">
      <c r="A23" s="145">
        <f t="shared" si="0"/>
        <v>12</v>
      </c>
      <c r="B23" s="146">
        <f>SUM(IF(ISNUMBER(J23),J23)+IF(ISNUMBER(M23),M23)+IF(ISNUMBER(P23),P23)+IF(ISNUMBER(S23),S23)+IF(ISNUMBER(V23),V23)+IF(ISNUMBER(Y23),Y23)+IF(ISNUMBER(AB23),AB23)+IF(ISNUMBER(AE23),AE23)+IF(ISNUMBER(#REF!),#REF!)+IF(ISNUMBER(#REF!),#REF!)+IF(ISNUMBER(#REF!),#REF!)+IF(ISNUMBER(AH23),AH23)+IF(ISNUMBER(AK23),AK23))</f>
        <v>0</v>
      </c>
      <c r="C23" s="3">
        <v>97</v>
      </c>
      <c r="D23" s="203" t="s">
        <v>44</v>
      </c>
      <c r="E23" s="15" t="s">
        <v>135</v>
      </c>
      <c r="F23" s="15" t="s">
        <v>136</v>
      </c>
      <c r="G23" s="228" t="s">
        <v>156</v>
      </c>
      <c r="I23" s="99">
        <f>IF($G23="x",0,IF(H23&lt;50,H23-COUNTIFS($G$5:$G23,"x"),0))</f>
        <v>0</v>
      </c>
      <c r="J23" s="39" t="str">
        <f>IF(AND($G23="x",H23&gt;0),0,IF(ISERROR(LOOKUP(I23,Punkte!$D$1:$D$22,Punkte!$E$1:$E$22)),"",LOOKUP((I23),Punkte!$D$1:$D$22,Punkte!$E$1:$E$22)))</f>
        <v/>
      </c>
      <c r="L23" s="99">
        <f>IF($G23="x",0,IF(K23&lt;50,K23-COUNTIFS($G$5:$G23,"x"),0))</f>
        <v>0</v>
      </c>
      <c r="M23" s="39" t="str">
        <f>IF(AND($G23="x",K23&gt;0),0,IF(ISERROR(LOOKUP(L23,Punkte!$D$1:$D$22,Punkte!$E$1:$E$22)),"",LOOKUP((L23),Punkte!$D$1:$D$22,Punkte!$E$1:$E$22)))</f>
        <v/>
      </c>
      <c r="O23" s="99">
        <f>IF($G23="x",0,IF(N23&lt;50,N23-COUNTIFS($G$5:$G23,"x"),0))</f>
        <v>0</v>
      </c>
      <c r="P23" s="39" t="str">
        <f>IF(AND($G23="x",N23&gt;0),0,IF(ISERROR(LOOKUP(O23,Punkte!$D$1:$D$22,Punkte!$E$1:$E$22)),"",LOOKUP((O23),Punkte!$D$1:$D$22,Punkte!$E$1:$E$22)))</f>
        <v/>
      </c>
      <c r="R23" s="99">
        <f>IF($G23="x",0,IF(Q23&lt;50,Q23-COUNTIFS($G$5:$G23,"x"),0))</f>
        <v>0</v>
      </c>
      <c r="S23" s="39" t="str">
        <f>IF(AND($G23="x",Q23&gt;0),0,IF(ISERROR(LOOKUP(R23,Punkte!$D$1:$D$22,Punkte!$E$1:$E$22)),"",LOOKUP((R23),Punkte!$D$1:$D$22,Punkte!$E$1:$E$22)))</f>
        <v/>
      </c>
      <c r="U23" s="99">
        <f>IF($G23="x",0,IF(T23&lt;50,T23-COUNTIFS($G$5:$G23,"x"),0))</f>
        <v>0</v>
      </c>
      <c r="V23" s="39" t="str">
        <f>IF(AND($G23="x",T23&gt;0),0,IF(ISERROR(LOOKUP(U23,Punkte!$D$1:$D$22,Punkte!$E$1:$E$22)),"",LOOKUP((U23),Punkte!$D$1:$D$22,Punkte!$E$1:$E$22)))</f>
        <v/>
      </c>
      <c r="X23" s="99">
        <f>IF($G23="x",0,IF(W23&lt;50,W23-COUNTIFS($G$5:$G23,"x"),0))</f>
        <v>0</v>
      </c>
      <c r="Y23" s="39" t="str">
        <f>IF(AND($G23="x",W23&gt;0),0,IF(ISERROR(LOOKUP(X23,Punkte!$D$1:$D$22,Punkte!$E$1:$E$22)),"",LOOKUP((X23),Punkte!$D$1:$D$22,Punkte!$E$1:$E$22)))</f>
        <v/>
      </c>
      <c r="AA23" s="99">
        <f>IF($G23="x",0,IF(Z23&lt;50,Z23-COUNTIFS($G$5:$G23,"x"),0))</f>
        <v>0</v>
      </c>
      <c r="AB23" s="39" t="str">
        <f>IF(AND($G23="x",Z23&gt;0),0,IF(ISERROR(LOOKUP(AA23,Punkte!$D$1:$D$22,Punkte!$E$1:$E$22)),"",LOOKUP((AA23),Punkte!$D$1:$D$22,Punkte!$E$1:$E$22)))</f>
        <v/>
      </c>
      <c r="AD23" s="99">
        <f>IF($G23="x",0,IF(AC23&lt;50,AC23-COUNTIFS($G$5:$G23,"x"),0))</f>
        <v>0</v>
      </c>
      <c r="AE23" s="39" t="str">
        <f>IF(AND($G23="x",AC23&gt;0),0,IF(ISERROR(LOOKUP(AD23,Punkte!$D$1:$D$22,Punkte!$E$1:$E$22)),"",LOOKUP((AD23),Punkte!$D$1:$D$22,Punkte!$E$1:$E$22)))</f>
        <v/>
      </c>
      <c r="AF23" s="3">
        <v>13</v>
      </c>
      <c r="AG23" s="99">
        <v>0</v>
      </c>
      <c r="AH23" s="39">
        <f>IF(AND($G23="x",AF23&gt;0),0,IF(ISERROR(LOOKUP(AG23,Punkte!$D$1:$D$22,Punkte!$E$1:$E$22)),"",LOOKUP((AG23),Punkte!$D$1:$D$22,Punkte!$E$1:$E$22)))</f>
        <v>0</v>
      </c>
      <c r="AI23" s="3">
        <v>13</v>
      </c>
      <c r="AJ23" s="99">
        <v>0</v>
      </c>
      <c r="AK23" s="39">
        <f>IF(AND($G23="x",AI23&gt;0),0,IF(ISERROR(LOOKUP(AJ23,Punkte!$D$1:$D$22,Punkte!$E$1:$E$22)),"",LOOKUP((AJ23),Punkte!$D$1:$D$22,Punkte!$E$1:$E$22)))</f>
        <v>0</v>
      </c>
      <c r="AL23" s="225">
        <f t="shared" si="1"/>
        <v>2</v>
      </c>
    </row>
    <row r="24" spans="1:263" collapsed="1" x14ac:dyDescent="0.25">
      <c r="A24" s="145">
        <f t="shared" si="0"/>
        <v>12</v>
      </c>
      <c r="B24" s="146">
        <f>SUM(IF(ISNUMBER(J24),J24)+IF(ISNUMBER(M24),M24)+IF(ISNUMBER(P24),P24)+IF(ISNUMBER(S24),S24)+IF(ISNUMBER(V24),V24)+IF(ISNUMBER(Y24),Y24)+IF(ISNUMBER(AB24),AB24)+IF(ISNUMBER(AE24),AE24)+IF(ISNUMBER(#REF!),#REF!)+IF(ISNUMBER(#REF!),#REF!)+IF(ISNUMBER(#REF!),#REF!)+IF(ISNUMBER(AH24),AH24)+IF(ISNUMBER(AK24),AK24))</f>
        <v>0</v>
      </c>
      <c r="C24" s="3">
        <v>27</v>
      </c>
      <c r="E24" s="15" t="s">
        <v>362</v>
      </c>
      <c r="F24" s="15" t="s">
        <v>51</v>
      </c>
      <c r="G24" s="220" t="s">
        <v>156</v>
      </c>
      <c r="I24" s="99">
        <f>IF($G24="x",0,IF(H24&lt;50,H24-COUNTIFS($G$5:$G24,"x"),0))</f>
        <v>0</v>
      </c>
      <c r="J24" s="39" t="str">
        <f>IF(AND($G24="x",H24&gt;0),0,IF(ISERROR(LOOKUP(I24,Punkte!$D$1:$D$22,Punkte!$E$1:$E$22)),"",LOOKUP((I24),Punkte!$D$1:$D$22,Punkte!$E$1:$E$22)))</f>
        <v/>
      </c>
      <c r="L24" s="99">
        <f>IF($G24="x",0,IF(K24&lt;50,K24-COUNTIFS($G$5:$G24,"x"),0))</f>
        <v>0</v>
      </c>
      <c r="M24" s="39" t="str">
        <f>IF(AND($G24="x",K24&gt;0),0,IF(ISERROR(LOOKUP(L24,Punkte!$D$1:$D$22,Punkte!$E$1:$E$22)),"",LOOKUP((L24),Punkte!$D$1:$D$22,Punkte!$E$1:$E$22)))</f>
        <v/>
      </c>
      <c r="O24" s="99">
        <f>IF($G24="x",0,IF(N24&lt;50,N24-COUNTIFS($G$5:$G24,"x"),0))</f>
        <v>0</v>
      </c>
      <c r="P24" s="39" t="str">
        <f>IF(AND($G24="x",N24&gt;0),0,IF(ISERROR(LOOKUP(O24,Punkte!$D$1:$D$22,Punkte!$E$1:$E$22)),"",LOOKUP((O24),Punkte!$D$1:$D$22,Punkte!$E$1:$E$22)))</f>
        <v/>
      </c>
      <c r="R24" s="99">
        <f>IF($G24="x",0,IF(Q24&lt;50,Q24-COUNTIFS($G$5:$G24,"x"),0))</f>
        <v>0</v>
      </c>
      <c r="S24" s="39" t="str">
        <f>IF(AND($G24="x",Q24&gt;0),0,IF(ISERROR(LOOKUP(R24,Punkte!$D$1:$D$22,Punkte!$E$1:$E$22)),"",LOOKUP((R24),Punkte!$D$1:$D$22,Punkte!$E$1:$E$22)))</f>
        <v/>
      </c>
      <c r="U24" s="99">
        <f>IF($G24="x",0,IF(T24&lt;50,T24-COUNTIFS($G$5:$G24,"x"),0))</f>
        <v>0</v>
      </c>
      <c r="V24" s="39" t="str">
        <f>IF(AND($G24="x",T24&gt;0),0,IF(ISERROR(LOOKUP(U24,Punkte!$D$1:$D$22,Punkte!$E$1:$E$22)),"",LOOKUP((U24),Punkte!$D$1:$D$22,Punkte!$E$1:$E$22)))</f>
        <v/>
      </c>
      <c r="X24" s="99">
        <f>IF($G24="x",0,IF(W24&lt;50,W24-COUNTIFS($G$5:$G24,"x"),0))</f>
        <v>0</v>
      </c>
      <c r="Y24" s="39" t="str">
        <f>IF(AND($G24="x",W24&gt;0),0,IF(ISERROR(LOOKUP(X24,Punkte!$D$1:$D$22,Punkte!$E$1:$E$22)),"",LOOKUP((X24),Punkte!$D$1:$D$22,Punkte!$E$1:$E$22)))</f>
        <v/>
      </c>
      <c r="Z24" s="3">
        <v>15</v>
      </c>
      <c r="AA24" s="99">
        <v>0</v>
      </c>
      <c r="AB24" s="39">
        <f>IF(AND($G24="x",Z24&gt;0),0,IF(ISERROR(LOOKUP(AA24,Punkte!$D$1:$D$22,Punkte!$E$1:$E$22)),"",LOOKUP((AA24),Punkte!$D$1:$D$22,Punkte!$E$1:$E$22)))</f>
        <v>0</v>
      </c>
      <c r="AC24" s="3">
        <v>16</v>
      </c>
      <c r="AD24" s="99">
        <v>0</v>
      </c>
      <c r="AE24" s="39">
        <f>IF(AND($G24="x",AC24&gt;0),0,IF(ISERROR(LOOKUP(AD24,Punkte!$D$1:$D$22,Punkte!$E$1:$E$22)),"",LOOKUP((AD24),Punkte!$D$1:$D$22,Punkte!$E$1:$E$22)))</f>
        <v>0</v>
      </c>
      <c r="AF24" s="3">
        <v>12</v>
      </c>
      <c r="AG24" s="99">
        <v>0</v>
      </c>
      <c r="AH24" s="39">
        <f>IF(AND($G24="x",AF24&gt;0),0,IF(ISERROR(LOOKUP(AG24,Punkte!$D$1:$D$22,Punkte!$E$1:$E$22)),"",LOOKUP((AG24),Punkte!$D$1:$D$22,Punkte!$E$1:$E$22)))</f>
        <v>0</v>
      </c>
      <c r="AI24" s="3">
        <v>14</v>
      </c>
      <c r="AJ24" s="99">
        <v>0</v>
      </c>
      <c r="AK24" s="39">
        <f>IF(AND($G24="x",AI24&gt;0),0,IF(ISERROR(LOOKUP(AJ24,Punkte!$D$1:$D$22,Punkte!$E$1:$E$22)),"",LOOKUP((AJ24),Punkte!$D$1:$D$22,Punkte!$E$1:$E$22)))</f>
        <v>0</v>
      </c>
      <c r="AL24" s="225">
        <f t="shared" si="1"/>
        <v>4</v>
      </c>
    </row>
    <row r="25" spans="1:263" x14ac:dyDescent="0.25">
      <c r="A25" s="145">
        <f t="shared" si="0"/>
        <v>12</v>
      </c>
      <c r="B25" s="146">
        <f>SUM(IF(ISNUMBER(J25),J25)+IF(ISNUMBER(M25),M25)+IF(ISNUMBER(P25),P25)+IF(ISNUMBER(S25),S25)+IF(ISNUMBER(V25),V25)+IF(ISNUMBER(Y25),Y25)+IF(ISNUMBER(AB25),AB25)+IF(ISNUMBER(AE25),AE25)+IF(ISNUMBER(#REF!),#REF!)+IF(ISNUMBER(#REF!),#REF!)+IF(ISNUMBER(#REF!),#REF!)+IF(ISNUMBER(AH25),AH25)+IF(ISNUMBER(AK25),AK25))</f>
        <v>0</v>
      </c>
      <c r="C25" s="3">
        <v>23</v>
      </c>
      <c r="E25" s="15" t="s">
        <v>92</v>
      </c>
      <c r="F25" s="15" t="s">
        <v>55</v>
      </c>
      <c r="G25" s="220"/>
      <c r="H25" s="3" t="s">
        <v>39</v>
      </c>
      <c r="I25" s="99">
        <v>0</v>
      </c>
      <c r="J25" s="39" t="str">
        <f>IF(AND($G25="x",H25&gt;0),0,IF(ISERROR(LOOKUP(I25,Punkte!$D$1:$D$22,Punkte!$E$1:$E$22)),"",LOOKUP((I25),Punkte!$D$1:$D$22,Punkte!$E$1:$E$22)))</f>
        <v/>
      </c>
      <c r="K25" s="3" t="s">
        <v>39</v>
      </c>
      <c r="L25" s="99">
        <v>0</v>
      </c>
      <c r="M25" s="39" t="str">
        <f>IF(AND($G25="x",K25&gt;0),0,IF(ISERROR(LOOKUP(L25,Punkte!$D$1:$D$22,Punkte!$E$1:$E$22)),"",LOOKUP((L25),Punkte!$D$1:$D$22,Punkte!$E$1:$E$22)))</f>
        <v/>
      </c>
      <c r="N25" s="3" t="s">
        <v>39</v>
      </c>
      <c r="O25" s="99">
        <f>IF($G25="x",0,IF(N25&lt;50,N25-COUNTIFS($G$5:$G25,"x"),0))</f>
        <v>0</v>
      </c>
      <c r="P25" s="39" t="str">
        <f>IF(AND($G25="x",N25&gt;0),0,IF(ISERROR(LOOKUP(O25,Punkte!$D$1:$D$22,Punkte!$E$1:$E$22)),"",LOOKUP((O25),Punkte!$D$1:$D$22,Punkte!$E$1:$E$22)))</f>
        <v/>
      </c>
      <c r="Q25" s="3" t="s">
        <v>39</v>
      </c>
      <c r="R25" s="99">
        <v>0</v>
      </c>
      <c r="S25" s="39" t="str">
        <f>IF(AND($G25="x",Q25&gt;0),0,IF(ISERROR(LOOKUP(R25,Punkte!$D$1:$D$22,Punkte!$E$1:$E$22)),"",LOOKUP((R25),Punkte!$D$1:$D$22,Punkte!$E$1:$E$22)))</f>
        <v/>
      </c>
      <c r="T25" s="3" t="s">
        <v>39</v>
      </c>
      <c r="U25" s="99">
        <v>0</v>
      </c>
      <c r="V25" s="39" t="str">
        <f>IF(AND($G25="x",T25&gt;0),0,IF(ISERROR(LOOKUP(U25,Punkte!$D$1:$D$22,Punkte!$E$1:$E$22)),"",LOOKUP((U25),Punkte!$D$1:$D$22,Punkte!$E$1:$E$22)))</f>
        <v/>
      </c>
      <c r="W25" s="3" t="s">
        <v>39</v>
      </c>
      <c r="X25" s="99">
        <v>0</v>
      </c>
      <c r="Y25" s="39" t="str">
        <f>IF(AND($G25="x",W25&gt;0),0,IF(ISERROR(LOOKUP(X25,Punkte!$D$1:$D$22,Punkte!$E$1:$E$22)),"",LOOKUP((X25),Punkte!$D$1:$D$22,Punkte!$E$1:$E$22)))</f>
        <v/>
      </c>
      <c r="Z25" s="3" t="s">
        <v>39</v>
      </c>
      <c r="AA25" s="99">
        <v>0</v>
      </c>
      <c r="AB25" s="39" t="str">
        <f>IF(AND($G25="x",Z25&gt;0),0,IF(ISERROR(LOOKUP(AA25,Punkte!$D$1:$D$22,Punkte!$E$1:$E$22)),"",LOOKUP((AA25),Punkte!$D$1:$D$22,Punkte!$E$1:$E$22)))</f>
        <v/>
      </c>
      <c r="AC25" s="3" t="s">
        <v>39</v>
      </c>
      <c r="AD25" s="99">
        <f>IF($G25="x",0,IF(AC25&lt;50,AC25-COUNTIFS($G$5:$G25,"x"),0))</f>
        <v>0</v>
      </c>
      <c r="AE25" s="39" t="str">
        <f>IF(AND($G25="x",AC25&gt;0),0,IF(ISERROR(LOOKUP(AD25,Punkte!$D$1:$D$22,Punkte!$E$1:$E$22)),"",LOOKUP((AD25),Punkte!$D$1:$D$22,Punkte!$E$1:$E$22)))</f>
        <v/>
      </c>
      <c r="AF25" s="3" t="s">
        <v>39</v>
      </c>
      <c r="AG25" s="99">
        <v>0</v>
      </c>
      <c r="AH25" s="39" t="str">
        <f>IF(AND($G25="x",AF25&gt;0),0,IF(ISERROR(LOOKUP(AG25,Punkte!$D$1:$D$22,Punkte!$E$1:$E$22)),"",LOOKUP((AG25),Punkte!$D$1:$D$22,Punkte!$E$1:$E$22)))</f>
        <v/>
      </c>
      <c r="AI25" s="3" t="s">
        <v>39</v>
      </c>
      <c r="AJ25" s="99">
        <v>0</v>
      </c>
      <c r="AK25" s="39" t="str">
        <f>IF(AND($G25="x",AI25&gt;0),0,IF(ISERROR(LOOKUP(AJ25,Punkte!$D$1:$D$22,Punkte!$E$1:$E$22)),"",LOOKUP((AJ25),Punkte!$D$1:$D$22,Punkte!$E$1:$E$22)))</f>
        <v/>
      </c>
      <c r="AL25" s="225">
        <f t="shared" si="1"/>
        <v>10</v>
      </c>
    </row>
    <row r="26" spans="1:263" x14ac:dyDescent="0.25">
      <c r="A26" s="145">
        <f t="shared" si="0"/>
        <v>12</v>
      </c>
      <c r="B26" s="146">
        <f>SUM(IF(ISNUMBER(J26),J26)+IF(ISNUMBER(M26),M26)+IF(ISNUMBER(P26),P26)+IF(ISNUMBER(S26),S26)+IF(ISNUMBER(V26),V26)+IF(ISNUMBER(Y26),Y26)+IF(ISNUMBER(AB26),AB26)+IF(ISNUMBER(AE26),AE26)+IF(ISNUMBER(#REF!),#REF!)+IF(ISNUMBER(#REF!),#REF!)+IF(ISNUMBER(#REF!),#REF!)+IF(ISNUMBER(AH26),AH26)+IF(ISNUMBER(AK26),AK26))</f>
        <v>0</v>
      </c>
      <c r="C26" s="3">
        <v>78</v>
      </c>
      <c r="E26" s="15" t="s">
        <v>234</v>
      </c>
      <c r="F26" s="15" t="s">
        <v>117</v>
      </c>
      <c r="G26" s="220" t="s">
        <v>156</v>
      </c>
      <c r="H26" s="3">
        <v>11</v>
      </c>
      <c r="I26" s="99">
        <v>0</v>
      </c>
      <c r="J26" s="39">
        <f>IF(AND($G26="x",H26&gt;0),0,IF(ISERROR(LOOKUP(I26,Punkte!$D$1:$D$22,Punkte!$E$1:$E$22)),"",LOOKUP((I26),Punkte!$D$1:$D$22,Punkte!$E$1:$E$22)))</f>
        <v>0</v>
      </c>
      <c r="K26" s="3" t="s">
        <v>39</v>
      </c>
      <c r="L26" s="99">
        <v>0</v>
      </c>
      <c r="M26" s="39">
        <f>IF(AND($G26="x",K26&gt;0),0,IF(ISERROR(LOOKUP(L26,Punkte!$D$1:$D$22,Punkte!$E$1:$E$22)),"",LOOKUP((L26),Punkte!$D$1:$D$22,Punkte!$E$1:$E$22)))</f>
        <v>0</v>
      </c>
      <c r="O26" s="99">
        <f>IF($G26="x",0,IF(N26&lt;50,N26-COUNTIFS($G$5:$G26,"x"),0))</f>
        <v>0</v>
      </c>
      <c r="P26" s="39" t="str">
        <f>IF(AND($G26="x",N26&gt;0),0,IF(ISERROR(LOOKUP(O26,Punkte!$D$1:$D$22,Punkte!$E$1:$E$22)),"",LOOKUP((O26),Punkte!$D$1:$D$22,Punkte!$E$1:$E$22)))</f>
        <v/>
      </c>
      <c r="R26" s="99">
        <f>IF($G26="x",0,IF(Q26&lt;50,Q26-COUNTIFS($G$5:$G26,"x"),0))</f>
        <v>0</v>
      </c>
      <c r="S26" s="39" t="str">
        <f>IF(AND($G26="x",Q26&gt;0),0,IF(ISERROR(LOOKUP(R26,Punkte!$D$1:$D$22,Punkte!$E$1:$E$22)),"",LOOKUP((R26),Punkte!$D$1:$D$22,Punkte!$E$1:$E$22)))</f>
        <v/>
      </c>
      <c r="T26" s="3">
        <v>4</v>
      </c>
      <c r="U26" s="99">
        <v>0</v>
      </c>
      <c r="V26" s="39">
        <f>IF(AND($G26="x",T26&gt;0),0,IF(ISERROR(LOOKUP(U26,Punkte!$D$1:$D$22,Punkte!$E$1:$E$22)),"",LOOKUP((U26),Punkte!$D$1:$D$22,Punkte!$E$1:$E$22)))</f>
        <v>0</v>
      </c>
      <c r="W26" s="3">
        <v>5</v>
      </c>
      <c r="X26" s="99">
        <v>0</v>
      </c>
      <c r="Y26" s="39">
        <f>IF(AND($G26="x",W26&gt;0),0,IF(ISERROR(LOOKUP(X26,Punkte!$D$1:$D$22,Punkte!$E$1:$E$22)),"",LOOKUP((X26),Punkte!$D$1:$D$22,Punkte!$E$1:$E$22)))</f>
        <v>0</v>
      </c>
      <c r="Z26" s="3">
        <v>9</v>
      </c>
      <c r="AA26" s="99">
        <v>0</v>
      </c>
      <c r="AB26" s="39">
        <f>IF(AND($G26="x",Z26&gt;0),0,IF(ISERROR(LOOKUP(AA26,Punkte!$D$1:$D$22,Punkte!$E$1:$E$22)),"",LOOKUP((AA26),Punkte!$D$1:$D$22,Punkte!$E$1:$E$22)))</f>
        <v>0</v>
      </c>
      <c r="AC26" s="3">
        <v>10</v>
      </c>
      <c r="AD26" s="99">
        <v>0</v>
      </c>
      <c r="AE26" s="39">
        <f>IF(AND($G26="x",AC26&gt;0),0,IF(ISERROR(LOOKUP(AD26,Punkte!$D$1:$D$22,Punkte!$E$1:$E$22)),"",LOOKUP((AD26),Punkte!$D$1:$D$22,Punkte!$E$1:$E$22)))</f>
        <v>0</v>
      </c>
      <c r="AG26" s="99">
        <f>IF($G26="x",0,IF(AF26&lt;50,AF26-COUNTIFS($G$5:$G26,"x"),0))</f>
        <v>0</v>
      </c>
      <c r="AH26" s="39" t="str">
        <f>IF(AND($G26="x",AF26&gt;0),0,IF(ISERROR(LOOKUP(AG26,Punkte!$D$1:$D$22,Punkte!$E$1:$E$22)),"",LOOKUP((AG26),Punkte!$D$1:$D$22,Punkte!$E$1:$E$22)))</f>
        <v/>
      </c>
      <c r="AJ26" s="99">
        <f>IF($G26="x",0,IF(AI26&lt;50,AI26-COUNTIFS($G$5:$G26,"x"),0))</f>
        <v>0</v>
      </c>
      <c r="AK26" s="39" t="str">
        <f>IF(AND($G26="x",AI26&gt;0),0,IF(ISERROR(LOOKUP(AJ26,Punkte!$D$1:$D$22,Punkte!$E$1:$E$22)),"",LOOKUP((AJ26),Punkte!$D$1:$D$22,Punkte!$E$1:$E$22)))</f>
        <v/>
      </c>
      <c r="AL26" s="225">
        <f t="shared" si="1"/>
        <v>6</v>
      </c>
    </row>
    <row r="27" spans="1:263" x14ac:dyDescent="0.25">
      <c r="A27" s="145">
        <f t="shared" si="0"/>
        <v>12</v>
      </c>
      <c r="B27" s="146">
        <f>SUM(IF(ISNUMBER(J27),J27)+IF(ISNUMBER(M27),M27)+IF(ISNUMBER(P27),P27)+IF(ISNUMBER(S27),S27)+IF(ISNUMBER(V27),V27)+IF(ISNUMBER(Y27),Y27)+IF(ISNUMBER(AB27),AB27)+IF(ISNUMBER(AE27),AE27)+IF(ISNUMBER(#REF!),#REF!)+IF(ISNUMBER(#REF!),#REF!)+IF(ISNUMBER(#REF!),#REF!)+IF(ISNUMBER(AH27),AH27)+IF(ISNUMBER(AK27),AK27))</f>
        <v>0</v>
      </c>
      <c r="C27" s="18">
        <v>59</v>
      </c>
      <c r="E27" s="15" t="s">
        <v>123</v>
      </c>
      <c r="F27" s="15" t="s">
        <v>241</v>
      </c>
      <c r="G27" s="220" t="s">
        <v>156</v>
      </c>
      <c r="I27" s="99">
        <f>IF($G27="x",0,IF(H27&lt;50,H27-COUNTIFS($G$5:$G27,"x"),0))</f>
        <v>0</v>
      </c>
      <c r="J27" s="39" t="str">
        <f>IF(AND($G27="x",H27&gt;0),0,IF(ISERROR(LOOKUP(I27,Punkte!$D$1:$D$22,Punkte!$E$1:$E$22)),"",LOOKUP((I27),Punkte!$D$1:$D$22,Punkte!$E$1:$E$22)))</f>
        <v/>
      </c>
      <c r="L27" s="99">
        <f>IF($G27="x",0,IF(K27&lt;50,K27-COUNTIFS($G$5:$G27,"x"),0))</f>
        <v>0</v>
      </c>
      <c r="M27" s="39" t="str">
        <f>IF(AND($G27="x",K27&gt;0),0,IF(ISERROR(LOOKUP(L27,Punkte!$D$1:$D$22,Punkte!$E$1:$E$22)),"",LOOKUP((L27),Punkte!$D$1:$D$22,Punkte!$E$1:$E$22)))</f>
        <v/>
      </c>
      <c r="O27" s="99">
        <f>IF($G27="x",0,IF(N27&lt;50,N27-COUNTIFS($G$5:$G27,"x"),0))</f>
        <v>0</v>
      </c>
      <c r="P27" s="39" t="str">
        <f>IF(AND($G27="x",N27&gt;0),0,IF(ISERROR(LOOKUP(O27,Punkte!$D$1:$D$22,Punkte!$E$1:$E$22)),"",LOOKUP((O27),Punkte!$D$1:$D$22,Punkte!$E$1:$E$22)))</f>
        <v/>
      </c>
      <c r="R27" s="99">
        <f>IF($G27="x",0,IF(Q27&lt;50,Q27-COUNTIFS($G$5:$G27,"x"),0))</f>
        <v>0</v>
      </c>
      <c r="S27" s="39" t="str">
        <f>IF(AND($G27="x",Q27&gt;0),0,IF(ISERROR(LOOKUP(R27,Punkte!$D$1:$D$22,Punkte!$E$1:$E$22)),"",LOOKUP((R27),Punkte!$D$1:$D$22,Punkte!$E$1:$E$22)))</f>
        <v/>
      </c>
      <c r="U27" s="99">
        <f>IF($G27="x",0,IF(T27&lt;50,T27-COUNTIFS($G$5:$G27,"x"),0))</f>
        <v>0</v>
      </c>
      <c r="V27" s="39" t="str">
        <f>IF(AND($G27="x",T27&gt;0),0,IF(ISERROR(LOOKUP(U27,Punkte!$D$1:$D$22,Punkte!$E$1:$E$22)),"",LOOKUP((U27),Punkte!$D$1:$D$22,Punkte!$E$1:$E$22)))</f>
        <v/>
      </c>
      <c r="X27" s="99">
        <f>IF($G27="x",0,IF(W27&lt;50,W27-COUNTIFS($G$5:$G27,"x"),0))</f>
        <v>0</v>
      </c>
      <c r="Y27" s="39" t="str">
        <f>IF(AND($G27="x",W27&gt;0),0,IF(ISERROR(LOOKUP(X27,Punkte!$D$1:$D$22,Punkte!$E$1:$E$22)),"",LOOKUP((X27),Punkte!$D$1:$D$22,Punkte!$E$1:$E$22)))</f>
        <v/>
      </c>
      <c r="Z27" s="3">
        <v>14</v>
      </c>
      <c r="AA27" s="99">
        <v>0</v>
      </c>
      <c r="AB27" s="39">
        <f>IF(AND($G27="x",Z27&gt;0),0,IF(ISERROR(LOOKUP(AA27,Punkte!$D$1:$D$22,Punkte!$E$1:$E$22)),"",LOOKUP((AA27),Punkte!$D$1:$D$22,Punkte!$E$1:$E$22)))</f>
        <v>0</v>
      </c>
      <c r="AC27" s="3">
        <v>15</v>
      </c>
      <c r="AD27" s="99">
        <v>0</v>
      </c>
      <c r="AE27" s="39">
        <f>IF(AND($G27="x",AC27&gt;0),0,IF(ISERROR(LOOKUP(AD27,Punkte!$D$1:$D$22,Punkte!$E$1:$E$22)),"",LOOKUP((AD27),Punkte!$D$1:$D$22,Punkte!$E$1:$E$22)))</f>
        <v>0</v>
      </c>
      <c r="AG27" s="99">
        <f>IF($G27="x",0,IF(AF27&lt;50,AF27-COUNTIFS($G$5:$G27,"x"),0))</f>
        <v>0</v>
      </c>
      <c r="AH27" s="39" t="str">
        <f>IF(AND($G27="x",AF27&gt;0),0,IF(ISERROR(LOOKUP(AG27,Punkte!$D$1:$D$22,Punkte!$E$1:$E$22)),"",LOOKUP((AG27),Punkte!$D$1:$D$22,Punkte!$E$1:$E$22)))</f>
        <v/>
      </c>
      <c r="AJ27" s="99">
        <f>IF($G27="x",0,IF(AI27&lt;50,AI27-COUNTIFS($G$5:$G27,"x"),0))</f>
        <v>0</v>
      </c>
      <c r="AK27" s="39" t="str">
        <f>IF(AND($G27="x",AI27&gt;0),0,IF(ISERROR(LOOKUP(AJ27,Punkte!$D$1:$D$22,Punkte!$E$1:$E$22)),"",LOOKUP((AJ27),Punkte!$D$1:$D$22,Punkte!$E$1:$E$22)))</f>
        <v/>
      </c>
      <c r="AL27" s="225">
        <f t="shared" si="1"/>
        <v>2</v>
      </c>
    </row>
    <row r="28" spans="1:263" collapsed="1" x14ac:dyDescent="0.25">
      <c r="A28" s="145">
        <f t="shared" si="0"/>
        <v>12</v>
      </c>
      <c r="B28" s="146">
        <f>SUM(IF(ISNUMBER(J28),J28)+IF(ISNUMBER(M28),M28)+IF(ISNUMBER(P28),P28)+IF(ISNUMBER(S28),S28)+IF(ISNUMBER(V28),V28)+IF(ISNUMBER(Y28),Y28)+IF(ISNUMBER(AB28),AB28)+IF(ISNUMBER(AE28),AE28)+IF(ISNUMBER(#REF!),#REF!)+IF(ISNUMBER(#REF!),#REF!)+IF(ISNUMBER(#REF!),#REF!)+IF(ISNUMBER(AH28),AH28)+IF(ISNUMBER(AK28),AK28))</f>
        <v>0</v>
      </c>
      <c r="C28" s="3">
        <v>44</v>
      </c>
      <c r="E28" s="21" t="s">
        <v>112</v>
      </c>
      <c r="F28" s="21" t="s">
        <v>43</v>
      </c>
      <c r="G28" s="220" t="s">
        <v>156</v>
      </c>
      <c r="H28" s="3" t="s">
        <v>39</v>
      </c>
      <c r="I28" s="99">
        <v>0</v>
      </c>
      <c r="J28" s="39">
        <f>IF(AND($G28="x",H28&gt;0),0,IF(ISERROR(LOOKUP(I28,Punkte!$D$1:$D$22,Punkte!$E$1:$E$22)),"",LOOKUP((I28),Punkte!$D$1:$D$22,Punkte!$E$1:$E$22)))</f>
        <v>0</v>
      </c>
      <c r="K28" s="3" t="s">
        <v>39</v>
      </c>
      <c r="L28" s="99">
        <v>0</v>
      </c>
      <c r="M28" s="39">
        <f>IF(AND($G28="x",K28&gt;0),0,IF(ISERROR(LOOKUP(L28,Punkte!$D$1:$D$22,Punkte!$E$1:$E$22)),"",LOOKUP((L28),Punkte!$D$1:$D$22,Punkte!$E$1:$E$22)))</f>
        <v>0</v>
      </c>
      <c r="O28" s="99">
        <f>IF($G28="x",0,IF(N28&lt;50,N28-COUNTIFS($G$5:$G28,"x"),0))</f>
        <v>0</v>
      </c>
      <c r="P28" s="39" t="str">
        <f>IF(AND($G28="x",N28&gt;0),0,IF(ISERROR(LOOKUP(O28,Punkte!$D$1:$D$22,Punkte!$E$1:$E$22)),"",LOOKUP((O28),Punkte!$D$1:$D$22,Punkte!$E$1:$E$22)))</f>
        <v/>
      </c>
      <c r="R28" s="99">
        <f>IF($G28="x",0,IF(Q28&lt;50,Q28-COUNTIFS($G$5:$G28,"x"),0))</f>
        <v>0</v>
      </c>
      <c r="S28" s="39" t="str">
        <f>IF(AND($G28="x",Q28&gt;0),0,IF(ISERROR(LOOKUP(R28,Punkte!$D$1:$D$22,Punkte!$E$1:$E$22)),"",LOOKUP((R28),Punkte!$D$1:$D$22,Punkte!$E$1:$E$22)))</f>
        <v/>
      </c>
      <c r="T28" s="3">
        <v>16</v>
      </c>
      <c r="U28" s="99">
        <v>0</v>
      </c>
      <c r="V28" s="39">
        <f>IF(AND($G28="x",T28&gt;0),0,IF(ISERROR(LOOKUP(U28,Punkte!$D$1:$D$22,Punkte!$E$1:$E$22)),"",LOOKUP((U28),Punkte!$D$1:$D$22,Punkte!$E$1:$E$22)))</f>
        <v>0</v>
      </c>
      <c r="W28" s="3" t="s">
        <v>39</v>
      </c>
      <c r="X28" s="99">
        <v>0</v>
      </c>
      <c r="Y28" s="39">
        <f>IF(AND($G28="x",W28&gt;0),0,IF(ISERROR(LOOKUP(X28,Punkte!$D$1:$D$22,Punkte!$E$1:$E$22)),"",LOOKUP((X28),Punkte!$D$1:$D$22,Punkte!$E$1:$E$22)))</f>
        <v>0</v>
      </c>
      <c r="AA28" s="99">
        <f>IF($G28="x",0,IF(Z28&lt;50,Z28-COUNTIFS($G$5:$G28,"x"),0))</f>
        <v>0</v>
      </c>
      <c r="AB28" s="39" t="str">
        <f>IF(AND($G28="x",Z28&gt;0),0,IF(ISERROR(LOOKUP(AA28,Punkte!$D$1:$D$22,Punkte!$E$1:$E$22)),"",LOOKUP((AA28),Punkte!$D$1:$D$22,Punkte!$E$1:$E$22)))</f>
        <v/>
      </c>
      <c r="AD28" s="99">
        <f>IF($G28="x",0,IF(AC28&lt;50,AC28-COUNTIFS($G$5:$G28,"x"),0))</f>
        <v>0</v>
      </c>
      <c r="AE28" s="39" t="str">
        <f>IF(AND($G28="x",AC28&gt;0),0,IF(ISERROR(LOOKUP(AD28,Punkte!$D$1:$D$22,Punkte!$E$1:$E$22)),"",LOOKUP((AD28),Punkte!$D$1:$D$22,Punkte!$E$1:$E$22)))</f>
        <v/>
      </c>
      <c r="AG28" s="99">
        <f>IF($G28="x",0,IF(AF28&lt;50,AF28-COUNTIFS($G$5:$G28,"x"),0))</f>
        <v>0</v>
      </c>
      <c r="AH28" s="39" t="str">
        <f>IF(AND($G28="x",AF28&gt;0),0,IF(ISERROR(LOOKUP(AG28,Punkte!$D$1:$D$22,Punkte!$E$1:$E$22)),"",LOOKUP((AG28),Punkte!$D$1:$D$22,Punkte!$E$1:$E$22)))</f>
        <v/>
      </c>
      <c r="AJ28" s="99">
        <f>IF($G28="x",0,IF(AI28&lt;50,AI28-COUNTIFS($G$5:$G28,"x"),0))</f>
        <v>0</v>
      </c>
      <c r="AK28" s="39" t="str">
        <f>IF(AND($G28="x",AI28&gt;0),0,IF(ISERROR(LOOKUP(AJ28,Punkte!$D$1:$D$22,Punkte!$E$1:$E$22)),"",LOOKUP((AJ28),Punkte!$D$1:$D$22,Punkte!$E$1:$E$22)))</f>
        <v/>
      </c>
      <c r="AL28" s="225">
        <f t="shared" si="1"/>
        <v>4</v>
      </c>
    </row>
    <row r="29" spans="1:263" x14ac:dyDescent="0.25">
      <c r="A29" s="145">
        <f t="shared" si="0"/>
        <v>12</v>
      </c>
      <c r="B29" s="146">
        <f>SUM(IF(ISNUMBER(J29),J29)+IF(ISNUMBER(M29),M29)+IF(ISNUMBER(P29),P29)+IF(ISNUMBER(S29),S29)+IF(ISNUMBER(V29),V29)+IF(ISNUMBER(Y29),Y29)+IF(ISNUMBER(AB29),AB29)+IF(ISNUMBER(AE29),AE29)+IF(ISNUMBER(#REF!),#REF!)+IF(ISNUMBER(#REF!),#REF!)+IF(ISNUMBER(#REF!),#REF!)+IF(ISNUMBER(AH29),AH29)+IF(ISNUMBER(AK29),AK29))</f>
        <v>0</v>
      </c>
      <c r="C29" s="18">
        <v>8</v>
      </c>
      <c r="D29" s="206"/>
      <c r="E29" s="15" t="s">
        <v>65</v>
      </c>
      <c r="F29" s="15" t="s">
        <v>66</v>
      </c>
      <c r="G29" s="231" t="s">
        <v>156</v>
      </c>
      <c r="H29" s="3">
        <v>10</v>
      </c>
      <c r="I29" s="99">
        <v>0</v>
      </c>
      <c r="J29" s="39">
        <f>IF(AND($G29="x",H29&gt;0),0,IF(ISERROR(LOOKUP(I29,Punkte!$D$1:$D$22,Punkte!$E$1:$E$22)),"",LOOKUP((I29),Punkte!$D$1:$D$22,Punkte!$E$1:$E$22)))</f>
        <v>0</v>
      </c>
      <c r="K29" s="3">
        <v>6</v>
      </c>
      <c r="L29" s="99">
        <v>0</v>
      </c>
      <c r="M29" s="39">
        <f>IF(AND($G29="x",K29&gt;0),0,IF(ISERROR(LOOKUP(L29,Punkte!$D$1:$D$22,Punkte!$E$1:$E$22)),"",LOOKUP((L29),Punkte!$D$1:$D$22,Punkte!$E$1:$E$22)))</f>
        <v>0</v>
      </c>
      <c r="O29" s="99">
        <f>IF($G29="x",0,IF(N29&lt;50,N29-COUNTIFS($G$5:$G29,"x"),0))</f>
        <v>0</v>
      </c>
      <c r="P29" s="39" t="str">
        <f>IF(AND($G29="x",N29&gt;0),0,IF(ISERROR(LOOKUP(O29,Punkte!$D$1:$D$22,Punkte!$E$1:$E$22)),"",LOOKUP((O29),Punkte!$D$1:$D$22,Punkte!$E$1:$E$22)))</f>
        <v/>
      </c>
      <c r="R29" s="99">
        <f>IF($G29="x",0,IF(Q29&lt;50,Q29-COUNTIFS($G$5:$G29,"x"),0))</f>
        <v>0</v>
      </c>
      <c r="S29" s="39" t="str">
        <f>IF(AND($G29="x",Q29&gt;0),0,IF(ISERROR(LOOKUP(R29,Punkte!$D$1:$D$22,Punkte!$E$1:$E$22)),"",LOOKUP((R29),Punkte!$D$1:$D$22,Punkte!$E$1:$E$22)))</f>
        <v/>
      </c>
      <c r="T29" s="3">
        <v>9</v>
      </c>
      <c r="U29" s="99">
        <v>0</v>
      </c>
      <c r="V29" s="39">
        <f>IF(AND($G29="x",T29&gt;0),0,IF(ISERROR(LOOKUP(U29,Punkte!$D$1:$D$22,Punkte!$E$1:$E$22)),"",LOOKUP((U29),Punkte!$D$1:$D$22,Punkte!$E$1:$E$22)))</f>
        <v>0</v>
      </c>
      <c r="W29" s="3">
        <v>9</v>
      </c>
      <c r="X29" s="99">
        <v>0</v>
      </c>
      <c r="Y29" s="39">
        <f>IF(AND($G29="x",W29&gt;0),0,IF(ISERROR(LOOKUP(X29,Punkte!$D$1:$D$22,Punkte!$E$1:$E$22)),"",LOOKUP((X29),Punkte!$D$1:$D$22,Punkte!$E$1:$E$22)))</f>
        <v>0</v>
      </c>
      <c r="AA29" s="99">
        <f>IF($G29="x",0,IF(Z29&lt;50,Z29-COUNTIFS($G$5:$G29,"x"),0))</f>
        <v>0</v>
      </c>
      <c r="AB29" s="39" t="str">
        <f>IF(AND($G29="x",Z29&gt;0),0,IF(ISERROR(LOOKUP(AA29,Punkte!$D$1:$D$22,Punkte!$E$1:$E$22)),"",LOOKUP((AA29),Punkte!$D$1:$D$22,Punkte!$E$1:$E$22)))</f>
        <v/>
      </c>
      <c r="AD29" s="99">
        <f>IF($G29="x",0,IF(AC29&lt;50,AC29-COUNTIFS($G$5:$G29,"x"),0))</f>
        <v>0</v>
      </c>
      <c r="AE29" s="39" t="str">
        <f>IF(AND($G29="x",AC29&gt;0),0,IF(ISERROR(LOOKUP(AD29,Punkte!$D$1:$D$22,Punkte!$E$1:$E$22)),"",LOOKUP((AD29),Punkte!$D$1:$D$22,Punkte!$E$1:$E$22)))</f>
        <v/>
      </c>
      <c r="AG29" s="99">
        <f>IF($G29="x",0,IF(AF29&lt;50,AF29-COUNTIFS($G$5:$G29,"x"),0))</f>
        <v>0</v>
      </c>
      <c r="AH29" s="39" t="str">
        <f>IF(AND($G29="x",AF29&gt;0),0,IF(ISERROR(LOOKUP(AG29,Punkte!$D$1:$D$22,Punkte!$E$1:$E$22)),"",LOOKUP((AG29),Punkte!$D$1:$D$22,Punkte!$E$1:$E$22)))</f>
        <v/>
      </c>
      <c r="AJ29" s="99">
        <f>IF($G29="x",0,IF(AI29&lt;50,AI29-COUNTIFS($G$5:$G29,"x"),0))</f>
        <v>0</v>
      </c>
      <c r="AK29" s="39" t="str">
        <f>IF(AND($G29="x",AI29&gt;0),0,IF(ISERROR(LOOKUP(AJ29,Punkte!$D$1:$D$22,Punkte!$E$1:$E$22)),"",LOOKUP((AJ29),Punkte!$D$1:$D$22,Punkte!$E$1:$E$22)))</f>
        <v/>
      </c>
      <c r="AL29" s="225">
        <f t="shared" si="1"/>
        <v>4</v>
      </c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</row>
    <row r="30" spans="1:263" x14ac:dyDescent="0.25">
      <c r="A30" s="145">
        <f t="shared" si="0"/>
        <v>12</v>
      </c>
      <c r="B30" s="146">
        <f>SUM(IF(ISNUMBER(J30),J30)+IF(ISNUMBER(M30),M30)+IF(ISNUMBER(P30),P30)+IF(ISNUMBER(S30),S30)+IF(ISNUMBER(V30),V30)+IF(ISNUMBER(Y30),Y30)+IF(ISNUMBER(AB30),AB30)+IF(ISNUMBER(AE30),AE30)+IF(ISNUMBER(#REF!),#REF!)+IF(ISNUMBER(#REF!),#REF!)+IF(ISNUMBER(#REF!),#REF!)+IF(ISNUMBER(AH30),AH30)+IF(ISNUMBER(AK30),AK30))</f>
        <v>0</v>
      </c>
      <c r="C30" s="18">
        <v>93</v>
      </c>
      <c r="D30" s="206"/>
      <c r="E30" s="15" t="s">
        <v>411</v>
      </c>
      <c r="F30" s="15" t="s">
        <v>391</v>
      </c>
      <c r="G30" s="231" t="s">
        <v>156</v>
      </c>
      <c r="I30" s="99">
        <f>IF($G30="x",0,IF(H30&lt;50,H30-COUNTIFS($G$5:$G30,"x"),0))</f>
        <v>0</v>
      </c>
      <c r="J30" s="39" t="str">
        <f>IF(AND($G30="x",H30&gt;0),0,IF(ISERROR(LOOKUP(I30,Punkte!$D$1:$D$22,Punkte!$E$1:$E$22)),"",LOOKUP((I30),Punkte!$D$1:$D$22,Punkte!$E$1:$E$22)))</f>
        <v/>
      </c>
      <c r="L30" s="99">
        <f>IF($G30="x",0,IF(K30&lt;50,K30-COUNTIFS($G$5:$G30,"x"),0))</f>
        <v>0</v>
      </c>
      <c r="M30" s="39" t="str">
        <f>IF(AND($G30="x",K30&gt;0),0,IF(ISERROR(LOOKUP(L30,Punkte!$D$1:$D$22,Punkte!$E$1:$E$22)),"",LOOKUP((L30),Punkte!$D$1:$D$22,Punkte!$E$1:$E$22)))</f>
        <v/>
      </c>
      <c r="O30" s="99">
        <f>IF($G30="x",0,IF(N30&lt;50,N30-COUNTIFS($G$5:$G30,"x"),0))</f>
        <v>0</v>
      </c>
      <c r="P30" s="39" t="str">
        <f>IF(AND($G30="x",N30&gt;0),0,IF(ISERROR(LOOKUP(O30,Punkte!$D$1:$D$22,Punkte!$E$1:$E$22)),"",LOOKUP((O30),Punkte!$D$1:$D$22,Punkte!$E$1:$E$22)))</f>
        <v/>
      </c>
      <c r="R30" s="99">
        <f>IF($G30="x",0,IF(Q30&lt;50,Q30-COUNTIFS($G$5:$G30,"x"),0))</f>
        <v>0</v>
      </c>
      <c r="S30" s="39" t="str">
        <f>IF(AND($G30="x",Q30&gt;0),0,IF(ISERROR(LOOKUP(R30,Punkte!$D$1:$D$22,Punkte!$E$1:$E$22)),"",LOOKUP((R30),Punkte!$D$1:$D$22,Punkte!$E$1:$E$22)))</f>
        <v/>
      </c>
      <c r="T30" s="3">
        <v>17</v>
      </c>
      <c r="U30" s="99">
        <v>0</v>
      </c>
      <c r="V30" s="39">
        <f>IF(AND($G30="x",T30&gt;0),0,IF(ISERROR(LOOKUP(U30,Punkte!$D$1:$D$22,Punkte!$E$1:$E$22)),"",LOOKUP((U30),Punkte!$D$1:$D$22,Punkte!$E$1:$E$22)))</f>
        <v>0</v>
      </c>
      <c r="W30" s="3">
        <v>12</v>
      </c>
      <c r="X30" s="99">
        <v>0</v>
      </c>
      <c r="Y30" s="39">
        <f>IF(AND($G30="x",W30&gt;0),0,IF(ISERROR(LOOKUP(X30,Punkte!$D$1:$D$22,Punkte!$E$1:$E$22)),"",LOOKUP((X30),Punkte!$D$1:$D$22,Punkte!$E$1:$E$22)))</f>
        <v>0</v>
      </c>
      <c r="AA30" s="99">
        <f>IF($G30="x",0,IF(Z30&lt;50,Z30-COUNTIFS($G$5:$G30,"x"),0))</f>
        <v>0</v>
      </c>
      <c r="AB30" s="39" t="str">
        <f>IF(AND($G30="x",Z30&gt;0),0,IF(ISERROR(LOOKUP(AA30,Punkte!$D$1:$D$22,Punkte!$E$1:$E$22)),"",LOOKUP((AA30),Punkte!$D$1:$D$22,Punkte!$E$1:$E$22)))</f>
        <v/>
      </c>
      <c r="AD30" s="99">
        <f>IF($G30="x",0,IF(AC30&lt;50,AC30-COUNTIFS($G$5:$G30,"x"),0))</f>
        <v>0</v>
      </c>
      <c r="AE30" s="39" t="str">
        <f>IF(AND($G30="x",AC30&gt;0),0,IF(ISERROR(LOOKUP(AD30,Punkte!$D$1:$D$22,Punkte!$E$1:$E$22)),"",LOOKUP((AD30),Punkte!$D$1:$D$22,Punkte!$E$1:$E$22)))</f>
        <v/>
      </c>
      <c r="AG30" s="99">
        <f>IF($G30="x",0,IF(AF30&lt;50,AF30-COUNTIFS($G$5:$G30,"x"),0))</f>
        <v>0</v>
      </c>
      <c r="AH30" s="39" t="str">
        <f>IF(AND($G30="x",AF30&gt;0),0,IF(ISERROR(LOOKUP(AG30,Punkte!$D$1:$D$22,Punkte!$E$1:$E$22)),"",LOOKUP((AG30),Punkte!$D$1:$D$22,Punkte!$E$1:$E$22)))</f>
        <v/>
      </c>
      <c r="AJ30" s="99">
        <f>IF($G30="x",0,IF(AI30&lt;50,AI30-COUNTIFS($G$5:$G30,"x"),0))</f>
        <v>0</v>
      </c>
      <c r="AK30" s="39" t="str">
        <f>IF(AND($G30="x",AI30&gt;0),0,IF(ISERROR(LOOKUP(AJ30,Punkte!$D$1:$D$22,Punkte!$E$1:$E$22)),"",LOOKUP((AJ30),Punkte!$D$1:$D$22,Punkte!$E$1:$E$22)))</f>
        <v/>
      </c>
      <c r="AL30" s="225">
        <f t="shared" si="1"/>
        <v>2</v>
      </c>
    </row>
    <row r="31" spans="1:263" x14ac:dyDescent="0.25">
      <c r="A31" s="145">
        <f t="shared" si="0"/>
        <v>12</v>
      </c>
      <c r="B31" s="146">
        <f>SUM(IF(ISNUMBER(J31),J31)+IF(ISNUMBER(M31),M31)+IF(ISNUMBER(P31),P31)+IF(ISNUMBER(S31),S31)+IF(ISNUMBER(V31),V31)+IF(ISNUMBER(Y31),Y31)+IF(ISNUMBER(AB31),AB31)+IF(ISNUMBER(AE31),AE31)+IF(ISNUMBER(#REF!),#REF!)+IF(ISNUMBER(#REF!),#REF!)+IF(ISNUMBER(#REF!),#REF!)+IF(ISNUMBER(AH31),AH31)+IF(ISNUMBER(AK31),AK31))</f>
        <v>0</v>
      </c>
      <c r="C31" s="3">
        <v>73</v>
      </c>
      <c r="E31" s="15" t="s">
        <v>116</v>
      </c>
      <c r="F31" s="15" t="s">
        <v>117</v>
      </c>
      <c r="G31" s="231" t="s">
        <v>156</v>
      </c>
      <c r="I31" s="99">
        <f>IF($G31="x",0,IF(H31&lt;50,H31-COUNTIFS($G$5:$G31,"x"),0))</f>
        <v>0</v>
      </c>
      <c r="J31" s="39" t="str">
        <f>IF(AND($G31="x",H31&gt;0),0,IF(ISERROR(LOOKUP(I31,Punkte!$D$1:$D$22,Punkte!$E$1:$E$22)),"",LOOKUP((I31),Punkte!$D$1:$D$22,Punkte!$E$1:$E$22)))</f>
        <v/>
      </c>
      <c r="L31" s="99">
        <f>IF($G31="x",0,IF(K31&lt;50,K31-COUNTIFS($G$5:$G31,"x"),0))</f>
        <v>0</v>
      </c>
      <c r="M31" s="39" t="str">
        <f>IF(AND($G31="x",K31&gt;0),0,IF(ISERROR(LOOKUP(L31,Punkte!$D$1:$D$22,Punkte!$E$1:$E$22)),"",LOOKUP((L31),Punkte!$D$1:$D$22,Punkte!$E$1:$E$22)))</f>
        <v/>
      </c>
      <c r="O31" s="99">
        <f>IF($G31="x",0,IF(N31&lt;50,N31-COUNTIFS($G$5:$G31,"x"),0))</f>
        <v>0</v>
      </c>
      <c r="P31" s="39" t="str">
        <f>IF(AND($G31="x",N31&gt;0),0,IF(ISERROR(LOOKUP(O31,Punkte!$D$1:$D$22,Punkte!$E$1:$E$22)),"",LOOKUP((O31),Punkte!$D$1:$D$22,Punkte!$E$1:$E$22)))</f>
        <v/>
      </c>
      <c r="R31" s="99">
        <f>IF($G31="x",0,IF(Q31&lt;50,Q31-COUNTIFS($G$5:$G31,"x"),0))</f>
        <v>0</v>
      </c>
      <c r="S31" s="39" t="str">
        <f>IF(AND($G31="x",Q31&gt;0),0,IF(ISERROR(LOOKUP(R31,Punkte!$D$1:$D$22,Punkte!$E$1:$E$22)),"",LOOKUP((R31),Punkte!$D$1:$D$22,Punkte!$E$1:$E$22)))</f>
        <v/>
      </c>
      <c r="T31" s="3">
        <v>18</v>
      </c>
      <c r="U31" s="99">
        <v>0</v>
      </c>
      <c r="V31" s="39">
        <f>IF(AND($G31="x",T31&gt;0),0,IF(ISERROR(LOOKUP(U31,Punkte!$D$1:$D$22,Punkte!$E$1:$E$22)),"",LOOKUP((U31),Punkte!$D$1:$D$22,Punkte!$E$1:$E$22)))</f>
        <v>0</v>
      </c>
      <c r="W31" s="3">
        <v>17</v>
      </c>
      <c r="X31" s="99">
        <v>0</v>
      </c>
      <c r="Y31" s="39">
        <f>IF(AND($G31="x",W31&gt;0),0,IF(ISERROR(LOOKUP(X31,Punkte!$D$1:$D$22,Punkte!$E$1:$E$22)),"",LOOKUP((X31),Punkte!$D$1:$D$22,Punkte!$E$1:$E$22)))</f>
        <v>0</v>
      </c>
      <c r="AA31" s="99">
        <f>IF($G31="x",0,IF(Z31&lt;50,Z31-COUNTIFS($G$5:$G31,"x"),0))</f>
        <v>0</v>
      </c>
      <c r="AB31" s="39" t="str">
        <f>IF(AND($G31="x",Z31&gt;0),0,IF(ISERROR(LOOKUP(AA31,Punkte!$D$1:$D$22,Punkte!$E$1:$E$22)),"",LOOKUP((AA31),Punkte!$D$1:$D$22,Punkte!$E$1:$E$22)))</f>
        <v/>
      </c>
      <c r="AD31" s="99">
        <f>IF($G31="x",0,IF(AC31&lt;50,AC31-COUNTIFS($G$5:$G31,"x"),0))</f>
        <v>0</v>
      </c>
      <c r="AE31" s="39" t="str">
        <f>IF(AND($G31="x",AC31&gt;0),0,IF(ISERROR(LOOKUP(AD31,Punkte!$D$1:$D$22,Punkte!$E$1:$E$22)),"",LOOKUP((AD31),Punkte!$D$1:$D$22,Punkte!$E$1:$E$22)))</f>
        <v/>
      </c>
      <c r="AG31" s="99">
        <f>IF($G31="x",0,IF(AF31&lt;50,AF31-COUNTIFS($G$5:$G31,"x"),0))</f>
        <v>0</v>
      </c>
      <c r="AH31" s="39" t="str">
        <f>IF(AND($G31="x",AF31&gt;0),0,IF(ISERROR(LOOKUP(AG31,Punkte!$D$1:$D$22,Punkte!$E$1:$E$22)),"",LOOKUP((AG31),Punkte!$D$1:$D$22,Punkte!$E$1:$E$22)))</f>
        <v/>
      </c>
      <c r="AJ31" s="99">
        <f>IF($G31="x",0,IF(AI31&lt;50,AI31-COUNTIFS($G$5:$G31,"x"),0))</f>
        <v>0</v>
      </c>
      <c r="AK31" s="39" t="str">
        <f>IF(AND($G31="x",AI31&gt;0),0,IF(ISERROR(LOOKUP(AJ31,Punkte!$D$1:$D$22,Punkte!$E$1:$E$22)),"",LOOKUP((AJ31),Punkte!$D$1:$D$22,Punkte!$E$1:$E$22)))</f>
        <v/>
      </c>
      <c r="AL31" s="225">
        <f t="shared" si="1"/>
        <v>2</v>
      </c>
    </row>
    <row r="32" spans="1:263" x14ac:dyDescent="0.25">
      <c r="A32" s="145">
        <f t="shared" si="0"/>
        <v>12</v>
      </c>
      <c r="B32" s="146">
        <f>SUM(IF(ISNUMBER(J32),J32)+IF(ISNUMBER(M32),M32)+IF(ISNUMBER(P32),P32)+IF(ISNUMBER(S32),S32)+IF(ISNUMBER(V32),V32)+IF(ISNUMBER(Y32),Y32)+IF(ISNUMBER(AB32),AB32)+IF(ISNUMBER(AE32),AE32)+IF(ISNUMBER(#REF!),#REF!)+IF(ISNUMBER(#REF!),#REF!)+IF(ISNUMBER(#REF!),#REF!)+IF(ISNUMBER(AH32),AH32)+IF(ISNUMBER(AK32),AK32))</f>
        <v>0</v>
      </c>
      <c r="C32" s="3">
        <v>25</v>
      </c>
      <c r="E32" s="15" t="s">
        <v>82</v>
      </c>
      <c r="F32" s="15" t="s">
        <v>83</v>
      </c>
      <c r="G32" s="220" t="s">
        <v>156</v>
      </c>
      <c r="I32" s="99">
        <f>IF($G32="x",0,IF(H32&lt;50,H32-COUNTIFS($G$5:$G32,"x"),0))</f>
        <v>0</v>
      </c>
      <c r="J32" s="39" t="str">
        <f>IF(AND($G32="x",H32&gt;0),0,IF(ISERROR(LOOKUP(I32,Punkte!$D$1:$D$22,Punkte!$E$1:$E$22)),"",LOOKUP((I32),Punkte!$D$1:$D$22,Punkte!$E$1:$E$22)))</f>
        <v/>
      </c>
      <c r="L32" s="99">
        <f>IF($G32="x",0,IF(K32&lt;50,K32-COUNTIFS($G$5:$G32,"x"),0))</f>
        <v>0</v>
      </c>
      <c r="M32" s="39" t="str">
        <f>IF(AND($G32="x",K32&gt;0),0,IF(ISERROR(LOOKUP(L32,Punkte!$D$1:$D$22,Punkte!$E$1:$E$22)),"",LOOKUP((L32),Punkte!$D$1:$D$22,Punkte!$E$1:$E$22)))</f>
        <v/>
      </c>
      <c r="O32" s="99">
        <f>IF($G32="x",0,IF(N32&lt;50,N32-COUNTIFS($G$5:$G32,"x"),0))</f>
        <v>0</v>
      </c>
      <c r="P32" s="39" t="str">
        <f>IF(AND($G32="x",N32&gt;0),0,IF(ISERROR(LOOKUP(O32,Punkte!$D$1:$D$22,Punkte!$E$1:$E$22)),"",LOOKUP((O32),Punkte!$D$1:$D$22,Punkte!$E$1:$E$22)))</f>
        <v/>
      </c>
      <c r="R32" s="99">
        <f>IF($G32="x",0,IF(Q32&lt;50,Q32-COUNTIFS($G$5:$G32,"x"),0))</f>
        <v>0</v>
      </c>
      <c r="S32" s="39" t="str">
        <f>IF(AND($G32="x",Q32&gt;0),0,IF(ISERROR(LOOKUP(R32,Punkte!$D$1:$D$22,Punkte!$E$1:$E$22)),"",LOOKUP((R32),Punkte!$D$1:$D$22,Punkte!$E$1:$E$22)))</f>
        <v/>
      </c>
      <c r="T32" s="3">
        <v>13</v>
      </c>
      <c r="U32" s="99">
        <v>0</v>
      </c>
      <c r="V32" s="39">
        <f>IF(AND($G32="x",T32&gt;0),0,IF(ISERROR(LOOKUP(U32,Punkte!$D$1:$D$22,Punkte!$E$1:$E$22)),"",LOOKUP((U32),Punkte!$D$1:$D$22,Punkte!$E$1:$E$22)))</f>
        <v>0</v>
      </c>
      <c r="W32" s="3">
        <v>15</v>
      </c>
      <c r="X32" s="99">
        <v>0</v>
      </c>
      <c r="Y32" s="39">
        <f>IF(AND($G32="x",W32&gt;0),0,IF(ISERROR(LOOKUP(X32,Punkte!$D$1:$D$22,Punkte!$E$1:$E$22)),"",LOOKUP((X32),Punkte!$D$1:$D$22,Punkte!$E$1:$E$22)))</f>
        <v>0</v>
      </c>
      <c r="AA32" s="99">
        <f>IF($G32="x",0,IF(Z32&lt;50,Z32-COUNTIFS($G$5:$G32,"x"),0))</f>
        <v>0</v>
      </c>
      <c r="AB32" s="39" t="str">
        <f>IF(AND($G32="x",Z32&gt;0),0,IF(ISERROR(LOOKUP(AA32,Punkte!$D$1:$D$22,Punkte!$E$1:$E$22)),"",LOOKUP((AA32),Punkte!$D$1:$D$22,Punkte!$E$1:$E$22)))</f>
        <v/>
      </c>
      <c r="AD32" s="99">
        <f>IF($G32="x",0,IF(AC32&lt;50,AC32-COUNTIFS($G$5:$G32,"x"),0))</f>
        <v>0</v>
      </c>
      <c r="AE32" s="39" t="str">
        <f>IF(AND($G32="x",AC32&gt;0),0,IF(ISERROR(LOOKUP(AD32,Punkte!$D$1:$D$22,Punkte!$E$1:$E$22)),"",LOOKUP((AD32),Punkte!$D$1:$D$22,Punkte!$E$1:$E$22)))</f>
        <v/>
      </c>
      <c r="AG32" s="99">
        <f>IF($G32="x",0,IF(AF32&lt;50,AF32-COUNTIFS($G$5:$G32,"x"),0))</f>
        <v>0</v>
      </c>
      <c r="AH32" s="39" t="str">
        <f>IF(AND($G32="x",AF32&gt;0),0,IF(ISERROR(LOOKUP(AG32,Punkte!$D$1:$D$22,Punkte!$E$1:$E$22)),"",LOOKUP((AG32),Punkte!$D$1:$D$22,Punkte!$E$1:$E$22)))</f>
        <v/>
      </c>
      <c r="AJ32" s="99">
        <f>IF($G32="x",0,IF(AI32&lt;50,AI32-COUNTIFS($G$5:$G32,"x"),0))</f>
        <v>0</v>
      </c>
      <c r="AK32" s="39" t="str">
        <f>IF(AND($G32="x",AI32&gt;0),0,IF(ISERROR(LOOKUP(AJ32,Punkte!$D$1:$D$22,Punkte!$E$1:$E$22)),"",LOOKUP((AJ32),Punkte!$D$1:$D$22,Punkte!$E$1:$E$22)))</f>
        <v/>
      </c>
      <c r="AL32" s="225">
        <f t="shared" si="1"/>
        <v>2</v>
      </c>
    </row>
    <row r="33" spans="1:263" x14ac:dyDescent="0.25">
      <c r="A33" s="145">
        <f t="shared" si="0"/>
        <v>12</v>
      </c>
      <c r="B33" s="146">
        <f>SUM(IF(ISNUMBER(J33),J33)+IF(ISNUMBER(M33),M33)+IF(ISNUMBER(P33),P33)+IF(ISNUMBER(S33),S33)+IF(ISNUMBER(V33),V33)+IF(ISNUMBER(Y33),Y33)+IF(ISNUMBER(AB33),AB33)+IF(ISNUMBER(AE33),AE33)+IF(ISNUMBER(#REF!),#REF!)+IF(ISNUMBER(#REF!),#REF!)+IF(ISNUMBER(#REF!),#REF!)+IF(ISNUMBER(AH33),AH33)+IF(ISNUMBER(AK33),AK33))</f>
        <v>0</v>
      </c>
      <c r="C33" s="3">
        <v>65</v>
      </c>
      <c r="E33" s="15" t="s">
        <v>412</v>
      </c>
      <c r="F33" s="15" t="s">
        <v>131</v>
      </c>
      <c r="G33" s="220" t="s">
        <v>156</v>
      </c>
      <c r="I33" s="99">
        <f>IF($G33="x",0,IF(H33&lt;50,H33-COUNTIFS($G$5:$G33,"x"),0))</f>
        <v>0</v>
      </c>
      <c r="J33" s="39" t="str">
        <f>IF(AND($G33="x",H33&gt;0),0,IF(ISERROR(LOOKUP(I33,Punkte!$D$1:$D$22,Punkte!$E$1:$E$22)),"",LOOKUP((I33),Punkte!$D$1:$D$22,Punkte!$E$1:$E$22)))</f>
        <v/>
      </c>
      <c r="L33" s="99">
        <f>IF($G33="x",0,IF(K33&lt;50,K33-COUNTIFS($G$5:$G33,"x"),0))</f>
        <v>0</v>
      </c>
      <c r="M33" s="39" t="str">
        <f>IF(AND($G33="x",K33&gt;0),0,IF(ISERROR(LOOKUP(L33,Punkte!$D$1:$D$22,Punkte!$E$1:$E$22)),"",LOOKUP((L33),Punkte!$D$1:$D$22,Punkte!$E$1:$E$22)))</f>
        <v/>
      </c>
      <c r="O33" s="99">
        <f>IF($G33="x",0,IF(N33&lt;50,N33-COUNTIFS($G$5:$G33,"x"),0))</f>
        <v>0</v>
      </c>
      <c r="P33" s="39" t="str">
        <f>IF(AND($G33="x",N33&gt;0),0,IF(ISERROR(LOOKUP(O33,Punkte!$D$1:$D$22,Punkte!$E$1:$E$22)),"",LOOKUP((O33),Punkte!$D$1:$D$22,Punkte!$E$1:$E$22)))</f>
        <v/>
      </c>
      <c r="R33" s="99">
        <f>IF($G33="x",0,IF(Q33&lt;50,Q33-COUNTIFS($G$5:$G33,"x"),0))</f>
        <v>0</v>
      </c>
      <c r="S33" s="39" t="str">
        <f>IF(AND($G33="x",Q33&gt;0),0,IF(ISERROR(LOOKUP(R33,Punkte!$D$1:$D$22,Punkte!$E$1:$E$22)),"",LOOKUP((R33),Punkte!$D$1:$D$22,Punkte!$E$1:$E$22)))</f>
        <v/>
      </c>
      <c r="T33" s="3">
        <v>19</v>
      </c>
      <c r="U33" s="99">
        <v>0</v>
      </c>
      <c r="V33" s="39">
        <f>IF(AND($G33="x",T33&gt;0),0,IF(ISERROR(LOOKUP(U33,Punkte!$D$1:$D$22,Punkte!$E$1:$E$22)),"",LOOKUP((U33),Punkte!$D$1:$D$22,Punkte!$E$1:$E$22)))</f>
        <v>0</v>
      </c>
      <c r="W33" s="3">
        <v>18</v>
      </c>
      <c r="X33" s="99">
        <v>0</v>
      </c>
      <c r="Y33" s="39">
        <f>IF(AND($G33="x",W33&gt;0),0,IF(ISERROR(LOOKUP(X33,Punkte!$D$1:$D$22,Punkte!$E$1:$E$22)),"",LOOKUP((X33),Punkte!$D$1:$D$22,Punkte!$E$1:$E$22)))</f>
        <v>0</v>
      </c>
      <c r="AA33" s="99">
        <f>IF($G33="x",0,IF(Z33&lt;50,Z33-COUNTIFS($G$5:$G33,"x"),0))</f>
        <v>0</v>
      </c>
      <c r="AB33" s="39" t="str">
        <f>IF(AND($G33="x",Z33&gt;0),0,IF(ISERROR(LOOKUP(AA33,Punkte!$D$1:$D$22,Punkte!$E$1:$E$22)),"",LOOKUP((AA33),Punkte!$D$1:$D$22,Punkte!$E$1:$E$22)))</f>
        <v/>
      </c>
      <c r="AD33" s="99">
        <f>IF($G33="x",0,IF(AC33&lt;50,AC33-COUNTIFS($G$5:$G33,"x"),0))</f>
        <v>0</v>
      </c>
      <c r="AE33" s="39" t="str">
        <f>IF(AND($G33="x",AC33&gt;0),0,IF(ISERROR(LOOKUP(AD33,Punkte!$D$1:$D$22,Punkte!$E$1:$E$22)),"",LOOKUP((AD33),Punkte!$D$1:$D$22,Punkte!$E$1:$E$22)))</f>
        <v/>
      </c>
      <c r="AG33" s="99">
        <f>IF($G33="x",0,IF(AF33&lt;50,AF33-COUNTIFS($G$5:$G33,"x"),0))</f>
        <v>0</v>
      </c>
      <c r="AH33" s="39" t="str">
        <f>IF(AND($G33="x",AF33&gt;0),0,IF(ISERROR(LOOKUP(AG33,Punkte!$D$1:$D$22,Punkte!$E$1:$E$22)),"",LOOKUP((AG33),Punkte!$D$1:$D$22,Punkte!$E$1:$E$22)))</f>
        <v/>
      </c>
      <c r="AJ33" s="99">
        <f>IF($G33="x",0,IF(AI33&lt;50,AI33-COUNTIFS($G$5:$G33,"x"),0))</f>
        <v>0</v>
      </c>
      <c r="AK33" s="39" t="str">
        <f>IF(AND($G33="x",AI33&gt;0),0,IF(ISERROR(LOOKUP(AJ33,Punkte!$D$1:$D$22,Punkte!$E$1:$E$22)),"",LOOKUP((AJ33),Punkte!$D$1:$D$22,Punkte!$E$1:$E$22)))</f>
        <v/>
      </c>
      <c r="AL33" s="225">
        <f t="shared" si="1"/>
        <v>2</v>
      </c>
    </row>
    <row r="34" spans="1:263" x14ac:dyDescent="0.25">
      <c r="A34" s="145">
        <f t="shared" si="0"/>
        <v>12</v>
      </c>
      <c r="B34" s="146">
        <f>SUM(IF(ISNUMBER(J34),J34)+IF(ISNUMBER(M34),M34)+IF(ISNUMBER(P34),P34)+IF(ISNUMBER(S34),S34)+IF(ISNUMBER(V34),V34)+IF(ISNUMBER(Y34),Y34)+IF(ISNUMBER(AB34),AB34)+IF(ISNUMBER(AE34),AE34)+IF(ISNUMBER(#REF!),#REF!)+IF(ISNUMBER(#REF!),#REF!)+IF(ISNUMBER(#REF!),#REF!)+IF(ISNUMBER(AH34),AH34)+IF(ISNUMBER(AK34),AK34))</f>
        <v>0</v>
      </c>
      <c r="C34" s="18">
        <v>47</v>
      </c>
      <c r="D34" s="208"/>
      <c r="E34" s="15" t="s">
        <v>167</v>
      </c>
      <c r="F34" s="15" t="s">
        <v>72</v>
      </c>
      <c r="G34" s="220" t="s">
        <v>156</v>
      </c>
      <c r="I34" s="99">
        <f>IF($G34="x",0,IF(H34&lt;50,H34-COUNTIFS($G$5:$G34,"x"),0))</f>
        <v>0</v>
      </c>
      <c r="J34" s="39" t="str">
        <f>IF(AND($G34="x",H34&gt;0),0,IF(ISERROR(LOOKUP(I34,Punkte!$D$1:$D$22,Punkte!$E$1:$E$22)),"",LOOKUP((I34),Punkte!$D$1:$D$22,Punkte!$E$1:$E$22)))</f>
        <v/>
      </c>
      <c r="L34" s="99">
        <f>IF($G34="x",0,IF(K34&lt;50,K34-COUNTIFS($G$5:$G34,"x"),0))</f>
        <v>0</v>
      </c>
      <c r="M34" s="39" t="str">
        <f>IF(AND($G34="x",K34&gt;0),0,IF(ISERROR(LOOKUP(L34,Punkte!$D$1:$D$22,Punkte!$E$1:$E$22)),"",LOOKUP((L34),Punkte!$D$1:$D$22,Punkte!$E$1:$E$22)))</f>
        <v/>
      </c>
      <c r="O34" s="99">
        <f>IF($G34="x",0,IF(N34&lt;50,N34-COUNTIFS($G$5:$G34,"x"),0))</f>
        <v>0</v>
      </c>
      <c r="P34" s="39" t="str">
        <f>IF(AND($G34="x",N34&gt;0),0,IF(ISERROR(LOOKUP(O34,Punkte!$D$1:$D$22,Punkte!$E$1:$E$22)),"",LOOKUP((O34),Punkte!$D$1:$D$22,Punkte!$E$1:$E$22)))</f>
        <v/>
      </c>
      <c r="R34" s="99">
        <f>IF($G34="x",0,IF(Q34&lt;50,Q34-COUNTIFS($G$5:$G34,"x"),0))</f>
        <v>0</v>
      </c>
      <c r="S34" s="39" t="str">
        <f>IF(AND($G34="x",Q34&gt;0),0,IF(ISERROR(LOOKUP(R34,Punkte!$D$1:$D$22,Punkte!$E$1:$E$22)),"",LOOKUP((R34),Punkte!$D$1:$D$22,Punkte!$E$1:$E$22)))</f>
        <v/>
      </c>
      <c r="T34" s="3">
        <v>5</v>
      </c>
      <c r="U34" s="99">
        <v>0</v>
      </c>
      <c r="V34" s="39">
        <f>IF(AND($G34="x",T34&gt;0),0,IF(ISERROR(LOOKUP(U34,Punkte!$D$1:$D$22,Punkte!$E$1:$E$22)),"",LOOKUP((U34),Punkte!$D$1:$D$22,Punkte!$E$1:$E$22)))</f>
        <v>0</v>
      </c>
      <c r="W34" s="3">
        <v>8</v>
      </c>
      <c r="X34" s="99">
        <v>0</v>
      </c>
      <c r="Y34" s="39">
        <f>IF(AND($G34="x",W34&gt;0),0,IF(ISERROR(LOOKUP(X34,Punkte!$D$1:$D$22,Punkte!$E$1:$E$22)),"",LOOKUP((X34),Punkte!$D$1:$D$22,Punkte!$E$1:$E$22)))</f>
        <v>0</v>
      </c>
      <c r="AA34" s="99">
        <f>IF($G34="x",0,IF(Z34&lt;50,Z34-COUNTIFS($G$5:$G34,"x"),0))</f>
        <v>0</v>
      </c>
      <c r="AB34" s="39" t="str">
        <f>IF(AND($G34="x",Z34&gt;0),0,IF(ISERROR(LOOKUP(AA34,Punkte!$D$1:$D$22,Punkte!$E$1:$E$22)),"",LOOKUP((AA34),Punkte!$D$1:$D$22,Punkte!$E$1:$E$22)))</f>
        <v/>
      </c>
      <c r="AD34" s="99">
        <f>IF($G34="x",0,IF(AC34&lt;50,AC34-COUNTIFS($G$5:$G34,"x"),0))</f>
        <v>0</v>
      </c>
      <c r="AE34" s="39" t="str">
        <f>IF(AND($G34="x",AC34&gt;0),0,IF(ISERROR(LOOKUP(AD34,Punkte!$D$1:$D$22,Punkte!$E$1:$E$22)),"",LOOKUP((AD34),Punkte!$D$1:$D$22,Punkte!$E$1:$E$22)))</f>
        <v/>
      </c>
      <c r="AG34" s="99">
        <f>IF($G34="x",0,IF(AF34&lt;50,AF34-COUNTIFS($G$5:$G34,"x"),0))</f>
        <v>0</v>
      </c>
      <c r="AH34" s="39" t="str">
        <f>IF(AND($G34="x",AF34&gt;0),0,IF(ISERROR(LOOKUP(AG34,Punkte!$D$1:$D$22,Punkte!$E$1:$E$22)),"",LOOKUP((AG34),Punkte!$D$1:$D$22,Punkte!$E$1:$E$22)))</f>
        <v/>
      </c>
      <c r="AJ34" s="99">
        <f>IF($G34="x",0,IF(AI34&lt;50,AI34-COUNTIFS($G$5:$G34,"x"),0))</f>
        <v>0</v>
      </c>
      <c r="AK34" s="39" t="str">
        <f>IF(AND($G34="x",AI34&gt;0),0,IF(ISERROR(LOOKUP(AJ34,Punkte!$D$1:$D$22,Punkte!$E$1:$E$22)),"",LOOKUP((AJ34),Punkte!$D$1:$D$22,Punkte!$E$1:$E$22)))</f>
        <v/>
      </c>
      <c r="AL34" s="225">
        <f t="shared" si="1"/>
        <v>2</v>
      </c>
    </row>
    <row r="35" spans="1:263" x14ac:dyDescent="0.25">
      <c r="A35" s="145">
        <f t="shared" si="0"/>
        <v>12</v>
      </c>
      <c r="B35" s="146">
        <f>SUM(IF(ISNUMBER(J35),J35)+IF(ISNUMBER(M35),M35)+IF(ISNUMBER(P35),P35)+IF(ISNUMBER(S35),S35)+IF(ISNUMBER(V35),V35)+IF(ISNUMBER(Y35),Y35)+IF(ISNUMBER(AB35),AB35)+IF(ISNUMBER(AE35),AE35)+IF(ISNUMBER(#REF!),#REF!)+IF(ISNUMBER(#REF!),#REF!)+IF(ISNUMBER(#REF!),#REF!)+IF(ISNUMBER(AH35),AH35)+IF(ISNUMBER(AK35),AK35))</f>
        <v>0</v>
      </c>
      <c r="C35" s="3">
        <v>13</v>
      </c>
      <c r="E35" s="15" t="s">
        <v>344</v>
      </c>
      <c r="F35" s="15" t="s">
        <v>330</v>
      </c>
      <c r="G35" s="220" t="s">
        <v>156</v>
      </c>
      <c r="I35" s="99">
        <f>IF($G35="x",0,IF(H35&lt;50,H35-COUNTIFS($G$5:$G35,"x"),0))</f>
        <v>0</v>
      </c>
      <c r="J35" s="39" t="str">
        <f>IF(AND($G35="x",H35&gt;0),0,IF(ISERROR(LOOKUP(I35,Punkte!$D$1:$D$22,Punkte!$E$1:$E$22)),"",LOOKUP((I35),Punkte!$D$1:$D$22,Punkte!$E$1:$E$22)))</f>
        <v/>
      </c>
      <c r="L35" s="99">
        <f>IF($G35="x",0,IF(K35&lt;50,K35-COUNTIFS($G$5:$G35,"x"),0))</f>
        <v>0</v>
      </c>
      <c r="M35" s="39" t="str">
        <f>IF(AND($G35="x",K35&gt;0),0,IF(ISERROR(LOOKUP(L35,Punkte!$D$1:$D$22,Punkte!$E$1:$E$22)),"",LOOKUP((L35),Punkte!$D$1:$D$22,Punkte!$E$1:$E$22)))</f>
        <v/>
      </c>
      <c r="O35" s="99">
        <f>IF($G35="x",0,IF(N35&lt;50,N35-COUNTIFS($G$5:$G35,"x"),0))</f>
        <v>0</v>
      </c>
      <c r="P35" s="39" t="str">
        <f>IF(AND($G35="x",N35&gt;0),0,IF(ISERROR(LOOKUP(O35,Punkte!$D$1:$D$22,Punkte!$E$1:$E$22)),"",LOOKUP((O35),Punkte!$D$1:$D$22,Punkte!$E$1:$E$22)))</f>
        <v/>
      </c>
      <c r="R35" s="99">
        <f>IF($G35="x",0,IF(Q35&lt;50,Q35-COUNTIFS($G$5:$G35,"x"),0))</f>
        <v>0</v>
      </c>
      <c r="S35" s="39" t="str">
        <f>IF(AND($G35="x",Q35&gt;0),0,IF(ISERROR(LOOKUP(R35,Punkte!$D$1:$D$22,Punkte!$E$1:$E$22)),"",LOOKUP((R35),Punkte!$D$1:$D$22,Punkte!$E$1:$E$22)))</f>
        <v/>
      </c>
      <c r="T35" s="3">
        <v>20</v>
      </c>
      <c r="U35" s="99">
        <v>0</v>
      </c>
      <c r="V35" s="39">
        <f>IF(AND($G35="x",T35&gt;0),0,IF(ISERROR(LOOKUP(U35,Punkte!$D$1:$D$22,Punkte!$E$1:$E$22)),"",LOOKUP((U35),Punkte!$D$1:$D$22,Punkte!$E$1:$E$22)))</f>
        <v>0</v>
      </c>
      <c r="W35" s="3">
        <v>19</v>
      </c>
      <c r="X35" s="99">
        <v>0</v>
      </c>
      <c r="Y35" s="39">
        <f>IF(AND($G35="x",W35&gt;0),0,IF(ISERROR(LOOKUP(X35,Punkte!$D$1:$D$22,Punkte!$E$1:$E$22)),"",LOOKUP((X35),Punkte!$D$1:$D$22,Punkte!$E$1:$E$22)))</f>
        <v>0</v>
      </c>
      <c r="AA35" s="99">
        <f>IF($G35="x",0,IF(Z35&lt;50,Z35-COUNTIFS($G$5:$G35,"x"),0))</f>
        <v>0</v>
      </c>
      <c r="AB35" s="39" t="str">
        <f>IF(AND($G35="x",Z35&gt;0),0,IF(ISERROR(LOOKUP(AA35,Punkte!$D$1:$D$22,Punkte!$E$1:$E$22)),"",LOOKUP((AA35),Punkte!$D$1:$D$22,Punkte!$E$1:$E$22)))</f>
        <v/>
      </c>
      <c r="AD35" s="99">
        <f>IF($G35="x",0,IF(AC35&lt;50,AC35-COUNTIFS($G$5:$G35,"x"),0))</f>
        <v>0</v>
      </c>
      <c r="AE35" s="39" t="str">
        <f>IF(AND($G35="x",AC35&gt;0),0,IF(ISERROR(LOOKUP(AD35,Punkte!$D$1:$D$22,Punkte!$E$1:$E$22)),"",LOOKUP((AD35),Punkte!$D$1:$D$22,Punkte!$E$1:$E$22)))</f>
        <v/>
      </c>
      <c r="AG35" s="99">
        <f>IF($G35="x",0,IF(AF35&lt;50,AF35-COUNTIFS($G$5:$G35,"x"),0))</f>
        <v>0</v>
      </c>
      <c r="AH35" s="39" t="str">
        <f>IF(AND($G35="x",AF35&gt;0),0,IF(ISERROR(LOOKUP(AG35,Punkte!$D$1:$D$22,Punkte!$E$1:$E$22)),"",LOOKUP((AG35),Punkte!$D$1:$D$22,Punkte!$E$1:$E$22)))</f>
        <v/>
      </c>
      <c r="AJ35" s="99">
        <f>IF($G35="x",0,IF(AI35&lt;50,AI35-COUNTIFS($G$5:$G35,"x"),0))</f>
        <v>0</v>
      </c>
      <c r="AK35" s="39" t="str">
        <f>IF(AND($G35="x",AI35&gt;0),0,IF(ISERROR(LOOKUP(AJ35,Punkte!$D$1:$D$22,Punkte!$E$1:$E$22)),"",LOOKUP((AJ35),Punkte!$D$1:$D$22,Punkte!$E$1:$E$22)))</f>
        <v/>
      </c>
      <c r="AL35" s="225">
        <f t="shared" si="1"/>
        <v>2</v>
      </c>
    </row>
    <row r="36" spans="1:263" x14ac:dyDescent="0.25">
      <c r="A36" s="145">
        <f t="shared" si="0"/>
        <v>12</v>
      </c>
      <c r="B36" s="146">
        <f>SUM(IF(ISNUMBER(J36),J36)+IF(ISNUMBER(M36),M36)+IF(ISNUMBER(P36),P36)+IF(ISNUMBER(S36),S36)+IF(ISNUMBER(V36),V36)+IF(ISNUMBER(Y36),Y36)+IF(ISNUMBER(AB36),AB36)+IF(ISNUMBER(AE36),AE36)+IF(ISNUMBER(#REF!),#REF!)+IF(ISNUMBER(#REF!),#REF!)+IF(ISNUMBER(#REF!),#REF!)+IF(ISNUMBER(AH36),AH36)+IF(ISNUMBER(AK36),AK36))</f>
        <v>0</v>
      </c>
      <c r="C36" s="3">
        <v>77</v>
      </c>
      <c r="D36" s="207"/>
      <c r="E36" s="15" t="s">
        <v>33</v>
      </c>
      <c r="F36" s="15" t="s">
        <v>34</v>
      </c>
      <c r="G36" s="231" t="s">
        <v>156</v>
      </c>
      <c r="I36" s="99">
        <f>IF($G36="x",0,IF(H36&lt;50,H36-COUNTIFS($G$5:$G36,"x"),0))</f>
        <v>0</v>
      </c>
      <c r="J36" s="39" t="str">
        <f>IF(AND($G36="x",H36&gt;0),0,IF(ISERROR(LOOKUP(I36,Punkte!$D$1:$D$22,Punkte!$E$1:$E$22)),"",LOOKUP((I36),Punkte!$D$1:$D$22,Punkte!$E$1:$E$22)))</f>
        <v/>
      </c>
      <c r="L36" s="99">
        <f>IF($G36="x",0,IF(K36&lt;50,K36-COUNTIFS($G$5:$G36,"x"),0))</f>
        <v>0</v>
      </c>
      <c r="M36" s="39" t="str">
        <f>IF(AND($G36="x",K36&gt;0),0,IF(ISERROR(LOOKUP(L36,Punkte!$D$1:$D$22,Punkte!$E$1:$E$22)),"",LOOKUP((L36),Punkte!$D$1:$D$22,Punkte!$E$1:$E$22)))</f>
        <v/>
      </c>
      <c r="N36" s="3">
        <v>4</v>
      </c>
      <c r="O36" s="99">
        <v>0</v>
      </c>
      <c r="P36" s="39">
        <f>IF(AND($G36="x",N36&gt;0),0,IF(ISERROR(LOOKUP(O36,Punkte!$D$1:$D$22,Punkte!$E$1:$E$22)),"",LOOKUP((O36),Punkte!$D$1:$D$22,Punkte!$E$1:$E$22)))</f>
        <v>0</v>
      </c>
      <c r="Q36" s="3">
        <v>2</v>
      </c>
      <c r="R36" s="99">
        <v>0</v>
      </c>
      <c r="S36" s="39">
        <f>IF(AND($G36="x",Q36&gt;0),0,IF(ISERROR(LOOKUP(R36,Punkte!$D$1:$D$22,Punkte!$E$1:$E$22)),"",LOOKUP((R36),Punkte!$D$1:$D$22,Punkte!$E$1:$E$22)))</f>
        <v>0</v>
      </c>
      <c r="U36" s="99">
        <f>IF($G36="x",0,IF(T36&lt;50,T36-COUNTIFS($G$5:$G36,"x"),0))</f>
        <v>0</v>
      </c>
      <c r="V36" s="39" t="str">
        <f>IF(AND($G36="x",T36&gt;0),0,IF(ISERROR(LOOKUP(U36,Punkte!$D$1:$D$22,Punkte!$E$1:$E$22)),"",LOOKUP((U36),Punkte!$D$1:$D$22,Punkte!$E$1:$E$22)))</f>
        <v/>
      </c>
      <c r="X36" s="99">
        <f>IF($G36="x",0,IF(W36&lt;50,W36-COUNTIFS($G$5:$G36,"x"),0))</f>
        <v>0</v>
      </c>
      <c r="Y36" s="39" t="str">
        <f>IF(AND($G36="x",W36&gt;0),0,IF(ISERROR(LOOKUP(X36,Punkte!$D$1:$D$22,Punkte!$E$1:$E$22)),"",LOOKUP((X36),Punkte!$D$1:$D$22,Punkte!$E$1:$E$22)))</f>
        <v/>
      </c>
      <c r="AA36" s="99">
        <f>IF($G36="x",0,IF(Z36&lt;50,Z36-COUNTIFS($G$5:$G36,"x"),0))</f>
        <v>0</v>
      </c>
      <c r="AB36" s="39" t="str">
        <f>IF(AND($G36="x",Z36&gt;0),0,IF(ISERROR(LOOKUP(AA36,Punkte!$D$1:$D$22,Punkte!$E$1:$E$22)),"",LOOKUP((AA36),Punkte!$D$1:$D$22,Punkte!$E$1:$E$22)))</f>
        <v/>
      </c>
      <c r="AD36" s="99">
        <f>IF($G36="x",0,IF(AC36&lt;50,AC36-COUNTIFS($G$5:$G36,"x"),0))</f>
        <v>0</v>
      </c>
      <c r="AE36" s="39" t="str">
        <f>IF(AND($G36="x",AC36&gt;0),0,IF(ISERROR(LOOKUP(AD36,Punkte!$D$1:$D$22,Punkte!$E$1:$E$22)),"",LOOKUP((AD36),Punkte!$D$1:$D$22,Punkte!$E$1:$E$22)))</f>
        <v/>
      </c>
      <c r="AG36" s="99">
        <f>IF($G36="x",0,IF(AF36&lt;50,AF36-COUNTIFS($G$5:$G36,"x"),0))</f>
        <v>0</v>
      </c>
      <c r="AH36" s="39" t="str">
        <f>IF(AND($G36="x",AF36&gt;0),0,IF(ISERROR(LOOKUP(AG36,Punkte!$D$1:$D$22,Punkte!$E$1:$E$22)),"",LOOKUP((AG36),Punkte!$D$1:$D$22,Punkte!$E$1:$E$22)))</f>
        <v/>
      </c>
      <c r="AJ36" s="99">
        <f>IF($G36="x",0,IF(AI36&lt;50,AI36-COUNTIFS($G$5:$G36,"x"),0))</f>
        <v>0</v>
      </c>
      <c r="AK36" s="39" t="str">
        <f>IF(AND($G36="x",AI36&gt;0),0,IF(ISERROR(LOOKUP(AJ36,Punkte!$D$1:$D$22,Punkte!$E$1:$E$22)),"",LOOKUP((AJ36),Punkte!$D$1:$D$22,Punkte!$E$1:$E$22)))</f>
        <v/>
      </c>
      <c r="AL36" s="225">
        <f t="shared" si="1"/>
        <v>2</v>
      </c>
    </row>
    <row r="37" spans="1:263" x14ac:dyDescent="0.25">
      <c r="A37" s="145">
        <f t="shared" ref="A37:A58" si="2">_xlfn.RANK.EQ(B37,$B$5:$B$58)</f>
        <v>12</v>
      </c>
      <c r="B37" s="146">
        <f>SUM(IF(ISNUMBER(J37),J37)+IF(ISNUMBER(M37),M37)+IF(ISNUMBER(P37),P37)+IF(ISNUMBER(S37),S37)+IF(ISNUMBER(V37),V37)+IF(ISNUMBER(Y37),Y37)+IF(ISNUMBER(AB37),AB37)+IF(ISNUMBER(AE37),AE37)+IF(ISNUMBER(#REF!),#REF!)+IF(ISNUMBER(#REF!),#REF!)+IF(ISNUMBER(#REF!),#REF!)+IF(ISNUMBER(AH37),AH37)+IF(ISNUMBER(AK37),AK37))</f>
        <v>0</v>
      </c>
      <c r="C37" s="18">
        <v>85</v>
      </c>
      <c r="D37" s="206"/>
      <c r="E37" s="15" t="s">
        <v>410</v>
      </c>
      <c r="F37" s="15" t="s">
        <v>171</v>
      </c>
      <c r="G37" s="220" t="s">
        <v>156</v>
      </c>
      <c r="I37" s="99">
        <f>IF($G37="x",0,IF(H37&lt;50,H37-COUNTIFS($G$5:$G37,"x"),0))</f>
        <v>0</v>
      </c>
      <c r="J37" s="39" t="str">
        <f>IF(AND($G37="x",H37&gt;0),0,IF(ISERROR(LOOKUP(I37,Punkte!$D$1:$D$22,Punkte!$E$1:$E$22)),"",LOOKUP((I37),Punkte!$D$1:$D$22,Punkte!$E$1:$E$22)))</f>
        <v/>
      </c>
      <c r="L37" s="99">
        <f>IF($G37="x",0,IF(K37&lt;50,K37-COUNTIFS($G$5:$G37,"x"),0))</f>
        <v>0</v>
      </c>
      <c r="M37" s="39" t="str">
        <f>IF(AND($G37="x",K37&gt;0),0,IF(ISERROR(LOOKUP(L37,Punkte!$D$1:$D$22,Punkte!$E$1:$E$22)),"",LOOKUP((L37),Punkte!$D$1:$D$22,Punkte!$E$1:$E$22)))</f>
        <v/>
      </c>
      <c r="O37" s="99">
        <f>IF($G37="x",0,IF(N37&lt;50,N37-COUNTIFS($G$5:$G37,"x"),0))</f>
        <v>0</v>
      </c>
      <c r="P37" s="39" t="str">
        <f>IF(AND($G37="x",N37&gt;0),0,IF(ISERROR(LOOKUP(O37,Punkte!$D$1:$D$22,Punkte!$E$1:$E$22)),"",LOOKUP((O37),Punkte!$D$1:$D$22,Punkte!$E$1:$E$22)))</f>
        <v/>
      </c>
      <c r="R37" s="99">
        <f>IF($G37="x",0,IF(Q37&lt;50,Q37-COUNTIFS($G$5:$G37,"x"),0))</f>
        <v>0</v>
      </c>
      <c r="S37" s="39" t="str">
        <f>IF(AND($G37="x",Q37&gt;0),0,IF(ISERROR(LOOKUP(R37,Punkte!$D$1:$D$22,Punkte!$E$1:$E$22)),"",LOOKUP((R37),Punkte!$D$1:$D$22,Punkte!$E$1:$E$22)))</f>
        <v/>
      </c>
      <c r="T37" s="3">
        <v>15</v>
      </c>
      <c r="U37" s="99">
        <v>0</v>
      </c>
      <c r="V37" s="39">
        <f>IF(AND($G37="x",T37&gt;0),0,IF(ISERROR(LOOKUP(U37,Punkte!$D$1:$D$22,Punkte!$E$1:$E$22)),"",LOOKUP((U37),Punkte!$D$1:$D$22,Punkte!$E$1:$E$22)))</f>
        <v>0</v>
      </c>
      <c r="W37" s="3">
        <v>16</v>
      </c>
      <c r="X37" s="99">
        <v>0</v>
      </c>
      <c r="Y37" s="39">
        <f>IF(AND($G37="x",W37&gt;0),0,IF(ISERROR(LOOKUP(X37,Punkte!$D$1:$D$22,Punkte!$E$1:$E$22)),"",LOOKUP((X37),Punkte!$D$1:$D$22,Punkte!$E$1:$E$22)))</f>
        <v>0</v>
      </c>
      <c r="AA37" s="99">
        <f>IF($G37="x",0,IF(Z37&lt;50,Z37-COUNTIFS($G$5:$G37,"x"),0))</f>
        <v>0</v>
      </c>
      <c r="AB37" s="39" t="str">
        <f>IF(AND($G37="x",Z37&gt;0),0,IF(ISERROR(LOOKUP(AA37,Punkte!$D$1:$D$22,Punkte!$E$1:$E$22)),"",LOOKUP((AA37),Punkte!$D$1:$D$22,Punkte!$E$1:$E$22)))</f>
        <v/>
      </c>
      <c r="AD37" s="99">
        <f>IF($G37="x",0,IF(AC37&lt;50,AC37-COUNTIFS($G$5:$G37,"x"),0))</f>
        <v>0</v>
      </c>
      <c r="AE37" s="39" t="str">
        <f>IF(AND($G37="x",AC37&gt;0),0,IF(ISERROR(LOOKUP(AD37,Punkte!$D$1:$D$22,Punkte!$E$1:$E$22)),"",LOOKUP((AD37),Punkte!$D$1:$D$22,Punkte!$E$1:$E$22)))</f>
        <v/>
      </c>
      <c r="AG37" s="99">
        <f>IF($G37="x",0,IF(AF37&lt;50,AF37-COUNTIFS($G$5:$G37,"x"),0))</f>
        <v>0</v>
      </c>
      <c r="AH37" s="39" t="str">
        <f>IF(AND($G37="x",AF37&gt;0),0,IF(ISERROR(LOOKUP(AG37,Punkte!$D$1:$D$22,Punkte!$E$1:$E$22)),"",LOOKUP((AG37),Punkte!$D$1:$D$22,Punkte!$E$1:$E$22)))</f>
        <v/>
      </c>
      <c r="AJ37" s="99">
        <f>IF($G37="x",0,IF(AI37&lt;50,AI37-COUNTIFS($G$5:$G37,"x"),0))</f>
        <v>0</v>
      </c>
      <c r="AK37" s="39" t="str">
        <f>IF(AND($G37="x",AI37&gt;0),0,IF(ISERROR(LOOKUP(AJ37,Punkte!$D$1:$D$22,Punkte!$E$1:$E$22)),"",LOOKUP((AJ37),Punkte!$D$1:$D$22,Punkte!$E$1:$E$22)))</f>
        <v/>
      </c>
      <c r="AL37" s="225">
        <f t="shared" ref="AL37:AL58" si="3">COUNTA(H37,K37,N37,Q37,T37,W37,Z37,AC37,AF37,AI37)</f>
        <v>2</v>
      </c>
    </row>
    <row r="38" spans="1:263" x14ac:dyDescent="0.25">
      <c r="A38" s="145">
        <f t="shared" si="2"/>
        <v>12</v>
      </c>
      <c r="B38" s="146">
        <f>SUM(IF(ISNUMBER(J38),J38)+IF(ISNUMBER(M38),M38)+IF(ISNUMBER(P38),P38)+IF(ISNUMBER(S38),S38)+IF(ISNUMBER(V38),V38)+IF(ISNUMBER(Y38),Y38)+IF(ISNUMBER(AB38),AB38)+IF(ISNUMBER(AE38),AE38)+IF(ISNUMBER(#REF!),#REF!)+IF(ISNUMBER(#REF!),#REF!)+IF(ISNUMBER(#REF!),#REF!)+IF(ISNUMBER(AH38),AH38)+IF(ISNUMBER(AK38),AK38))</f>
        <v>0</v>
      </c>
      <c r="C38" s="18">
        <v>76</v>
      </c>
      <c r="E38" s="15" t="s">
        <v>315</v>
      </c>
      <c r="F38" s="15" t="s">
        <v>316</v>
      </c>
      <c r="G38" s="220" t="s">
        <v>156</v>
      </c>
      <c r="I38" s="99">
        <f>IF($G38="x",0,IF(H38&lt;50,H38-COUNTIFS($G$5:$G38,"x"),0))</f>
        <v>0</v>
      </c>
      <c r="J38" s="39" t="str">
        <f>IF(AND($G38="x",H38&gt;0),0,IF(ISERROR(LOOKUP(I38,Punkte!$D$1:$D$22,Punkte!$E$1:$E$22)),"",LOOKUP((I38),Punkte!$D$1:$D$22,Punkte!$E$1:$E$22)))</f>
        <v/>
      </c>
      <c r="L38" s="99">
        <f>IF($G38="x",0,IF(K38&lt;50,K38-COUNTIFS($G$5:$G38,"x"),0))</f>
        <v>0</v>
      </c>
      <c r="M38" s="39" t="str">
        <f>IF(AND($G38="x",K38&gt;0),0,IF(ISERROR(LOOKUP(L38,Punkte!$D$1:$D$22,Punkte!$E$1:$E$22)),"",LOOKUP((L38),Punkte!$D$1:$D$22,Punkte!$E$1:$E$22)))</f>
        <v/>
      </c>
      <c r="O38" s="99">
        <f>IF($G38="x",0,IF(N38&lt;50,N38-COUNTIFS($G$5:$G38,"x"),0))</f>
        <v>0</v>
      </c>
      <c r="P38" s="39" t="str">
        <f>IF(AND($G38="x",N38&gt;0),0,IF(ISERROR(LOOKUP(O38,Punkte!$D$1:$D$22,Punkte!$E$1:$E$22)),"",LOOKUP((O38),Punkte!$D$1:$D$22,Punkte!$E$1:$E$22)))</f>
        <v/>
      </c>
      <c r="R38" s="99">
        <f>IF($G38="x",0,IF(Q38&lt;50,Q38-COUNTIFS($G$5:$G38,"x"),0))</f>
        <v>0</v>
      </c>
      <c r="S38" s="39" t="str">
        <f>IF(AND($G38="x",Q38&gt;0),0,IF(ISERROR(LOOKUP(R38,Punkte!$D$1:$D$22,Punkte!$E$1:$E$22)),"",LOOKUP((R38),Punkte!$D$1:$D$22,Punkte!$E$1:$E$22)))</f>
        <v/>
      </c>
      <c r="T38" s="3">
        <v>2</v>
      </c>
      <c r="U38" s="99">
        <v>0</v>
      </c>
      <c r="V38" s="39">
        <f>IF(AND($G38="x",T38&gt;0),0,IF(ISERROR(LOOKUP(U38,Punkte!$D$1:$D$22,Punkte!$E$1:$E$22)),"",LOOKUP((U38),Punkte!$D$1:$D$22,Punkte!$E$1:$E$22)))</f>
        <v>0</v>
      </c>
      <c r="W38" s="3">
        <v>4</v>
      </c>
      <c r="X38" s="99">
        <v>0</v>
      </c>
      <c r="Y38" s="39">
        <f>IF(AND($G38="x",W38&gt;0),0,IF(ISERROR(LOOKUP(X38,Punkte!$D$1:$D$22,Punkte!$E$1:$E$22)),"",LOOKUP((X38),Punkte!$D$1:$D$22,Punkte!$E$1:$E$22)))</f>
        <v>0</v>
      </c>
      <c r="AA38" s="99">
        <f>IF($G38="x",0,IF(Z38&lt;50,Z38-COUNTIFS($G$5:$G38,"x"),0))</f>
        <v>0</v>
      </c>
      <c r="AB38" s="39" t="str">
        <f>IF(AND($G38="x",Z38&gt;0),0,IF(ISERROR(LOOKUP(AA38,Punkte!$D$1:$D$22,Punkte!$E$1:$E$22)),"",LOOKUP((AA38),Punkte!$D$1:$D$22,Punkte!$E$1:$E$22)))</f>
        <v/>
      </c>
      <c r="AD38" s="99">
        <f>IF($G38="x",0,IF(AC38&lt;50,AC38-COUNTIFS($G$5:$G38,"x"),0))</f>
        <v>0</v>
      </c>
      <c r="AE38" s="39" t="str">
        <f>IF(AND($G38="x",AC38&gt;0),0,IF(ISERROR(LOOKUP(AD38,Punkte!$D$1:$D$22,Punkte!$E$1:$E$22)),"",LOOKUP((AD38),Punkte!$D$1:$D$22,Punkte!$E$1:$E$22)))</f>
        <v/>
      </c>
      <c r="AG38" s="99">
        <f>IF($G38="x",0,IF(AF38&lt;50,AF38-COUNTIFS($G$5:$G38,"x"),0))</f>
        <v>0</v>
      </c>
      <c r="AH38" s="39" t="str">
        <f>IF(AND($G38="x",AF38&gt;0),0,IF(ISERROR(LOOKUP(AG38,Punkte!$D$1:$D$22,Punkte!$E$1:$E$22)),"",LOOKUP((AG38),Punkte!$D$1:$D$22,Punkte!$E$1:$E$22)))</f>
        <v/>
      </c>
      <c r="AJ38" s="99">
        <f>IF($G38="x",0,IF(AI38&lt;50,AI38-COUNTIFS($G$5:$G38,"x"),0))</f>
        <v>0</v>
      </c>
      <c r="AK38" s="39" t="str">
        <f>IF(AND($G38="x",AI38&gt;0),0,IF(ISERROR(LOOKUP(AJ38,Punkte!$D$1:$D$22,Punkte!$E$1:$E$22)),"",LOOKUP((AJ38),Punkte!$D$1:$D$22,Punkte!$E$1:$E$22)))</f>
        <v/>
      </c>
      <c r="AL38" s="225">
        <f t="shared" si="3"/>
        <v>2</v>
      </c>
    </row>
    <row r="39" spans="1:263" x14ac:dyDescent="0.25">
      <c r="A39" s="145">
        <f t="shared" si="2"/>
        <v>12</v>
      </c>
      <c r="B39" s="146">
        <f>SUM(IF(ISNUMBER(J39),J39)+IF(ISNUMBER(M39),M39)+IF(ISNUMBER(P39),P39)+IF(ISNUMBER(S39),S39)+IF(ISNUMBER(V39),V39)+IF(ISNUMBER(Y39),Y39)+IF(ISNUMBER(AB39),AB39)+IF(ISNUMBER(AE39),AE39)+IF(ISNUMBER(#REF!),#REF!)+IF(ISNUMBER(#REF!),#REF!)+IF(ISNUMBER(#REF!),#REF!)+IF(ISNUMBER(AH39),AH39)+IF(ISNUMBER(AK39),AK39))</f>
        <v>0</v>
      </c>
      <c r="C39" s="18">
        <v>10</v>
      </c>
      <c r="D39" s="206"/>
      <c r="E39" s="15" t="s">
        <v>378</v>
      </c>
      <c r="F39" s="15" t="s">
        <v>55</v>
      </c>
      <c r="G39" s="220" t="s">
        <v>156</v>
      </c>
      <c r="I39" s="99">
        <f>IF($G39="x",0,IF(H39&lt;50,H39-COUNTIFS($G$5:$G39,"x"),0))</f>
        <v>0</v>
      </c>
      <c r="J39" s="39" t="str">
        <f>IF(AND($G39="x",H39&gt;0),0,IF(ISERROR(LOOKUP(I39,Punkte!$D$1:$D$22,Punkte!$E$1:$E$22)),"",LOOKUP((I39),Punkte!$D$1:$D$22,Punkte!$E$1:$E$22)))</f>
        <v/>
      </c>
      <c r="L39" s="99">
        <f>IF($G39="x",0,IF(K39&lt;50,K39-COUNTIFS($G$5:$G39,"x"),0))</f>
        <v>0</v>
      </c>
      <c r="M39" s="39" t="str">
        <f>IF(AND($G39="x",K39&gt;0),0,IF(ISERROR(LOOKUP(L39,Punkte!$D$1:$D$22,Punkte!$E$1:$E$22)),"",LOOKUP((L39),Punkte!$D$1:$D$22,Punkte!$E$1:$E$22)))</f>
        <v/>
      </c>
      <c r="O39" s="99">
        <f>IF($G39="x",0,IF(N39&lt;50,N39-COUNTIFS($G$5:$G39,"x"),0))</f>
        <v>0</v>
      </c>
      <c r="P39" s="39" t="str">
        <f>IF(AND($G39="x",N39&gt;0),0,IF(ISERROR(LOOKUP(O39,Punkte!$D$1:$D$22,Punkte!$E$1:$E$22)),"",LOOKUP((O39),Punkte!$D$1:$D$22,Punkte!$E$1:$E$22)))</f>
        <v/>
      </c>
      <c r="Q39" s="3">
        <v>12</v>
      </c>
      <c r="R39" s="99">
        <v>0</v>
      </c>
      <c r="S39" s="39">
        <f>IF(AND($G39="x",Q39&gt;0),0,IF(ISERROR(LOOKUP(R39,Punkte!$D$1:$D$22,Punkte!$E$1:$E$22)),"",LOOKUP((R39),Punkte!$D$1:$D$22,Punkte!$E$1:$E$22)))</f>
        <v>0</v>
      </c>
      <c r="U39" s="99">
        <f>IF($G39="x",0,IF(T39&lt;50,T39-COUNTIFS($G$5:$G39,"x"),0))</f>
        <v>0</v>
      </c>
      <c r="V39" s="39" t="str">
        <f>IF(AND($G39="x",T39&gt;0),0,IF(ISERROR(LOOKUP(U39,Punkte!$D$1:$D$22,Punkte!$E$1:$E$22)),"",LOOKUP((U39),Punkte!$D$1:$D$22,Punkte!$E$1:$E$22)))</f>
        <v/>
      </c>
      <c r="X39" s="99">
        <f>IF($G39="x",0,IF(W39&lt;50,W39-COUNTIFS($G$5:$G39,"x"),0))</f>
        <v>0</v>
      </c>
      <c r="Y39" s="39" t="str">
        <f>IF(AND($G39="x",W39&gt;0),0,IF(ISERROR(LOOKUP(X39,Punkte!$D$1:$D$22,Punkte!$E$1:$E$22)),"",LOOKUP((X39),Punkte!$D$1:$D$22,Punkte!$E$1:$E$22)))</f>
        <v/>
      </c>
      <c r="AA39" s="99">
        <f>IF($G39="x",0,IF(Z39&lt;50,Z39-COUNTIFS($G$5:$G39,"x"),0))</f>
        <v>0</v>
      </c>
      <c r="AB39" s="39" t="str">
        <f>IF(AND($G39="x",Z39&gt;0),0,IF(ISERROR(LOOKUP(AA39,Punkte!$D$1:$D$22,Punkte!$E$1:$E$22)),"",LOOKUP((AA39),Punkte!$D$1:$D$22,Punkte!$E$1:$E$22)))</f>
        <v/>
      </c>
      <c r="AD39" s="99">
        <f>IF($G39="x",0,IF(AC39&lt;50,AC39-COUNTIFS($G$5:$G39,"x"),0))</f>
        <v>0</v>
      </c>
      <c r="AE39" s="39" t="str">
        <f>IF(AND($G39="x",AC39&gt;0),0,IF(ISERROR(LOOKUP(AD39,Punkte!$D$1:$D$22,Punkte!$E$1:$E$22)),"",LOOKUP((AD39),Punkte!$D$1:$D$22,Punkte!$E$1:$E$22)))</f>
        <v/>
      </c>
      <c r="AG39" s="99">
        <f>IF($G39="x",0,IF(AF39&lt;50,AF39-COUNTIFS($G$5:$G39,"x"),0))</f>
        <v>0</v>
      </c>
      <c r="AH39" s="39" t="str">
        <f>IF(AND($G39="x",AF39&gt;0),0,IF(ISERROR(LOOKUP(AG39,Punkte!$D$1:$D$22,Punkte!$E$1:$E$22)),"",LOOKUP((AG39),Punkte!$D$1:$D$22,Punkte!$E$1:$E$22)))</f>
        <v/>
      </c>
      <c r="AJ39" s="99">
        <f>IF($G39="x",0,IF(AI39&lt;50,AI39-COUNTIFS($G$5:$G39,"x"),0))</f>
        <v>0</v>
      </c>
      <c r="AK39" s="39" t="str">
        <f>IF(AND($G39="x",AI39&gt;0),0,IF(ISERROR(LOOKUP(AJ39,Punkte!$D$1:$D$22,Punkte!$E$1:$E$22)),"",LOOKUP((AJ39),Punkte!$D$1:$D$22,Punkte!$E$1:$E$22)))</f>
        <v/>
      </c>
      <c r="AL39" s="225">
        <f t="shared" si="3"/>
        <v>1</v>
      </c>
    </row>
    <row r="40" spans="1:263" x14ac:dyDescent="0.25">
      <c r="A40" s="145">
        <f t="shared" si="2"/>
        <v>12</v>
      </c>
      <c r="B40" s="146">
        <f>SUM(IF(ISNUMBER(J40),J40)+IF(ISNUMBER(M40),M40)+IF(ISNUMBER(P40),P40)+IF(ISNUMBER(S40),S40)+IF(ISNUMBER(V40),V40)+IF(ISNUMBER(Y40),Y40)+IF(ISNUMBER(AB40),AB40)+IF(ISNUMBER(AE40),AE40)+IF(ISNUMBER(#REF!),#REF!)+IF(ISNUMBER(#REF!),#REF!)+IF(ISNUMBER(#REF!),#REF!)+IF(ISNUMBER(AH40),AH40)+IF(ISNUMBER(AK40),AK40))</f>
        <v>0</v>
      </c>
      <c r="C40" s="18">
        <v>10</v>
      </c>
      <c r="D40" s="207"/>
      <c r="E40" s="15" t="s">
        <v>405</v>
      </c>
      <c r="F40" s="15" t="s">
        <v>165</v>
      </c>
      <c r="G40" s="220" t="s">
        <v>156</v>
      </c>
      <c r="I40" s="99">
        <f>IF($G40="x",0,IF(H40&lt;50,H40-COUNTIFS($G$5:$G40,"x"),0))</f>
        <v>0</v>
      </c>
      <c r="J40" s="39" t="str">
        <f>IF(AND($G40="x",H40&gt;0),0,IF(ISERROR(LOOKUP(I40,Punkte!$D$1:$D$22,Punkte!$E$1:$E$22)),"",LOOKUP((I40),Punkte!$D$1:$D$22,Punkte!$E$1:$E$22)))</f>
        <v/>
      </c>
      <c r="L40" s="99">
        <f>IF($G40="x",0,IF(K40&lt;50,K40-COUNTIFS($G$5:$G40,"x"),0))</f>
        <v>0</v>
      </c>
      <c r="M40" s="39" t="str">
        <f>IF(AND($G40="x",K40&gt;0),0,IF(ISERROR(LOOKUP(L40,Punkte!$D$1:$D$22,Punkte!$E$1:$E$22)),"",LOOKUP((L40),Punkte!$D$1:$D$22,Punkte!$E$1:$E$22)))</f>
        <v/>
      </c>
      <c r="N40" s="3" t="s">
        <v>39</v>
      </c>
      <c r="O40" s="99">
        <v>0</v>
      </c>
      <c r="P40" s="39">
        <f>IF(AND($G40="x",N40&gt;0),0,IF(ISERROR(LOOKUP(O40,Punkte!$D$1:$D$22,Punkte!$E$1:$E$22)),"",LOOKUP((O40),Punkte!$D$1:$D$22,Punkte!$E$1:$E$22)))</f>
        <v>0</v>
      </c>
      <c r="R40" s="99">
        <f>IF($G40="x",0,IF(Q40&lt;50,Q40-COUNTIFS($G$5:$G40,"x"),0))</f>
        <v>0</v>
      </c>
      <c r="S40" s="39" t="str">
        <f>IF(AND($G40="x",Q40&gt;0),0,IF(ISERROR(LOOKUP(R40,Punkte!$D$1:$D$22,Punkte!$E$1:$E$22)),"",LOOKUP((R40),Punkte!$D$1:$D$22,Punkte!$E$1:$E$22)))</f>
        <v/>
      </c>
      <c r="U40" s="99">
        <f>IF($G40="x",0,IF(T40&lt;50,T40-COUNTIFS($G$5:$G40,"x"),0))</f>
        <v>0</v>
      </c>
      <c r="V40" s="39" t="str">
        <f>IF(AND($G40="x",T40&gt;0),0,IF(ISERROR(LOOKUP(U40,Punkte!$D$1:$D$22,Punkte!$E$1:$E$22)),"",LOOKUP((U40),Punkte!$D$1:$D$22,Punkte!$E$1:$E$22)))</f>
        <v/>
      </c>
      <c r="X40" s="99">
        <f>IF($G40="x",0,IF(W40&lt;50,W40-COUNTIFS($G$5:$G40,"x"),0))</f>
        <v>0</v>
      </c>
      <c r="Y40" s="39" t="str">
        <f>IF(AND($G40="x",W40&gt;0),0,IF(ISERROR(LOOKUP(X40,Punkte!$D$1:$D$22,Punkte!$E$1:$E$22)),"",LOOKUP((X40),Punkte!$D$1:$D$22,Punkte!$E$1:$E$22)))</f>
        <v/>
      </c>
      <c r="AA40" s="99">
        <f>IF($G40="x",0,IF(Z40&lt;50,Z40-COUNTIFS($G$5:$G40,"x"),0))</f>
        <v>0</v>
      </c>
      <c r="AB40" s="39" t="str">
        <f>IF(AND($G40="x",Z40&gt;0),0,IF(ISERROR(LOOKUP(AA40,Punkte!$D$1:$D$22,Punkte!$E$1:$E$22)),"",LOOKUP((AA40),Punkte!$D$1:$D$22,Punkte!$E$1:$E$22)))</f>
        <v/>
      </c>
      <c r="AD40" s="99">
        <f>IF($G40="x",0,IF(AC40&lt;50,AC40-COUNTIFS($G$5:$G40,"x"),0))</f>
        <v>0</v>
      </c>
      <c r="AE40" s="39" t="str">
        <f>IF(AND($G40="x",AC40&gt;0),0,IF(ISERROR(LOOKUP(AD40,Punkte!$D$1:$D$22,Punkte!$E$1:$E$22)),"",LOOKUP((AD40),Punkte!$D$1:$D$22,Punkte!$E$1:$E$22)))</f>
        <v/>
      </c>
      <c r="AG40" s="99">
        <f>IF($G40="x",0,IF(AF40&lt;50,AF40-COUNTIFS($G$5:$G40,"x"),0))</f>
        <v>0</v>
      </c>
      <c r="AH40" s="39" t="str">
        <f>IF(AND($G40="x",AF40&gt;0),0,IF(ISERROR(LOOKUP(AG40,Punkte!$D$1:$D$22,Punkte!$E$1:$E$22)),"",LOOKUP((AG40),Punkte!$D$1:$D$22,Punkte!$E$1:$E$22)))</f>
        <v/>
      </c>
      <c r="AJ40" s="99">
        <f>IF($G40="x",0,IF(AI40&lt;50,AI40-COUNTIFS($G$5:$G40,"x"),0))</f>
        <v>0</v>
      </c>
      <c r="AK40" s="39" t="str">
        <f>IF(AND($G40="x",AI40&gt;0),0,IF(ISERROR(LOOKUP(AJ40,Punkte!$D$1:$D$22,Punkte!$E$1:$E$22)),"",LOOKUP((AJ40),Punkte!$D$1:$D$22,Punkte!$E$1:$E$22)))</f>
        <v/>
      </c>
      <c r="AL40" s="225">
        <f t="shared" si="3"/>
        <v>1</v>
      </c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  <c r="IX40" s="51"/>
      <c r="IY40" s="51"/>
      <c r="IZ40" s="51"/>
      <c r="JA40" s="51"/>
      <c r="JB40" s="51"/>
      <c r="JC40" s="51"/>
    </row>
    <row r="41" spans="1:263" x14ac:dyDescent="0.25">
      <c r="A41" s="145">
        <f t="shared" si="2"/>
        <v>12</v>
      </c>
      <c r="B41" s="146">
        <f>SUM(IF(ISNUMBER(J41),J41)+IF(ISNUMBER(M41),M41)+IF(ISNUMBER(P41),P41)+IF(ISNUMBER(S41),S41)+IF(ISNUMBER(V41),V41)+IF(ISNUMBER(Y41),Y41)+IF(ISNUMBER(AB41),AB41)+IF(ISNUMBER(AE41),AE41)+IF(ISNUMBER(#REF!),#REF!)+IF(ISNUMBER(#REF!),#REF!)+IF(ISNUMBER(#REF!),#REF!)+IF(ISNUMBER(AH41),AH41)+IF(ISNUMBER(AK41),AK41))</f>
        <v>0</v>
      </c>
      <c r="C41" s="18">
        <v>921</v>
      </c>
      <c r="D41" s="208"/>
      <c r="E41" s="15" t="s">
        <v>406</v>
      </c>
      <c r="F41" s="15" t="s">
        <v>407</v>
      </c>
      <c r="G41" s="220" t="s">
        <v>156</v>
      </c>
      <c r="I41" s="99">
        <f>IF($G41="x",0,IF(H41&lt;50,H41-COUNTIFS($G$5:$G41,"x"),0))</f>
        <v>0</v>
      </c>
      <c r="J41" s="39" t="str">
        <f>IF(AND($G41="x",H41&gt;0),0,IF(ISERROR(LOOKUP(I41,Punkte!$D$1:$D$22,Punkte!$E$1:$E$22)),"",LOOKUP((I41),Punkte!$D$1:$D$22,Punkte!$E$1:$E$22)))</f>
        <v/>
      </c>
      <c r="L41" s="99">
        <f>IF($G41="x",0,IF(K41&lt;50,K41-COUNTIFS($G$5:$G41,"x"),0))</f>
        <v>0</v>
      </c>
      <c r="M41" s="39" t="str">
        <f>IF(AND($G41="x",K41&gt;0),0,IF(ISERROR(LOOKUP(L41,Punkte!$D$1:$D$22,Punkte!$E$1:$E$22)),"",LOOKUP((L41),Punkte!$D$1:$D$22,Punkte!$E$1:$E$22)))</f>
        <v/>
      </c>
      <c r="O41" s="99">
        <f>IF($G41="x",0,IF(N41&lt;50,N41-COUNTIFS($G$5:$G41,"x"),0))</f>
        <v>0</v>
      </c>
      <c r="P41" s="39" t="str">
        <f>IF(AND($G41="x",N41&gt;0),0,IF(ISERROR(LOOKUP(O41,Punkte!$D$1:$D$22,Punkte!$E$1:$E$22)),"",LOOKUP((O41),Punkte!$D$1:$D$22,Punkte!$E$1:$E$22)))</f>
        <v/>
      </c>
      <c r="Q41" s="3">
        <v>11</v>
      </c>
      <c r="R41" s="99">
        <v>0</v>
      </c>
      <c r="S41" s="39">
        <f>IF(AND($G41="x",Q41&gt;0),0,IF(ISERROR(LOOKUP(R41,Punkte!$D$1:$D$22,Punkte!$E$1:$E$22)),"",LOOKUP((R41),Punkte!$D$1:$D$22,Punkte!$E$1:$E$22)))</f>
        <v>0</v>
      </c>
      <c r="U41" s="99">
        <f>IF($G41="x",0,IF(T41&lt;50,T41-COUNTIFS($G$5:$G41,"x"),0))</f>
        <v>0</v>
      </c>
      <c r="V41" s="39" t="str">
        <f>IF(AND($G41="x",T41&gt;0),0,IF(ISERROR(LOOKUP(U41,Punkte!$D$1:$D$22,Punkte!$E$1:$E$22)),"",LOOKUP((U41),Punkte!$D$1:$D$22,Punkte!$E$1:$E$22)))</f>
        <v/>
      </c>
      <c r="X41" s="99">
        <f>IF($G41="x",0,IF(W41&lt;50,W41-COUNTIFS($G$5:$G41,"x"),0))</f>
        <v>0</v>
      </c>
      <c r="Y41" s="39" t="str">
        <f>IF(AND($G41="x",W41&gt;0),0,IF(ISERROR(LOOKUP(X41,Punkte!$D$1:$D$22,Punkte!$E$1:$E$22)),"",LOOKUP((X41),Punkte!$D$1:$D$22,Punkte!$E$1:$E$22)))</f>
        <v/>
      </c>
      <c r="AA41" s="99">
        <f>IF($G41="x",0,IF(Z41&lt;50,Z41-COUNTIFS($G$5:$G41,"x"),0))</f>
        <v>0</v>
      </c>
      <c r="AB41" s="39" t="str">
        <f>IF(AND($G41="x",Z41&gt;0),0,IF(ISERROR(LOOKUP(AA41,Punkte!$D$1:$D$22,Punkte!$E$1:$E$22)),"",LOOKUP((AA41),Punkte!$D$1:$D$22,Punkte!$E$1:$E$22)))</f>
        <v/>
      </c>
      <c r="AD41" s="99">
        <f>IF($G41="x",0,IF(AC41&lt;50,AC41-COUNTIFS($G$5:$G41,"x"),0))</f>
        <v>0</v>
      </c>
      <c r="AE41" s="39" t="str">
        <f>IF(AND($G41="x",AC41&gt;0),0,IF(ISERROR(LOOKUP(AD41,Punkte!$D$1:$D$22,Punkte!$E$1:$E$22)),"",LOOKUP((AD41),Punkte!$D$1:$D$22,Punkte!$E$1:$E$22)))</f>
        <v/>
      </c>
      <c r="AG41" s="99">
        <f>IF($G41="x",0,IF(AF41&lt;50,AF41-COUNTIFS($G$5:$G41,"x"),0))</f>
        <v>0</v>
      </c>
      <c r="AH41" s="39" t="str">
        <f>IF(AND($G41="x",AF41&gt;0),0,IF(ISERROR(LOOKUP(AG41,Punkte!$D$1:$D$22,Punkte!$E$1:$E$22)),"",LOOKUP((AG41),Punkte!$D$1:$D$22,Punkte!$E$1:$E$22)))</f>
        <v/>
      </c>
      <c r="AJ41" s="99">
        <f>IF($G41="x",0,IF(AI41&lt;50,AI41-COUNTIFS($G$5:$G41,"x"),0))</f>
        <v>0</v>
      </c>
      <c r="AK41" s="39" t="str">
        <f>IF(AND($G41="x",AI41&gt;0),0,IF(ISERROR(LOOKUP(AJ41,Punkte!$D$1:$D$22,Punkte!$E$1:$E$22)),"",LOOKUP((AJ41),Punkte!$D$1:$D$22,Punkte!$E$1:$E$22)))</f>
        <v/>
      </c>
      <c r="AL41" s="225">
        <f t="shared" si="3"/>
        <v>1</v>
      </c>
    </row>
    <row r="42" spans="1:263" x14ac:dyDescent="0.25">
      <c r="A42" s="145">
        <f t="shared" si="2"/>
        <v>12</v>
      </c>
      <c r="B42" s="146">
        <f>SUM(IF(ISNUMBER(J42),J42)+IF(ISNUMBER(M42),M42)+IF(ISNUMBER(P42),P42)+IF(ISNUMBER(S42),S42)+IF(ISNUMBER(V42),V42)+IF(ISNUMBER(Y42),Y42)+IF(ISNUMBER(AB42),AB42)+IF(ISNUMBER(AE42),AE42)+IF(ISNUMBER(#REF!),#REF!)+IF(ISNUMBER(#REF!),#REF!)+IF(ISNUMBER(#REF!),#REF!)+IF(ISNUMBER(AH42),AH42)+IF(ISNUMBER(AK42),AK42))</f>
        <v>0</v>
      </c>
      <c r="C42" s="3">
        <v>999</v>
      </c>
      <c r="D42" s="207"/>
      <c r="E42" s="15" t="s">
        <v>403</v>
      </c>
      <c r="F42" s="15" t="s">
        <v>404</v>
      </c>
      <c r="G42" s="220" t="s">
        <v>156</v>
      </c>
      <c r="I42" s="99">
        <f>IF($G42="x",0,IF(H42&lt;50,H42-COUNTIFS($G$5:$G42,"x"),0))</f>
        <v>0</v>
      </c>
      <c r="J42" s="39" t="str">
        <f>IF(AND($G42="x",H42&gt;0),0,IF(ISERROR(LOOKUP(I42,Punkte!$D$1:$D$22,Punkte!$E$1:$E$22)),"",LOOKUP((I42),Punkte!$D$1:$D$22,Punkte!$E$1:$E$22)))</f>
        <v/>
      </c>
      <c r="L42" s="99">
        <f>IF($G42="x",0,IF(K42&lt;50,K42-COUNTIFS($G$5:$G42,"x"),0))</f>
        <v>0</v>
      </c>
      <c r="M42" s="39" t="str">
        <f>IF(AND($G42="x",K42&gt;0),0,IF(ISERROR(LOOKUP(L42,Punkte!$D$1:$D$22,Punkte!$E$1:$E$22)),"",LOOKUP((L42),Punkte!$D$1:$D$22,Punkte!$E$1:$E$22)))</f>
        <v/>
      </c>
      <c r="N42" s="3">
        <v>10</v>
      </c>
      <c r="O42" s="99">
        <v>0</v>
      </c>
      <c r="P42" s="39">
        <f>IF(AND($G42="x",N42&gt;0),0,IF(ISERROR(LOOKUP(O42,Punkte!$D$1:$D$22,Punkte!$E$1:$E$22)),"",LOOKUP((O42),Punkte!$D$1:$D$22,Punkte!$E$1:$E$22)))</f>
        <v>0</v>
      </c>
      <c r="R42" s="99">
        <f>IF($G42="x",0,IF(Q42&lt;50,Q42-COUNTIFS($G$5:$G42,"x"),0))</f>
        <v>0</v>
      </c>
      <c r="S42" s="39" t="str">
        <f>IF(AND($G42="x",Q42&gt;0),0,IF(ISERROR(LOOKUP(R42,Punkte!$D$1:$D$22,Punkte!$E$1:$E$22)),"",LOOKUP((R42),Punkte!$D$1:$D$22,Punkte!$E$1:$E$22)))</f>
        <v/>
      </c>
      <c r="U42" s="99">
        <f>IF($G42="x",0,IF(T42&lt;50,T42-COUNTIFS($G$5:$G42,"x"),0))</f>
        <v>0</v>
      </c>
      <c r="V42" s="39" t="str">
        <f>IF(AND($G42="x",T42&gt;0),0,IF(ISERROR(LOOKUP(U42,Punkte!$D$1:$D$22,Punkte!$E$1:$E$22)),"",LOOKUP((U42),Punkte!$D$1:$D$22,Punkte!$E$1:$E$22)))</f>
        <v/>
      </c>
      <c r="X42" s="99">
        <f>IF($G42="x",0,IF(W42&lt;50,W42-COUNTIFS($G$5:$G42,"x"),0))</f>
        <v>0</v>
      </c>
      <c r="Y42" s="39" t="str">
        <f>IF(AND($G42="x",W42&gt;0),0,IF(ISERROR(LOOKUP(X42,Punkte!$D$1:$D$22,Punkte!$E$1:$E$22)),"",LOOKUP((X42),Punkte!$D$1:$D$22,Punkte!$E$1:$E$22)))</f>
        <v/>
      </c>
      <c r="AA42" s="99">
        <f>IF($G42="x",0,IF(Z42&lt;50,Z42-COUNTIFS($G$5:$G42,"x"),0))</f>
        <v>0</v>
      </c>
      <c r="AB42" s="39" t="str">
        <f>IF(AND($G42="x",Z42&gt;0),0,IF(ISERROR(LOOKUP(AA42,Punkte!$D$1:$D$22,Punkte!$E$1:$E$22)),"",LOOKUP((AA42),Punkte!$D$1:$D$22,Punkte!$E$1:$E$22)))</f>
        <v/>
      </c>
      <c r="AD42" s="99">
        <f>IF($G42="x",0,IF(AC42&lt;50,AC42-COUNTIFS($G$5:$G42,"x"),0))</f>
        <v>0</v>
      </c>
      <c r="AE42" s="39" t="str">
        <f>IF(AND($G42="x",AC42&gt;0),0,IF(ISERROR(LOOKUP(AD42,Punkte!$D$1:$D$22,Punkte!$E$1:$E$22)),"",LOOKUP((AD42),Punkte!$D$1:$D$22,Punkte!$E$1:$E$22)))</f>
        <v/>
      </c>
      <c r="AG42" s="99">
        <f>IF($G42="x",0,IF(AF42&lt;50,AF42-COUNTIFS($G$5:$G42,"x"),0))</f>
        <v>0</v>
      </c>
      <c r="AH42" s="39" t="str">
        <f>IF(AND($G42="x",AF42&gt;0),0,IF(ISERROR(LOOKUP(AG42,Punkte!$D$1:$D$22,Punkte!$E$1:$E$22)),"",LOOKUP((AG42),Punkte!$D$1:$D$22,Punkte!$E$1:$E$22)))</f>
        <v/>
      </c>
      <c r="AJ42" s="99">
        <f>IF($G42="x",0,IF(AI42&lt;50,AI42-COUNTIFS($G$5:$G42,"x"),0))</f>
        <v>0</v>
      </c>
      <c r="AK42" s="39" t="str">
        <f>IF(AND($G42="x",AI42&gt;0),0,IF(ISERROR(LOOKUP(AJ42,Punkte!$D$1:$D$22,Punkte!$E$1:$E$22)),"",LOOKUP((AJ42),Punkte!$D$1:$D$22,Punkte!$E$1:$E$22)))</f>
        <v/>
      </c>
      <c r="AL42" s="225">
        <f t="shared" si="3"/>
        <v>1</v>
      </c>
    </row>
    <row r="43" spans="1:263" x14ac:dyDescent="0.25">
      <c r="A43" s="145">
        <f t="shared" si="2"/>
        <v>12</v>
      </c>
      <c r="B43" s="146">
        <f>SUM(IF(ISNUMBER(J43),J43)+IF(ISNUMBER(M43),M43)+IF(ISNUMBER(P43),P43)+IF(ISNUMBER(S43),S43)+IF(ISNUMBER(V43),V43)+IF(ISNUMBER(Y43),Y43)+IF(ISNUMBER(AB43),AB43)+IF(ISNUMBER(AE43),AE43)+IF(ISNUMBER(#REF!),#REF!)+IF(ISNUMBER(#REF!),#REF!)+IF(ISNUMBER(#REF!),#REF!)+IF(ISNUMBER(AH43),AH43)+IF(ISNUMBER(AK43),AK43))</f>
        <v>0</v>
      </c>
      <c r="C43" s="3">
        <v>59</v>
      </c>
      <c r="E43" s="15" t="s">
        <v>345</v>
      </c>
      <c r="F43" s="15" t="s">
        <v>43</v>
      </c>
      <c r="G43" s="220" t="s">
        <v>156</v>
      </c>
      <c r="I43" s="99">
        <f>IF($G43="x",0,IF(H43&lt;50,H43-COUNTIFS($G$5:$G43,"x"),0))</f>
        <v>0</v>
      </c>
      <c r="J43" s="39" t="str">
        <f>IF(AND($G43="x",H43&gt;0),0,IF(ISERROR(LOOKUP(I43,Punkte!$D$1:$D$22,Punkte!$E$1:$E$22)),"",LOOKUP((I43),Punkte!$D$1:$D$22,Punkte!$E$1:$E$22)))</f>
        <v/>
      </c>
      <c r="L43" s="99">
        <f>IF($G43="x",0,IF(K43&lt;50,K43-COUNTIFS($G$5:$G43,"x"),0))</f>
        <v>0</v>
      </c>
      <c r="M43" s="39" t="str">
        <f>IF(AND($G43="x",K43&gt;0),0,IF(ISERROR(LOOKUP(L43,Punkte!$D$1:$D$22,Punkte!$E$1:$E$22)),"",LOOKUP((L43),Punkte!$D$1:$D$22,Punkte!$E$1:$E$22)))</f>
        <v/>
      </c>
      <c r="O43" s="99">
        <f>IF($G43="x",0,IF(N43&lt;50,N43-COUNTIFS($G$5:$G43,"x"),0))</f>
        <v>0</v>
      </c>
      <c r="P43" s="39" t="str">
        <f>IF(AND($G43="x",N43&gt;0),0,IF(ISERROR(LOOKUP(O43,Punkte!$D$1:$D$22,Punkte!$E$1:$E$22)),"",LOOKUP((O43),Punkte!$D$1:$D$22,Punkte!$E$1:$E$22)))</f>
        <v/>
      </c>
      <c r="R43" s="99">
        <f>IF($G43="x",0,IF(Q43&lt;50,Q43-COUNTIFS($G$5:$G43,"x"),0))</f>
        <v>0</v>
      </c>
      <c r="S43" s="39" t="str">
        <f>IF(AND($G43="x",Q43&gt;0),0,IF(ISERROR(LOOKUP(R43,Punkte!$D$1:$D$22,Punkte!$E$1:$E$22)),"",LOOKUP((R43),Punkte!$D$1:$D$22,Punkte!$E$1:$E$22)))</f>
        <v/>
      </c>
      <c r="U43" s="99">
        <f>IF($G43="x",0,IF(T43&lt;50,T43-COUNTIFS($G$5:$G43,"x"),0))</f>
        <v>0</v>
      </c>
      <c r="V43" s="39" t="str">
        <f>IF(AND($G43="x",T43&gt;0),0,IF(ISERROR(LOOKUP(U43,Punkte!$D$1:$D$22,Punkte!$E$1:$E$22)),"",LOOKUP((U43),Punkte!$D$1:$D$22,Punkte!$E$1:$E$22)))</f>
        <v/>
      </c>
      <c r="X43" s="99">
        <f>IF($G43="x",0,IF(W43&lt;50,W43-COUNTIFS($G$5:$G43,"x"),0))</f>
        <v>0</v>
      </c>
      <c r="Y43" s="39" t="str">
        <f>IF(AND($G43="x",W43&gt;0),0,IF(ISERROR(LOOKUP(X43,Punkte!$D$1:$D$22,Punkte!$E$1:$E$22)),"",LOOKUP((X43),Punkte!$D$1:$D$22,Punkte!$E$1:$E$22)))</f>
        <v/>
      </c>
      <c r="AA43" s="99">
        <f>IF($G43="x",0,IF(Z43&lt;50,Z43-COUNTIFS($G$5:$G43,"x"),0))</f>
        <v>0</v>
      </c>
      <c r="AB43" s="39" t="str">
        <f>IF(AND($G43="x",Z43&gt;0),0,IF(ISERROR(LOOKUP(AA43,Punkte!$D$1:$D$22,Punkte!$E$1:$E$22)),"",LOOKUP((AA43),Punkte!$D$1:$D$22,Punkte!$E$1:$E$22)))</f>
        <v/>
      </c>
      <c r="AD43" s="99">
        <f>IF($G43="x",0,IF(AC43&lt;50,AC43-COUNTIFS($G$5:$G43,"x"),0))</f>
        <v>0</v>
      </c>
      <c r="AE43" s="39" t="str">
        <f>IF(AND($G43="x",AC43&gt;0),0,IF(ISERROR(LOOKUP(AD43,Punkte!$D$1:$D$22,Punkte!$E$1:$E$22)),"",LOOKUP((AD43),Punkte!$D$1:$D$22,Punkte!$E$1:$E$22)))</f>
        <v/>
      </c>
      <c r="AG43" s="99">
        <f>IF($G43="x",0,IF(AF43&lt;50,AF43-COUNTIFS($G$5:$G43,"x"),0))</f>
        <v>0</v>
      </c>
      <c r="AH43" s="39" t="str">
        <f>IF(AND($G43="x",AF43&gt;0),0,IF(ISERROR(LOOKUP(AG43,Punkte!$D$1:$D$22,Punkte!$E$1:$E$22)),"",LOOKUP((AG43),Punkte!$D$1:$D$22,Punkte!$E$1:$E$22)))</f>
        <v/>
      </c>
      <c r="AJ43" s="99">
        <f>IF($G43="x",0,IF(AI43&lt;50,AI43-COUNTIFS($G$5:$G43,"x"),0))</f>
        <v>0</v>
      </c>
      <c r="AK43" s="39" t="str">
        <f>IF(AND($G43="x",AI43&gt;0),0,IF(ISERROR(LOOKUP(AJ43,Punkte!$D$1:$D$22,Punkte!$E$1:$E$22)),"",LOOKUP((AJ43),Punkte!$D$1:$D$22,Punkte!$E$1:$E$22)))</f>
        <v/>
      </c>
      <c r="AL43" s="225">
        <f t="shared" si="3"/>
        <v>0</v>
      </c>
    </row>
    <row r="44" spans="1:263" x14ac:dyDescent="0.25">
      <c r="A44" s="145">
        <f t="shared" si="2"/>
        <v>12</v>
      </c>
      <c r="B44" s="146">
        <f>SUM(IF(ISNUMBER(J44),J44)+IF(ISNUMBER(M44),M44)+IF(ISNUMBER(P44),P44)+IF(ISNUMBER(S44),S44)+IF(ISNUMBER(V44),V44)+IF(ISNUMBER(Y44),Y44)+IF(ISNUMBER(AB44),AB44)+IF(ISNUMBER(AE44),AE44)+IF(ISNUMBER(#REF!),#REF!)+IF(ISNUMBER(#REF!),#REF!)+IF(ISNUMBER(#REF!),#REF!)+IF(ISNUMBER(AH44),AH44)+IF(ISNUMBER(AK44),AK44))</f>
        <v>0</v>
      </c>
      <c r="C44" s="18">
        <v>41</v>
      </c>
      <c r="D44" s="206"/>
      <c r="E44" s="15" t="s">
        <v>80</v>
      </c>
      <c r="F44" s="15" t="s">
        <v>81</v>
      </c>
      <c r="G44" s="220" t="s">
        <v>156</v>
      </c>
      <c r="I44" s="99">
        <f>IF($G44="x",0,IF(H44&lt;50,H44-COUNTIFS($G$5:$G44,"x"),0))</f>
        <v>0</v>
      </c>
      <c r="J44" s="39" t="str">
        <f>IF(AND($G44="x",H44&gt;0),0,IF(ISERROR(LOOKUP(I44,Punkte!$D$1:$D$22,Punkte!$E$1:$E$22)),"",LOOKUP((I44),Punkte!$D$1:$D$22,Punkte!$E$1:$E$22)))</f>
        <v/>
      </c>
      <c r="L44" s="99">
        <f>IF($G44="x",0,IF(K44&lt;50,K44-COUNTIFS($G$5:$G44,"x"),0))</f>
        <v>0</v>
      </c>
      <c r="M44" s="39" t="str">
        <f>IF(AND($G44="x",K44&gt;0),0,IF(ISERROR(LOOKUP(L44,Punkte!$D$1:$D$22,Punkte!$E$1:$E$22)),"",LOOKUP((L44),Punkte!$D$1:$D$22,Punkte!$E$1:$E$22)))</f>
        <v/>
      </c>
      <c r="O44" s="99">
        <f>IF($G44="x",0,IF(N44&lt;50,N44-COUNTIFS($G$5:$G44,"x"),0))</f>
        <v>0</v>
      </c>
      <c r="P44" s="39" t="str">
        <f>IF(AND($G44="x",N44&gt;0),0,IF(ISERROR(LOOKUP(O44,Punkte!$D$1:$D$22,Punkte!$E$1:$E$22)),"",LOOKUP((O44),Punkte!$D$1:$D$22,Punkte!$E$1:$E$22)))</f>
        <v/>
      </c>
      <c r="R44" s="99">
        <f>IF($G44="x",0,IF(Q44&lt;50,Q44-COUNTIFS($G$5:$G44,"x"),0))</f>
        <v>0</v>
      </c>
      <c r="S44" s="39" t="str">
        <f>IF(AND($G44="x",Q44&gt;0),0,IF(ISERROR(LOOKUP(R44,Punkte!$D$1:$D$22,Punkte!$E$1:$E$22)),"",LOOKUP((R44),Punkte!$D$1:$D$22,Punkte!$E$1:$E$22)))</f>
        <v/>
      </c>
      <c r="U44" s="99">
        <f>IF($G44="x",0,IF(T44&lt;50,T44-COUNTIFS($G$5:$G44,"x"),0))</f>
        <v>0</v>
      </c>
      <c r="V44" s="39" t="str">
        <f>IF(AND($G44="x",T44&gt;0),0,IF(ISERROR(LOOKUP(U44,Punkte!$D$1:$D$22,Punkte!$E$1:$E$22)),"",LOOKUP((U44),Punkte!$D$1:$D$22,Punkte!$E$1:$E$22)))</f>
        <v/>
      </c>
      <c r="X44" s="99">
        <f>IF($G44="x",0,IF(W44&lt;50,W44-COUNTIFS($G$5:$G44,"x"),0))</f>
        <v>0</v>
      </c>
      <c r="Y44" s="39" t="str">
        <f>IF(AND($G44="x",W44&gt;0),0,IF(ISERROR(LOOKUP(X44,Punkte!$D$1:$D$22,Punkte!$E$1:$E$22)),"",LOOKUP((X44),Punkte!$D$1:$D$22,Punkte!$E$1:$E$22)))</f>
        <v/>
      </c>
      <c r="AA44" s="99">
        <f>IF($G44="x",0,IF(Z44&lt;50,Z44-COUNTIFS($G$5:$G44,"x"),0))</f>
        <v>0</v>
      </c>
      <c r="AB44" s="39" t="str">
        <f>IF(AND($G44="x",Z44&gt;0),0,IF(ISERROR(LOOKUP(AA44,Punkte!$D$1:$D$22,Punkte!$E$1:$E$22)),"",LOOKUP((AA44),Punkte!$D$1:$D$22,Punkte!$E$1:$E$22)))</f>
        <v/>
      </c>
      <c r="AD44" s="99">
        <f>IF($G44="x",0,IF(AC44&lt;50,AC44-COUNTIFS($G$5:$G44,"x"),0))</f>
        <v>0</v>
      </c>
      <c r="AE44" s="39" t="str">
        <f>IF(AND($G44="x",AC44&gt;0),0,IF(ISERROR(LOOKUP(AD44,Punkte!$D$1:$D$22,Punkte!$E$1:$E$22)),"",LOOKUP((AD44),Punkte!$D$1:$D$22,Punkte!$E$1:$E$22)))</f>
        <v/>
      </c>
      <c r="AG44" s="99">
        <f>IF($G44="x",0,IF(AF44&lt;50,AF44-COUNTIFS($G$5:$G44,"x"),0))</f>
        <v>0</v>
      </c>
      <c r="AH44" s="39" t="str">
        <f>IF(AND($G44="x",AF44&gt;0),0,IF(ISERROR(LOOKUP(AG44,Punkte!$D$1:$D$22,Punkte!$E$1:$E$22)),"",LOOKUP((AG44),Punkte!$D$1:$D$22,Punkte!$E$1:$E$22)))</f>
        <v/>
      </c>
      <c r="AJ44" s="99">
        <f>IF($G44="x",0,IF(AI44&lt;50,AI44-COUNTIFS($G$5:$G44,"x"),0))</f>
        <v>0</v>
      </c>
      <c r="AK44" s="39" t="str">
        <f>IF(AND($G44="x",AI44&gt;0),0,IF(ISERROR(LOOKUP(AJ44,Punkte!$D$1:$D$22,Punkte!$E$1:$E$22)),"",LOOKUP((AJ44),Punkte!$D$1:$D$22,Punkte!$E$1:$E$22)))</f>
        <v/>
      </c>
      <c r="AL44" s="225">
        <f t="shared" si="3"/>
        <v>0</v>
      </c>
    </row>
    <row r="45" spans="1:263" x14ac:dyDescent="0.25">
      <c r="A45" s="145">
        <f t="shared" si="2"/>
        <v>12</v>
      </c>
      <c r="B45" s="146">
        <f>SUM(IF(ISNUMBER(J45),J45)+IF(ISNUMBER(M45),M45)+IF(ISNUMBER(P45),P45)+IF(ISNUMBER(S45),S45)+IF(ISNUMBER(V45),V45)+IF(ISNUMBER(Y45),Y45)+IF(ISNUMBER(AB45),AB45)+IF(ISNUMBER(AE45),AE45)+IF(ISNUMBER(#REF!),#REF!)+IF(ISNUMBER(#REF!),#REF!)+IF(ISNUMBER(#REF!),#REF!)+IF(ISNUMBER(AH45),AH45)+IF(ISNUMBER(AK45),AK45))</f>
        <v>0</v>
      </c>
      <c r="C45" s="3">
        <v>54</v>
      </c>
      <c r="E45" s="15" t="s">
        <v>288</v>
      </c>
      <c r="F45" s="15" t="s">
        <v>106</v>
      </c>
      <c r="G45" s="220" t="s">
        <v>156</v>
      </c>
      <c r="I45" s="99">
        <f>IF($G45="x",0,IF(H45&lt;50,H45-COUNTIFS($G$5:$G45,"x"),0))</f>
        <v>0</v>
      </c>
      <c r="J45" s="39" t="str">
        <f>IF(AND($G45="x",H45&gt;0),0,IF(ISERROR(LOOKUP(I45,Punkte!$D$1:$D$22,Punkte!$E$1:$E$22)),"",LOOKUP((I45),Punkte!$D$1:$D$22,Punkte!$E$1:$E$22)))</f>
        <v/>
      </c>
      <c r="L45" s="99">
        <f>IF($G45="x",0,IF(K45&lt;50,K45-COUNTIFS($G$5:$G45,"x"),0))</f>
        <v>0</v>
      </c>
      <c r="M45" s="39" t="str">
        <f>IF(AND($G45="x",K45&gt;0),0,IF(ISERROR(LOOKUP(L45,Punkte!$D$1:$D$22,Punkte!$E$1:$E$22)),"",LOOKUP((L45),Punkte!$D$1:$D$22,Punkte!$E$1:$E$22)))</f>
        <v/>
      </c>
      <c r="O45" s="99">
        <f>IF($G45="x",0,IF(N45&lt;50,N45-COUNTIFS($G$5:$G45,"x"),0))</f>
        <v>0</v>
      </c>
      <c r="P45" s="39" t="str">
        <f>IF(AND($G45="x",N45&gt;0),0,IF(ISERROR(LOOKUP(O45,Punkte!$D$1:$D$22,Punkte!$E$1:$E$22)),"",LOOKUP((O45),Punkte!$D$1:$D$22,Punkte!$E$1:$E$22)))</f>
        <v/>
      </c>
      <c r="R45" s="99">
        <f>IF($G45="x",0,IF(Q45&lt;50,Q45-COUNTIFS($G$5:$G45,"x"),0))</f>
        <v>0</v>
      </c>
      <c r="S45" s="39" t="str">
        <f>IF(AND($G45="x",Q45&gt;0),0,IF(ISERROR(LOOKUP(R45,Punkte!$D$1:$D$22,Punkte!$E$1:$E$22)),"",LOOKUP((R45),Punkte!$D$1:$D$22,Punkte!$E$1:$E$22)))</f>
        <v/>
      </c>
      <c r="U45" s="99">
        <f>IF($G45="x",0,IF(T45&lt;50,T45-COUNTIFS($G$5:$G45,"x"),0))</f>
        <v>0</v>
      </c>
      <c r="V45" s="39" t="str">
        <f>IF(AND($G45="x",T45&gt;0),0,IF(ISERROR(LOOKUP(U45,Punkte!$D$1:$D$22,Punkte!$E$1:$E$22)),"",LOOKUP((U45),Punkte!$D$1:$D$22,Punkte!$E$1:$E$22)))</f>
        <v/>
      </c>
      <c r="X45" s="99">
        <f>IF($G45="x",0,IF(W45&lt;50,W45-COUNTIFS($G$5:$G45,"x"),0))</f>
        <v>0</v>
      </c>
      <c r="Y45" s="39" t="str">
        <f>IF(AND($G45="x",W45&gt;0),0,IF(ISERROR(LOOKUP(X45,Punkte!$D$1:$D$22,Punkte!$E$1:$E$22)),"",LOOKUP((X45),Punkte!$D$1:$D$22,Punkte!$E$1:$E$22)))</f>
        <v/>
      </c>
      <c r="AA45" s="99">
        <f>IF($G45="x",0,IF(Z45&lt;50,Z45-COUNTIFS($G$5:$G45,"x"),0))</f>
        <v>0</v>
      </c>
      <c r="AB45" s="39" t="str">
        <f>IF(AND($G45="x",Z45&gt;0),0,IF(ISERROR(LOOKUP(AA45,Punkte!$D$1:$D$22,Punkte!$E$1:$E$22)),"",LOOKUP((AA45),Punkte!$D$1:$D$22,Punkte!$E$1:$E$22)))</f>
        <v/>
      </c>
      <c r="AD45" s="99">
        <f>IF($G45="x",0,IF(AC45&lt;50,AC45-COUNTIFS($G$5:$G45,"x"),0))</f>
        <v>0</v>
      </c>
      <c r="AE45" s="39" t="str">
        <f>IF(AND($G45="x",AC45&gt;0),0,IF(ISERROR(LOOKUP(AD45,Punkte!$D$1:$D$22,Punkte!$E$1:$E$22)),"",LOOKUP((AD45),Punkte!$D$1:$D$22,Punkte!$E$1:$E$22)))</f>
        <v/>
      </c>
      <c r="AG45" s="99">
        <f>IF($G45="x",0,IF(AF45&lt;50,AF45-COUNTIFS($G$5:$G45,"x"),0))</f>
        <v>0</v>
      </c>
      <c r="AH45" s="39" t="str">
        <f>IF(AND($G45="x",AF45&gt;0),0,IF(ISERROR(LOOKUP(AG45,Punkte!$D$1:$D$22,Punkte!$E$1:$E$22)),"",LOOKUP((AG45),Punkte!$D$1:$D$22,Punkte!$E$1:$E$22)))</f>
        <v/>
      </c>
      <c r="AJ45" s="99">
        <f>IF($G45="x",0,IF(AI45&lt;50,AI45-COUNTIFS($G$5:$G45,"x"),0))</f>
        <v>0</v>
      </c>
      <c r="AK45" s="39" t="str">
        <f>IF(AND($G45="x",AI45&gt;0),0,IF(ISERROR(LOOKUP(AJ45,Punkte!$D$1:$D$22,Punkte!$E$1:$E$22)),"",LOOKUP((AJ45),Punkte!$D$1:$D$22,Punkte!$E$1:$E$22)))</f>
        <v/>
      </c>
      <c r="AL45" s="225">
        <f t="shared" si="3"/>
        <v>0</v>
      </c>
    </row>
    <row r="46" spans="1:263" x14ac:dyDescent="0.25">
      <c r="A46" s="145">
        <f t="shared" si="2"/>
        <v>12</v>
      </c>
      <c r="B46" s="146">
        <f>SUM(IF(ISNUMBER(J46),J46)+IF(ISNUMBER(M46),M46)+IF(ISNUMBER(P46),P46)+IF(ISNUMBER(S46),S46)+IF(ISNUMBER(V46),V46)+IF(ISNUMBER(Y46),Y46)+IF(ISNUMBER(AB46),AB46)+IF(ISNUMBER(AE46),AE46)+IF(ISNUMBER(#REF!),#REF!)+IF(ISNUMBER(#REF!),#REF!)+IF(ISNUMBER(#REF!),#REF!)+IF(ISNUMBER(AH46),AH46)+IF(ISNUMBER(AK46),AK46))</f>
        <v>0</v>
      </c>
      <c r="C46" s="3">
        <v>99</v>
      </c>
      <c r="D46" s="207"/>
      <c r="E46" s="15" t="s">
        <v>380</v>
      </c>
      <c r="F46" s="15" t="s">
        <v>381</v>
      </c>
      <c r="G46" s="220" t="s">
        <v>156</v>
      </c>
      <c r="I46" s="99">
        <f>IF($G46="x",0,IF(H46&lt;50,H46-COUNTIFS($G$5:$G46,"x"),0))</f>
        <v>0</v>
      </c>
      <c r="J46" s="39" t="str">
        <f>IF(AND($G46="x",H46&gt;0),0,IF(ISERROR(LOOKUP(I46,Punkte!$D$1:$D$22,Punkte!$E$1:$E$22)),"",LOOKUP((I46),Punkte!$D$1:$D$22,Punkte!$E$1:$E$22)))</f>
        <v/>
      </c>
      <c r="L46" s="99">
        <f>IF($G46="x",0,IF(K46&lt;50,K46-COUNTIFS($G$5:$G46,"x"),0))</f>
        <v>0</v>
      </c>
      <c r="M46" s="39" t="str">
        <f>IF(AND($G46="x",K46&gt;0),0,IF(ISERROR(LOOKUP(L46,Punkte!$D$1:$D$22,Punkte!$E$1:$E$22)),"",LOOKUP((L46),Punkte!$D$1:$D$22,Punkte!$E$1:$E$22)))</f>
        <v/>
      </c>
      <c r="O46" s="99">
        <f>IF($G46="x",0,IF(N46&lt;50,N46-COUNTIFS($G$5:$G46,"x"),0))</f>
        <v>0</v>
      </c>
      <c r="P46" s="39" t="str">
        <f>IF(AND($G46="x",N46&gt;0),0,IF(ISERROR(LOOKUP(O46,Punkte!$D$1:$D$22,Punkte!$E$1:$E$22)),"",LOOKUP((O46),Punkte!$D$1:$D$22,Punkte!$E$1:$E$22)))</f>
        <v/>
      </c>
      <c r="R46" s="99">
        <f>IF($G46="x",0,IF(Q46&lt;50,Q46-COUNTIFS($G$5:$G46,"x"),0))</f>
        <v>0</v>
      </c>
      <c r="S46" s="39" t="str">
        <f>IF(AND($G46="x",Q46&gt;0),0,IF(ISERROR(LOOKUP(R46,Punkte!$D$1:$D$22,Punkte!$E$1:$E$22)),"",LOOKUP((R46),Punkte!$D$1:$D$22,Punkte!$E$1:$E$22)))</f>
        <v/>
      </c>
      <c r="U46" s="99">
        <f>IF($G46="x",0,IF(T46&lt;50,T46-COUNTIFS($G$5:$G46,"x"),0))</f>
        <v>0</v>
      </c>
      <c r="V46" s="39" t="str">
        <f>IF(AND($G46="x",T46&gt;0),0,IF(ISERROR(LOOKUP(U46,Punkte!$D$1:$D$22,Punkte!$E$1:$E$22)),"",LOOKUP((U46),Punkte!$D$1:$D$22,Punkte!$E$1:$E$22)))</f>
        <v/>
      </c>
      <c r="X46" s="99">
        <f>IF($G46="x",0,IF(W46&lt;50,W46-COUNTIFS($G$5:$G46,"x"),0))</f>
        <v>0</v>
      </c>
      <c r="Y46" s="39" t="str">
        <f>IF(AND($G46="x",W46&gt;0),0,IF(ISERROR(LOOKUP(X46,Punkte!$D$1:$D$22,Punkte!$E$1:$E$22)),"",LOOKUP((X46),Punkte!$D$1:$D$22,Punkte!$E$1:$E$22)))</f>
        <v/>
      </c>
      <c r="AA46" s="99">
        <f>IF($G46="x",0,IF(Z46&lt;50,Z46-COUNTIFS($G$5:$G46,"x"),0))</f>
        <v>0</v>
      </c>
      <c r="AB46" s="39" t="str">
        <f>IF(AND($G46="x",Z46&gt;0),0,IF(ISERROR(LOOKUP(AA46,Punkte!$D$1:$D$22,Punkte!$E$1:$E$22)),"",LOOKUP((AA46),Punkte!$D$1:$D$22,Punkte!$E$1:$E$22)))</f>
        <v/>
      </c>
      <c r="AD46" s="99">
        <f>IF($G46="x",0,IF(AC46&lt;50,AC46-COUNTIFS($G$5:$G46,"x"),0))</f>
        <v>0</v>
      </c>
      <c r="AE46" s="39" t="str">
        <f>IF(AND($G46="x",AC46&gt;0),0,IF(ISERROR(LOOKUP(AD46,Punkte!$D$1:$D$22,Punkte!$E$1:$E$22)),"",LOOKUP((AD46),Punkte!$D$1:$D$22,Punkte!$E$1:$E$22)))</f>
        <v/>
      </c>
      <c r="AG46" s="99">
        <f>IF($G46="x",0,IF(AF46&lt;50,AF46-COUNTIFS($G$5:$G46,"x"),0))</f>
        <v>0</v>
      </c>
      <c r="AH46" s="39" t="str">
        <f>IF(AND($G46="x",AF46&gt;0),0,IF(ISERROR(LOOKUP(AG46,Punkte!$D$1:$D$22,Punkte!$E$1:$E$22)),"",LOOKUP((AG46),Punkte!$D$1:$D$22,Punkte!$E$1:$E$22)))</f>
        <v/>
      </c>
      <c r="AJ46" s="99">
        <f>IF($G46="x",0,IF(AI46&lt;50,AI46-COUNTIFS($G$5:$G46,"x"),0))</f>
        <v>0</v>
      </c>
      <c r="AK46" s="39" t="str">
        <f>IF(AND($G46="x",AI46&gt;0),0,IF(ISERROR(LOOKUP(AJ46,Punkte!$D$1:$D$22,Punkte!$E$1:$E$22)),"",LOOKUP((AJ46),Punkte!$D$1:$D$22,Punkte!$E$1:$E$22)))</f>
        <v/>
      </c>
      <c r="AL46" s="225">
        <f t="shared" si="3"/>
        <v>0</v>
      </c>
    </row>
    <row r="47" spans="1:263" x14ac:dyDescent="0.25">
      <c r="A47" s="145">
        <f t="shared" si="2"/>
        <v>12</v>
      </c>
      <c r="B47" s="146">
        <f>SUM(IF(ISNUMBER(J47),J47)+IF(ISNUMBER(M47),M47)+IF(ISNUMBER(P47),P47)+IF(ISNUMBER(S47),S47)+IF(ISNUMBER(V47),V47)+IF(ISNUMBER(Y47),Y47)+IF(ISNUMBER(AB47),AB47)+IF(ISNUMBER(AE47),AE47)+IF(ISNUMBER(#REF!),#REF!)+IF(ISNUMBER(#REF!),#REF!)+IF(ISNUMBER(#REF!),#REF!)+IF(ISNUMBER(AH47),AH47)+IF(ISNUMBER(AK47),AK47))</f>
        <v>0</v>
      </c>
      <c r="C47" s="18">
        <v>17</v>
      </c>
      <c r="D47" s="208"/>
      <c r="E47" s="15" t="s">
        <v>160</v>
      </c>
      <c r="F47" s="15" t="s">
        <v>101</v>
      </c>
      <c r="G47" s="220" t="s">
        <v>156</v>
      </c>
      <c r="I47" s="99">
        <f>IF($G47="x",0,IF(H47&lt;50,H47-COUNTIFS($G$5:$G47,"x"),0))</f>
        <v>0</v>
      </c>
      <c r="J47" s="39" t="str">
        <f>IF(AND($G47="x",H47&gt;0),0,IF(ISERROR(LOOKUP(I47,Punkte!$D$1:$D$22,Punkte!$E$1:$E$22)),"",LOOKUP((I47),Punkte!$D$1:$D$22,Punkte!$E$1:$E$22)))</f>
        <v/>
      </c>
      <c r="L47" s="99">
        <f>IF($G47="x",0,IF(K47&lt;50,K47-COUNTIFS($G$5:$G47,"x"),0))</f>
        <v>0</v>
      </c>
      <c r="M47" s="39" t="str">
        <f>IF(AND($G47="x",K47&gt;0),0,IF(ISERROR(LOOKUP(L47,Punkte!$D$1:$D$22,Punkte!$E$1:$E$22)),"",LOOKUP((L47),Punkte!$D$1:$D$22,Punkte!$E$1:$E$22)))</f>
        <v/>
      </c>
      <c r="O47" s="99">
        <f>IF($G47="x",0,IF(N47&lt;50,N47-COUNTIFS($G$5:$G47,"x"),0))</f>
        <v>0</v>
      </c>
      <c r="P47" s="39" t="str">
        <f>IF(AND($G47="x",N47&gt;0),0,IF(ISERROR(LOOKUP(O47,Punkte!$D$1:$D$22,Punkte!$E$1:$E$22)),"",LOOKUP((O47),Punkte!$D$1:$D$22,Punkte!$E$1:$E$22)))</f>
        <v/>
      </c>
      <c r="R47" s="99">
        <f>IF($G47="x",0,IF(Q47&lt;50,Q47-COUNTIFS($G$5:$G47,"x"),0))</f>
        <v>0</v>
      </c>
      <c r="S47" s="39" t="str">
        <f>IF(AND($G47="x",Q47&gt;0),0,IF(ISERROR(LOOKUP(R47,Punkte!$D$1:$D$22,Punkte!$E$1:$E$22)),"",LOOKUP((R47),Punkte!$D$1:$D$22,Punkte!$E$1:$E$22)))</f>
        <v/>
      </c>
      <c r="U47" s="99">
        <f>IF($G47="x",0,IF(T47&lt;50,T47-COUNTIFS($G$5:$G47,"x"),0))</f>
        <v>0</v>
      </c>
      <c r="V47" s="39" t="str">
        <f>IF(AND($G47="x",T47&gt;0),0,IF(ISERROR(LOOKUP(U47,Punkte!$D$1:$D$22,Punkte!$E$1:$E$22)),"",LOOKUP((U47),Punkte!$D$1:$D$22,Punkte!$E$1:$E$22)))</f>
        <v/>
      </c>
      <c r="X47" s="99">
        <f>IF($G47="x",0,IF(W47&lt;50,W47-COUNTIFS($G$5:$G47,"x"),0))</f>
        <v>0</v>
      </c>
      <c r="Y47" s="39" t="str">
        <f>IF(AND($G47="x",W47&gt;0),0,IF(ISERROR(LOOKUP(X47,Punkte!$D$1:$D$22,Punkte!$E$1:$E$22)),"",LOOKUP((X47),Punkte!$D$1:$D$22,Punkte!$E$1:$E$22)))</f>
        <v/>
      </c>
      <c r="AA47" s="99">
        <f>IF($G47="x",0,IF(Z47&lt;50,Z47-COUNTIFS($G$5:$G47,"x"),0))</f>
        <v>0</v>
      </c>
      <c r="AB47" s="39" t="str">
        <f>IF(AND($G47="x",Z47&gt;0),0,IF(ISERROR(LOOKUP(AA47,Punkte!$D$1:$D$22,Punkte!$E$1:$E$22)),"",LOOKUP((AA47),Punkte!$D$1:$D$22,Punkte!$E$1:$E$22)))</f>
        <v/>
      </c>
      <c r="AD47" s="99">
        <f>IF($G47="x",0,IF(AC47&lt;50,AC47-COUNTIFS($G$5:$G47,"x"),0))</f>
        <v>0</v>
      </c>
      <c r="AE47" s="39" t="str">
        <f>IF(AND($G47="x",AC47&gt;0),0,IF(ISERROR(LOOKUP(AD47,Punkte!$D$1:$D$22,Punkte!$E$1:$E$22)),"",LOOKUP((AD47),Punkte!$D$1:$D$22,Punkte!$E$1:$E$22)))</f>
        <v/>
      </c>
      <c r="AG47" s="99">
        <f>IF($G47="x",0,IF(AF47&lt;50,AF47-COUNTIFS($G$5:$G47,"x"),0))</f>
        <v>0</v>
      </c>
      <c r="AH47" s="39" t="str">
        <f>IF(AND($G47="x",AF47&gt;0),0,IF(ISERROR(LOOKUP(AG47,Punkte!$D$1:$D$22,Punkte!$E$1:$E$22)),"",LOOKUP((AG47),Punkte!$D$1:$D$22,Punkte!$E$1:$E$22)))</f>
        <v/>
      </c>
      <c r="AJ47" s="99">
        <f>IF($G47="x",0,IF(AI47&lt;50,AI47-COUNTIFS($G$5:$G47,"x"),0))</f>
        <v>0</v>
      </c>
      <c r="AK47" s="39" t="str">
        <f>IF(AND($G47="x",AI47&gt;0),0,IF(ISERROR(LOOKUP(AJ47,Punkte!$D$1:$D$22,Punkte!$E$1:$E$22)),"",LOOKUP((AJ47),Punkte!$D$1:$D$22,Punkte!$E$1:$E$22)))</f>
        <v/>
      </c>
      <c r="AL47" s="225">
        <f t="shared" si="3"/>
        <v>0</v>
      </c>
    </row>
    <row r="48" spans="1:263" x14ac:dyDescent="0.25">
      <c r="A48" s="145">
        <f t="shared" si="2"/>
        <v>12</v>
      </c>
      <c r="B48" s="146">
        <f>SUM(IF(ISNUMBER(J48),J48)+IF(ISNUMBER(M48),M48)+IF(ISNUMBER(P48),P48)+IF(ISNUMBER(S48),S48)+IF(ISNUMBER(V48),V48)+IF(ISNUMBER(Y48),Y48)+IF(ISNUMBER(AB48),AB48)+IF(ISNUMBER(AE48),AE48)+IF(ISNUMBER(#REF!),#REF!)+IF(ISNUMBER(#REF!),#REF!)+IF(ISNUMBER(#REF!),#REF!)+IF(ISNUMBER(AH48),AH48)+IF(ISNUMBER(AK48),AK48))</f>
        <v>0</v>
      </c>
      <c r="C48" s="3">
        <v>5</v>
      </c>
      <c r="D48" s="207"/>
      <c r="E48" s="15" t="s">
        <v>361</v>
      </c>
      <c r="F48" s="15" t="s">
        <v>72</v>
      </c>
      <c r="G48" s="220" t="s">
        <v>156</v>
      </c>
      <c r="I48" s="99">
        <f>IF($G48="x",0,IF(H48&lt;50,H48-COUNTIFS($G$5:$G48,"x"),0))</f>
        <v>0</v>
      </c>
      <c r="J48" s="39" t="str">
        <f>IF(AND($G48="x",H48&gt;0),0,IF(ISERROR(LOOKUP(I48,Punkte!$D$1:$D$22,Punkte!$E$1:$E$22)),"",LOOKUP((I48),Punkte!$D$1:$D$22,Punkte!$E$1:$E$22)))</f>
        <v/>
      </c>
      <c r="L48" s="99">
        <f>IF($G48="x",0,IF(K48&lt;50,K48-COUNTIFS($G$5:$G48,"x"),0))</f>
        <v>0</v>
      </c>
      <c r="M48" s="39" t="str">
        <f>IF(AND($G48="x",K48&gt;0),0,IF(ISERROR(LOOKUP(L48,Punkte!$D$1:$D$22,Punkte!$E$1:$E$22)),"",LOOKUP((L48),Punkte!$D$1:$D$22,Punkte!$E$1:$E$22)))</f>
        <v/>
      </c>
      <c r="O48" s="99">
        <f>IF($G48="x",0,IF(N48&lt;50,N48-COUNTIFS($G$5:$G48,"x"),0))</f>
        <v>0</v>
      </c>
      <c r="P48" s="39" t="str">
        <f>IF(AND($G48="x",N48&gt;0),0,IF(ISERROR(LOOKUP(O48,Punkte!$D$1:$D$22,Punkte!$E$1:$E$22)),"",LOOKUP((O48),Punkte!$D$1:$D$22,Punkte!$E$1:$E$22)))</f>
        <v/>
      </c>
      <c r="R48" s="99">
        <f>IF($G48="x",0,IF(Q48&lt;50,Q48-COUNTIFS($G$5:$G48,"x"),0))</f>
        <v>0</v>
      </c>
      <c r="S48" s="39" t="str">
        <f>IF(AND($G48="x",Q48&gt;0),0,IF(ISERROR(LOOKUP(R48,Punkte!$D$1:$D$22,Punkte!$E$1:$E$22)),"",LOOKUP((R48),Punkte!$D$1:$D$22,Punkte!$E$1:$E$22)))</f>
        <v/>
      </c>
      <c r="U48" s="99">
        <f>IF($G48="x",0,IF(T48&lt;50,T48-COUNTIFS($G$5:$G48,"x"),0))</f>
        <v>0</v>
      </c>
      <c r="V48" s="39" t="str">
        <f>IF(AND($G48="x",T48&gt;0),0,IF(ISERROR(LOOKUP(U48,Punkte!$D$1:$D$22,Punkte!$E$1:$E$22)),"",LOOKUP((U48),Punkte!$D$1:$D$22,Punkte!$E$1:$E$22)))</f>
        <v/>
      </c>
      <c r="X48" s="99">
        <f>IF($G48="x",0,IF(W48&lt;50,W48-COUNTIFS($G$5:$G48,"x"),0))</f>
        <v>0</v>
      </c>
      <c r="Y48" s="39" t="str">
        <f>IF(AND($G48="x",W48&gt;0),0,IF(ISERROR(LOOKUP(X48,Punkte!$D$1:$D$22,Punkte!$E$1:$E$22)),"",LOOKUP((X48),Punkte!$D$1:$D$22,Punkte!$E$1:$E$22)))</f>
        <v/>
      </c>
      <c r="AA48" s="99">
        <f>IF($G48="x",0,IF(Z48&lt;50,Z48-COUNTIFS($G$5:$G48,"x"),0))</f>
        <v>0</v>
      </c>
      <c r="AB48" s="39" t="str">
        <f>IF(AND($G48="x",Z48&gt;0),0,IF(ISERROR(LOOKUP(AA48,Punkte!$D$1:$D$22,Punkte!$E$1:$E$22)),"",LOOKUP((AA48),Punkte!$D$1:$D$22,Punkte!$E$1:$E$22)))</f>
        <v/>
      </c>
      <c r="AD48" s="99">
        <f>IF($G48="x",0,IF(AC48&lt;50,AC48-COUNTIFS($G$5:$G48,"x"),0))</f>
        <v>0</v>
      </c>
      <c r="AE48" s="39" t="str">
        <f>IF(AND($G48="x",AC48&gt;0),0,IF(ISERROR(LOOKUP(AD48,Punkte!$D$1:$D$22,Punkte!$E$1:$E$22)),"",LOOKUP((AD48),Punkte!$D$1:$D$22,Punkte!$E$1:$E$22)))</f>
        <v/>
      </c>
      <c r="AG48" s="99">
        <f>IF($G48="x",0,IF(AF48&lt;50,AF48-COUNTIFS($G$5:$G48,"x"),0))</f>
        <v>0</v>
      </c>
      <c r="AH48" s="39" t="str">
        <f>IF(AND($G48="x",AF48&gt;0),0,IF(ISERROR(LOOKUP(AG48,Punkte!$D$1:$D$22,Punkte!$E$1:$E$22)),"",LOOKUP((AG48),Punkte!$D$1:$D$22,Punkte!$E$1:$E$22)))</f>
        <v/>
      </c>
      <c r="AJ48" s="99">
        <f>IF($G48="x",0,IF(AI48&lt;50,AI48-COUNTIFS($G$5:$G48,"x"),0))</f>
        <v>0</v>
      </c>
      <c r="AK48" s="39" t="str">
        <f>IF(AND($G48="x",AI48&gt;0),0,IF(ISERROR(LOOKUP(AJ48,Punkte!$D$1:$D$22,Punkte!$E$1:$E$22)),"",LOOKUP((AJ48),Punkte!$D$1:$D$22,Punkte!$E$1:$E$22)))</f>
        <v/>
      </c>
      <c r="AL48" s="225">
        <f t="shared" si="3"/>
        <v>0</v>
      </c>
    </row>
    <row r="49" spans="1:263" x14ac:dyDescent="0.25">
      <c r="A49" s="145">
        <f t="shared" si="2"/>
        <v>12</v>
      </c>
      <c r="B49" s="146">
        <f>SUM(IF(ISNUMBER(J49),J49)+IF(ISNUMBER(M49),M49)+IF(ISNUMBER(P49),P49)+IF(ISNUMBER(S49),S49)+IF(ISNUMBER(V49),V49)+IF(ISNUMBER(Y49),Y49)+IF(ISNUMBER(AB49),AB49)+IF(ISNUMBER(AE49),AE49)+IF(ISNUMBER(#REF!),#REF!)+IF(ISNUMBER(#REF!),#REF!)+IF(ISNUMBER(#REF!),#REF!)+IF(ISNUMBER(AH49),AH49)+IF(ISNUMBER(AK49),AK49))</f>
        <v>0</v>
      </c>
      <c r="C49" s="3">
        <v>11</v>
      </c>
      <c r="D49" s="207"/>
      <c r="E49" s="15" t="s">
        <v>37</v>
      </c>
      <c r="F49" s="15" t="s">
        <v>38</v>
      </c>
      <c r="G49" s="220" t="s">
        <v>156</v>
      </c>
      <c r="I49" s="99">
        <f>IF($G49="x",0,IF(H49&lt;50,H49-COUNTIFS($G$5:$G49,"x"),0))</f>
        <v>0</v>
      </c>
      <c r="J49" s="39" t="str">
        <f>IF(AND($G49="x",H49&gt;0),0,IF(ISERROR(LOOKUP(I49,Punkte!$D$1:$D$22,Punkte!$E$1:$E$22)),"",LOOKUP((I49),Punkte!$D$1:$D$22,Punkte!$E$1:$E$22)))</f>
        <v/>
      </c>
      <c r="L49" s="99">
        <f>IF($G49="x",0,IF(K49&lt;50,K49-COUNTIFS($G$5:$G49,"x"),0))</f>
        <v>0</v>
      </c>
      <c r="M49" s="39" t="str">
        <f>IF(AND($G49="x",K49&gt;0),0,IF(ISERROR(LOOKUP(L49,Punkte!$D$1:$D$22,Punkte!$E$1:$E$22)),"",LOOKUP((L49),Punkte!$D$1:$D$22,Punkte!$E$1:$E$22)))</f>
        <v/>
      </c>
      <c r="O49" s="99">
        <f>IF($G49="x",0,IF(N49&lt;50,N49-COUNTIFS($G$5:$G49,"x"),0))</f>
        <v>0</v>
      </c>
      <c r="P49" s="39" t="str">
        <f>IF(AND($G49="x",N49&gt;0),0,IF(ISERROR(LOOKUP(O49,Punkte!$D$1:$D$22,Punkte!$E$1:$E$22)),"",LOOKUP((O49),Punkte!$D$1:$D$22,Punkte!$E$1:$E$22)))</f>
        <v/>
      </c>
      <c r="R49" s="99">
        <f>IF($G49="x",0,IF(Q49&lt;50,Q49-COUNTIFS($G$5:$G49,"x"),0))</f>
        <v>0</v>
      </c>
      <c r="S49" s="39" t="str">
        <f>IF(AND($G49="x",Q49&gt;0),0,IF(ISERROR(LOOKUP(R49,Punkte!$D$1:$D$22,Punkte!$E$1:$E$22)),"",LOOKUP((R49),Punkte!$D$1:$D$22,Punkte!$E$1:$E$22)))</f>
        <v/>
      </c>
      <c r="U49" s="99">
        <f>IF($G49="x",0,IF(T49&lt;50,T49-COUNTIFS($G$5:$G49,"x"),0))</f>
        <v>0</v>
      </c>
      <c r="V49" s="39" t="str">
        <f>IF(AND($G49="x",T49&gt;0),0,IF(ISERROR(LOOKUP(U49,Punkte!$D$1:$D$22,Punkte!$E$1:$E$22)),"",LOOKUP((U49),Punkte!$D$1:$D$22,Punkte!$E$1:$E$22)))</f>
        <v/>
      </c>
      <c r="X49" s="99">
        <f>IF($G49="x",0,IF(W49&lt;50,W49-COUNTIFS($G$5:$G49,"x"),0))</f>
        <v>0</v>
      </c>
      <c r="Y49" s="39" t="str">
        <f>IF(AND($G49="x",W49&gt;0),0,IF(ISERROR(LOOKUP(X49,Punkte!$D$1:$D$22,Punkte!$E$1:$E$22)),"",LOOKUP((X49),Punkte!$D$1:$D$22,Punkte!$E$1:$E$22)))</f>
        <v/>
      </c>
      <c r="AA49" s="99">
        <f>IF($G49="x",0,IF(Z49&lt;50,Z49-COUNTIFS($G$5:$G49,"x"),0))</f>
        <v>0</v>
      </c>
      <c r="AB49" s="39" t="str">
        <f>IF(AND($G49="x",Z49&gt;0),0,IF(ISERROR(LOOKUP(AA49,Punkte!$D$1:$D$22,Punkte!$E$1:$E$22)),"",LOOKUP((AA49),Punkte!$D$1:$D$22,Punkte!$E$1:$E$22)))</f>
        <v/>
      </c>
      <c r="AD49" s="99">
        <f>IF($G49="x",0,IF(AC49&lt;50,AC49-COUNTIFS($G$5:$G49,"x"),0))</f>
        <v>0</v>
      </c>
      <c r="AE49" s="39" t="str">
        <f>IF(AND($G49="x",AC49&gt;0),0,IF(ISERROR(LOOKUP(AD49,Punkte!$D$1:$D$22,Punkte!$E$1:$E$22)),"",LOOKUP((AD49),Punkte!$D$1:$D$22,Punkte!$E$1:$E$22)))</f>
        <v/>
      </c>
      <c r="AG49" s="99">
        <f>IF($G49="x",0,IF(AF49&lt;50,AF49-COUNTIFS($G$5:$G49,"x"),0))</f>
        <v>0</v>
      </c>
      <c r="AH49" s="39" t="str">
        <f>IF(AND($G49="x",AF49&gt;0),0,IF(ISERROR(LOOKUP(AG49,Punkte!$D$1:$D$22,Punkte!$E$1:$E$22)),"",LOOKUP((AG49),Punkte!$D$1:$D$22,Punkte!$E$1:$E$22)))</f>
        <v/>
      </c>
      <c r="AJ49" s="99">
        <f>IF($G49="x",0,IF(AI49&lt;50,AI49-COUNTIFS($G$5:$G49,"x"),0))</f>
        <v>0</v>
      </c>
      <c r="AK49" s="39" t="str">
        <f>IF(AND($G49="x",AI49&gt;0),0,IF(ISERROR(LOOKUP(AJ49,Punkte!$D$1:$D$22,Punkte!$E$1:$E$22)),"",LOOKUP((AJ49),Punkte!$D$1:$D$22,Punkte!$E$1:$E$22)))</f>
        <v/>
      </c>
      <c r="AL49" s="225">
        <f t="shared" si="3"/>
        <v>0</v>
      </c>
    </row>
    <row r="50" spans="1:263" x14ac:dyDescent="0.25">
      <c r="A50" s="145">
        <f t="shared" si="2"/>
        <v>12</v>
      </c>
      <c r="B50" s="146">
        <f>SUM(IF(ISNUMBER(J50),J50)+IF(ISNUMBER(M50),M50)+IF(ISNUMBER(P50),P50)+IF(ISNUMBER(S50),S50)+IF(ISNUMBER(V50),V50)+IF(ISNUMBER(Y50),Y50)+IF(ISNUMBER(AB50),AB50)+IF(ISNUMBER(AE50),AE50)+IF(ISNUMBER(#REF!),#REF!)+IF(ISNUMBER(#REF!),#REF!)+IF(ISNUMBER(#REF!),#REF!)+IF(ISNUMBER(AH50),AH50)+IF(ISNUMBER(AK50),AK50))</f>
        <v>0</v>
      </c>
      <c r="C50" s="18">
        <v>74</v>
      </c>
      <c r="D50" s="208"/>
      <c r="E50" s="15" t="s">
        <v>94</v>
      </c>
      <c r="F50" s="15" t="s">
        <v>174</v>
      </c>
      <c r="G50" s="220" t="s">
        <v>156</v>
      </c>
      <c r="I50" s="99">
        <f>IF($G50="x",0,IF(H50&lt;50,H50-COUNTIFS($G$5:$G50,"x"),0))</f>
        <v>0</v>
      </c>
      <c r="J50" s="39" t="str">
        <f>IF(AND($G50="x",H50&gt;0),0,IF(ISERROR(LOOKUP(I50,Punkte!$D$1:$D$22,Punkte!$E$1:$E$22)),"",LOOKUP((I50),Punkte!$D$1:$D$22,Punkte!$E$1:$E$22)))</f>
        <v/>
      </c>
      <c r="L50" s="99">
        <f>IF($G50="x",0,IF(K50&lt;50,K50-COUNTIFS($G$5:$G50,"x"),0))</f>
        <v>0</v>
      </c>
      <c r="M50" s="39" t="str">
        <f>IF(AND($G50="x",K50&gt;0),0,IF(ISERROR(LOOKUP(L50,Punkte!$D$1:$D$22,Punkte!$E$1:$E$22)),"",LOOKUP((L50),Punkte!$D$1:$D$22,Punkte!$E$1:$E$22)))</f>
        <v/>
      </c>
      <c r="O50" s="99">
        <f>IF($G50="x",0,IF(N50&lt;50,N50-COUNTIFS($G$5:$G50,"x"),0))</f>
        <v>0</v>
      </c>
      <c r="P50" s="39" t="str">
        <f>IF(AND($G50="x",N50&gt;0),0,IF(ISERROR(LOOKUP(O50,Punkte!$D$1:$D$22,Punkte!$E$1:$E$22)),"",LOOKUP((O50),Punkte!$D$1:$D$22,Punkte!$E$1:$E$22)))</f>
        <v/>
      </c>
      <c r="R50" s="99">
        <f>IF($G50="x",0,IF(Q50&lt;50,Q50-COUNTIFS($G$5:$G50,"x"),0))</f>
        <v>0</v>
      </c>
      <c r="S50" s="39" t="str">
        <f>IF(AND($G50="x",Q50&gt;0),0,IF(ISERROR(LOOKUP(R50,Punkte!$D$1:$D$22,Punkte!$E$1:$E$22)),"",LOOKUP((R50),Punkte!$D$1:$D$22,Punkte!$E$1:$E$22)))</f>
        <v/>
      </c>
      <c r="U50" s="99">
        <f>IF($G50="x",0,IF(T50&lt;50,T50-COUNTIFS($G$5:$G50,"x"),0))</f>
        <v>0</v>
      </c>
      <c r="V50" s="39" t="str">
        <f>IF(AND($G50="x",T50&gt;0),0,IF(ISERROR(LOOKUP(U50,Punkte!$D$1:$D$22,Punkte!$E$1:$E$22)),"",LOOKUP((U50),Punkte!$D$1:$D$22,Punkte!$E$1:$E$22)))</f>
        <v/>
      </c>
      <c r="X50" s="99">
        <f>IF($G50="x",0,IF(W50&lt;50,W50-COUNTIFS($G$5:$G50,"x"),0))</f>
        <v>0</v>
      </c>
      <c r="Y50" s="39" t="str">
        <f>IF(AND($G50="x",W50&gt;0),0,IF(ISERROR(LOOKUP(X50,Punkte!$D$1:$D$22,Punkte!$E$1:$E$22)),"",LOOKUP((X50),Punkte!$D$1:$D$22,Punkte!$E$1:$E$22)))</f>
        <v/>
      </c>
      <c r="AA50" s="99">
        <f>IF($G50="x",0,IF(Z50&lt;50,Z50-COUNTIFS($G$5:$G50,"x"),0))</f>
        <v>0</v>
      </c>
      <c r="AB50" s="39" t="str">
        <f>IF(AND($G50="x",Z50&gt;0),0,IF(ISERROR(LOOKUP(AA50,Punkte!$D$1:$D$22,Punkte!$E$1:$E$22)),"",LOOKUP((AA50),Punkte!$D$1:$D$22,Punkte!$E$1:$E$22)))</f>
        <v/>
      </c>
      <c r="AD50" s="99">
        <f>IF($G50="x",0,IF(AC50&lt;50,AC50-COUNTIFS($G$5:$G50,"x"),0))</f>
        <v>0</v>
      </c>
      <c r="AE50" s="39" t="str">
        <f>IF(AND($G50="x",AC50&gt;0),0,IF(ISERROR(LOOKUP(AD50,Punkte!$D$1:$D$22,Punkte!$E$1:$E$22)),"",LOOKUP((AD50),Punkte!$D$1:$D$22,Punkte!$E$1:$E$22)))</f>
        <v/>
      </c>
      <c r="AG50" s="99">
        <f>IF($G50="x",0,IF(AF50&lt;50,AF50-COUNTIFS($G$5:$G50,"x"),0))</f>
        <v>0</v>
      </c>
      <c r="AH50" s="39" t="str">
        <f>IF(AND($G50="x",AF50&gt;0),0,IF(ISERROR(LOOKUP(AG50,Punkte!$D$1:$D$22,Punkte!$E$1:$E$22)),"",LOOKUP((AG50),Punkte!$D$1:$D$22,Punkte!$E$1:$E$22)))</f>
        <v/>
      </c>
      <c r="AJ50" s="99">
        <f>IF($G50="x",0,IF(AI50&lt;50,AI50-COUNTIFS($G$5:$G50,"x"),0))</f>
        <v>0</v>
      </c>
      <c r="AK50" s="39" t="str">
        <f>IF(AND($G50="x",AI50&gt;0),0,IF(ISERROR(LOOKUP(AJ50,Punkte!$D$1:$D$22,Punkte!$E$1:$E$22)),"",LOOKUP((AJ50),Punkte!$D$1:$D$22,Punkte!$E$1:$E$22)))</f>
        <v/>
      </c>
      <c r="AL50" s="225">
        <f t="shared" si="3"/>
        <v>0</v>
      </c>
    </row>
    <row r="51" spans="1:263" x14ac:dyDescent="0.25">
      <c r="A51" s="145">
        <f t="shared" si="2"/>
        <v>12</v>
      </c>
      <c r="B51" s="146">
        <f>SUM(IF(ISNUMBER(J51),J51)+IF(ISNUMBER(M51),M51)+IF(ISNUMBER(P51),P51)+IF(ISNUMBER(S51),S51)+IF(ISNUMBER(V51),V51)+IF(ISNUMBER(Y51),Y51)+IF(ISNUMBER(AB51),AB51)+IF(ISNUMBER(AE51),AE51)+IF(ISNUMBER(#REF!),#REF!)+IF(ISNUMBER(#REF!),#REF!)+IF(ISNUMBER(#REF!),#REF!)+IF(ISNUMBER(AH51),AH51)+IF(ISNUMBER(AK51),AK51))</f>
        <v>0</v>
      </c>
      <c r="C51" s="3">
        <v>26</v>
      </c>
      <c r="D51" s="207"/>
      <c r="E51" s="15" t="s">
        <v>225</v>
      </c>
      <c r="F51" s="15" t="s">
        <v>226</v>
      </c>
      <c r="G51" s="220" t="s">
        <v>156</v>
      </c>
      <c r="I51" s="99">
        <f>IF($G51="x",0,IF(H51&lt;50,H51-COUNTIFS($G$5:$G51,"x"),0))</f>
        <v>0</v>
      </c>
      <c r="J51" s="39" t="str">
        <f>IF(AND($G51="x",H51&gt;0),0,IF(ISERROR(LOOKUP(I51,Punkte!$D$1:$D$22,Punkte!$E$1:$E$22)),"",LOOKUP((I51),Punkte!$D$1:$D$22,Punkte!$E$1:$E$22)))</f>
        <v/>
      </c>
      <c r="L51" s="99">
        <f>IF($G51="x",0,IF(K51&lt;50,K51-COUNTIFS($G$5:$G51,"x"),0))</f>
        <v>0</v>
      </c>
      <c r="M51" s="39" t="str">
        <f>IF(AND($G51="x",K51&gt;0),0,IF(ISERROR(LOOKUP(L51,Punkte!$D$1:$D$22,Punkte!$E$1:$E$22)),"",LOOKUP((L51),Punkte!$D$1:$D$22,Punkte!$E$1:$E$22)))</f>
        <v/>
      </c>
      <c r="O51" s="99">
        <f>IF($G51="x",0,IF(N51&lt;50,N51-COUNTIFS($G$5:$G51,"x"),0))</f>
        <v>0</v>
      </c>
      <c r="P51" s="39" t="str">
        <f>IF(AND($G51="x",N51&gt;0),0,IF(ISERROR(LOOKUP(O51,Punkte!$D$1:$D$22,Punkte!$E$1:$E$22)),"",LOOKUP((O51),Punkte!$D$1:$D$22,Punkte!$E$1:$E$22)))</f>
        <v/>
      </c>
      <c r="R51" s="99">
        <f>IF($G51="x",0,IF(Q51&lt;50,Q51-COUNTIFS($G$5:$G51,"x"),0))</f>
        <v>0</v>
      </c>
      <c r="S51" s="39" t="str">
        <f>IF(AND($G51="x",Q51&gt;0),0,IF(ISERROR(LOOKUP(R51,Punkte!$D$1:$D$22,Punkte!$E$1:$E$22)),"",LOOKUP((R51),Punkte!$D$1:$D$22,Punkte!$E$1:$E$22)))</f>
        <v/>
      </c>
      <c r="U51" s="99">
        <f>IF($G51="x",0,IF(T51&lt;50,T51-COUNTIFS($G$5:$G51,"x"),0))</f>
        <v>0</v>
      </c>
      <c r="V51" s="39" t="str">
        <f>IF(AND($G51="x",T51&gt;0),0,IF(ISERROR(LOOKUP(U51,Punkte!$D$1:$D$22,Punkte!$E$1:$E$22)),"",LOOKUP((U51),Punkte!$D$1:$D$22,Punkte!$E$1:$E$22)))</f>
        <v/>
      </c>
      <c r="X51" s="99">
        <f>IF($G51="x",0,IF(W51&lt;50,W51-COUNTIFS($G$5:$G51,"x"),0))</f>
        <v>0</v>
      </c>
      <c r="Y51" s="39" t="str">
        <f>IF(AND($G51="x",W51&gt;0),0,IF(ISERROR(LOOKUP(X51,Punkte!$D$1:$D$22,Punkte!$E$1:$E$22)),"",LOOKUP((X51),Punkte!$D$1:$D$22,Punkte!$E$1:$E$22)))</f>
        <v/>
      </c>
      <c r="AA51" s="99">
        <f>IF($G51="x",0,IF(Z51&lt;50,Z51-COUNTIFS($G$5:$G51,"x"),0))</f>
        <v>0</v>
      </c>
      <c r="AB51" s="39" t="str">
        <f>IF(AND($G51="x",Z51&gt;0),0,IF(ISERROR(LOOKUP(AA51,Punkte!$D$1:$D$22,Punkte!$E$1:$E$22)),"",LOOKUP((AA51),Punkte!$D$1:$D$22,Punkte!$E$1:$E$22)))</f>
        <v/>
      </c>
      <c r="AD51" s="99">
        <f>IF($G51="x",0,IF(AC51&lt;50,AC51-COUNTIFS($G$5:$G51,"x"),0))</f>
        <v>0</v>
      </c>
      <c r="AE51" s="39" t="str">
        <f>IF(AND($G51="x",AC51&gt;0),0,IF(ISERROR(LOOKUP(AD51,Punkte!$D$1:$D$22,Punkte!$E$1:$E$22)),"",LOOKUP((AD51),Punkte!$D$1:$D$22,Punkte!$E$1:$E$22)))</f>
        <v/>
      </c>
      <c r="AG51" s="99">
        <f>IF($G51="x",0,IF(AF51&lt;50,AF51-COUNTIFS($G$5:$G51,"x"),0))</f>
        <v>0</v>
      </c>
      <c r="AH51" s="39" t="str">
        <f>IF(AND($G51="x",AF51&gt;0),0,IF(ISERROR(LOOKUP(AG51,Punkte!$D$1:$D$22,Punkte!$E$1:$E$22)),"",LOOKUP((AG51),Punkte!$D$1:$D$22,Punkte!$E$1:$E$22)))</f>
        <v/>
      </c>
      <c r="AJ51" s="99">
        <f>IF($G51="x",0,IF(AI51&lt;50,AI51-COUNTIFS($G$5:$G51,"x"),0))</f>
        <v>0</v>
      </c>
      <c r="AK51" s="39" t="str">
        <f>IF(AND($G51="x",AI51&gt;0),0,IF(ISERROR(LOOKUP(AJ51,Punkte!$D$1:$D$22,Punkte!$E$1:$E$22)),"",LOOKUP((AJ51),Punkte!$D$1:$D$22,Punkte!$E$1:$E$22)))</f>
        <v/>
      </c>
      <c r="AL51" s="225">
        <f t="shared" si="3"/>
        <v>0</v>
      </c>
    </row>
    <row r="52" spans="1:263" x14ac:dyDescent="0.25">
      <c r="A52" s="145">
        <f t="shared" si="2"/>
        <v>12</v>
      </c>
      <c r="B52" s="146">
        <f>SUM(IF(ISNUMBER(J52),J52)+IF(ISNUMBER(M52),M52)+IF(ISNUMBER(P52),P52)+IF(ISNUMBER(S52),S52)+IF(ISNUMBER(V52),V52)+IF(ISNUMBER(Y52),Y52)+IF(ISNUMBER(AB52),AB52)+IF(ISNUMBER(AE52),AE52)+IF(ISNUMBER(#REF!),#REF!)+IF(ISNUMBER(#REF!),#REF!)+IF(ISNUMBER(#REF!),#REF!)+IF(ISNUMBER(AH52),AH52)+IF(ISNUMBER(AK52),AK52))</f>
        <v>0</v>
      </c>
      <c r="C52" s="3">
        <v>90</v>
      </c>
      <c r="D52" s="207"/>
      <c r="E52" s="15" t="s">
        <v>408</v>
      </c>
      <c r="F52" s="15" t="s">
        <v>409</v>
      </c>
      <c r="G52" s="220" t="s">
        <v>156</v>
      </c>
      <c r="I52" s="99">
        <f>IF($G52="x",0,IF(H52&lt;50,H52-COUNTIFS($G$5:$G52,"x"),0))</f>
        <v>0</v>
      </c>
      <c r="J52" s="39" t="str">
        <f>IF(AND($G52="x",H52&gt;0),0,IF(ISERROR(LOOKUP(I52,Punkte!$D$1:$D$22,Punkte!$E$1:$E$22)),"",LOOKUP((I52),Punkte!$D$1:$D$22,Punkte!$E$1:$E$22)))</f>
        <v/>
      </c>
      <c r="L52" s="99">
        <f>IF($G52="x",0,IF(K52&lt;50,K52-COUNTIFS($G$5:$G52,"x"),0))</f>
        <v>0</v>
      </c>
      <c r="M52" s="39" t="str">
        <f>IF(AND($G52="x",K52&gt;0),0,IF(ISERROR(LOOKUP(L52,Punkte!$D$1:$D$22,Punkte!$E$1:$E$22)),"",LOOKUP((L52),Punkte!$D$1:$D$22,Punkte!$E$1:$E$22)))</f>
        <v/>
      </c>
      <c r="O52" s="99">
        <f>IF($G52="x",0,IF(N52&lt;50,N52-COUNTIFS($G$5:$G52,"x"),0))</f>
        <v>0</v>
      </c>
      <c r="P52" s="39" t="str">
        <f>IF(AND($G52="x",N52&gt;0),0,IF(ISERROR(LOOKUP(O52,Punkte!$D$1:$D$22,Punkte!$E$1:$E$22)),"",LOOKUP((O52),Punkte!$D$1:$D$22,Punkte!$E$1:$E$22)))</f>
        <v/>
      </c>
      <c r="R52" s="99">
        <f>IF($G52="x",0,IF(Q52&lt;50,Q52-COUNTIFS($G$5:$G52,"x"),0))</f>
        <v>0</v>
      </c>
      <c r="S52" s="39" t="str">
        <f>IF(AND($G52="x",Q52&gt;0),0,IF(ISERROR(LOOKUP(R52,Punkte!$D$1:$D$22,Punkte!$E$1:$E$22)),"",LOOKUP((R52),Punkte!$D$1:$D$22,Punkte!$E$1:$E$22)))</f>
        <v/>
      </c>
      <c r="U52" s="99">
        <f>IF($G52="x",0,IF(T52&lt;50,T52-COUNTIFS($G$5:$G52,"x"),0))</f>
        <v>0</v>
      </c>
      <c r="V52" s="39" t="str">
        <f>IF(AND($G52="x",T52&gt;0),0,IF(ISERROR(LOOKUP(U52,Punkte!$D$1:$D$22,Punkte!$E$1:$E$22)),"",LOOKUP((U52),Punkte!$D$1:$D$22,Punkte!$E$1:$E$22)))</f>
        <v/>
      </c>
      <c r="X52" s="99">
        <f>IF($G52="x",0,IF(W52&lt;50,W52-COUNTIFS($G$5:$G52,"x"),0))</f>
        <v>0</v>
      </c>
      <c r="Y52" s="39" t="str">
        <f>IF(AND($G52="x",W52&gt;0),0,IF(ISERROR(LOOKUP(X52,Punkte!$D$1:$D$22,Punkte!$E$1:$E$22)),"",LOOKUP((X52),Punkte!$D$1:$D$22,Punkte!$E$1:$E$22)))</f>
        <v/>
      </c>
      <c r="AA52" s="99">
        <f>IF($G52="x",0,IF(Z52&lt;50,Z52-COUNTIFS($G$5:$G52,"x"),0))</f>
        <v>0</v>
      </c>
      <c r="AB52" s="39" t="str">
        <f>IF(AND($G52="x",Z52&gt;0),0,IF(ISERROR(LOOKUP(AA52,Punkte!$D$1:$D$22,Punkte!$E$1:$E$22)),"",LOOKUP((AA52),Punkte!$D$1:$D$22,Punkte!$E$1:$E$22)))</f>
        <v/>
      </c>
      <c r="AD52" s="99">
        <f>IF($G52="x",0,IF(AC52&lt;50,AC52-COUNTIFS($G$5:$G52,"x"),0))</f>
        <v>0</v>
      </c>
      <c r="AE52" s="39" t="str">
        <f>IF(AND($G52="x",AC52&gt;0),0,IF(ISERROR(LOOKUP(AD52,Punkte!$D$1:$D$22,Punkte!$E$1:$E$22)),"",LOOKUP((AD52),Punkte!$D$1:$D$22,Punkte!$E$1:$E$22)))</f>
        <v/>
      </c>
      <c r="AG52" s="99">
        <f>IF($G52="x",0,IF(AF52&lt;50,AF52-COUNTIFS($G$5:$G52,"x"),0))</f>
        <v>0</v>
      </c>
      <c r="AH52" s="39" t="str">
        <f>IF(AND($G52="x",AF52&gt;0),0,IF(ISERROR(LOOKUP(AG52,Punkte!$D$1:$D$22,Punkte!$E$1:$E$22)),"",LOOKUP((AG52),Punkte!$D$1:$D$22,Punkte!$E$1:$E$22)))</f>
        <v/>
      </c>
      <c r="AJ52" s="99">
        <f>IF($G52="x",0,IF(AI52&lt;50,AI52-COUNTIFS($G$5:$G52,"x"),0))</f>
        <v>0</v>
      </c>
      <c r="AK52" s="39" t="str">
        <f>IF(AND($G52="x",AI52&gt;0),0,IF(ISERROR(LOOKUP(AJ52,Punkte!$D$1:$D$22,Punkte!$E$1:$E$22)),"",LOOKUP((AJ52),Punkte!$D$1:$D$22,Punkte!$E$1:$E$22)))</f>
        <v/>
      </c>
      <c r="AL52" s="225">
        <f t="shared" si="3"/>
        <v>0</v>
      </c>
    </row>
    <row r="53" spans="1:263" x14ac:dyDescent="0.25">
      <c r="A53" s="145">
        <f t="shared" si="2"/>
        <v>12</v>
      </c>
      <c r="B53" s="146">
        <f>SUM(IF(ISNUMBER(J53),J53)+IF(ISNUMBER(M53),M53)+IF(ISNUMBER(P53),P53)+IF(ISNUMBER(S53),S53)+IF(ISNUMBER(V53),V53)+IF(ISNUMBER(Y53),Y53)+IF(ISNUMBER(AB53),AB53)+IF(ISNUMBER(AE53),AE53)+IF(ISNUMBER(#REF!),#REF!)+IF(ISNUMBER(#REF!),#REF!)+IF(ISNUMBER(#REF!),#REF!)+IF(ISNUMBER(AH53),AH53)+IF(ISNUMBER(AK53),AK53))</f>
        <v>0</v>
      </c>
      <c r="C53" s="84">
        <v>696</v>
      </c>
      <c r="D53" s="209"/>
      <c r="E53" s="65" t="s">
        <v>376</v>
      </c>
      <c r="F53" s="65" t="s">
        <v>377</v>
      </c>
      <c r="G53" s="220" t="s">
        <v>156</v>
      </c>
      <c r="I53" s="99">
        <f>IF($G53="x",0,IF(H53&lt;50,H53-COUNTIFS($G$5:$G53,"x"),0))</f>
        <v>0</v>
      </c>
      <c r="J53" s="39" t="str">
        <f>IF(AND($G53="x",H53&gt;0),0,IF(ISERROR(LOOKUP(I53,Punkte!$D$1:$D$22,Punkte!$E$1:$E$22)),"",LOOKUP((I53),Punkte!$D$1:$D$22,Punkte!$E$1:$E$22)))</f>
        <v/>
      </c>
      <c r="L53" s="99">
        <f>IF($G53="x",0,IF(K53&lt;50,K53-COUNTIFS($G$5:$G53,"x"),0))</f>
        <v>0</v>
      </c>
      <c r="M53" s="39" t="str">
        <f>IF(AND($G53="x",K53&gt;0),0,IF(ISERROR(LOOKUP(L53,Punkte!$D$1:$D$22,Punkte!$E$1:$E$22)),"",LOOKUP((L53),Punkte!$D$1:$D$22,Punkte!$E$1:$E$22)))</f>
        <v/>
      </c>
      <c r="O53" s="99">
        <f>IF($G53="x",0,IF(N53&lt;50,N53-COUNTIFS($G$5:$G53,"x"),0))</f>
        <v>0</v>
      </c>
      <c r="P53" s="39" t="str">
        <f>IF(AND($G53="x",N53&gt;0),0,IF(ISERROR(LOOKUP(O53,Punkte!$D$1:$D$22,Punkte!$E$1:$E$22)),"",LOOKUP((O53),Punkte!$D$1:$D$22,Punkte!$E$1:$E$22)))</f>
        <v/>
      </c>
      <c r="R53" s="99">
        <f>IF($G53="x",0,IF(Q53&lt;50,Q53-COUNTIFS($G$5:$G53,"x"),0))</f>
        <v>0</v>
      </c>
      <c r="S53" s="39" t="str">
        <f>IF(AND($G53="x",Q53&gt;0),0,IF(ISERROR(LOOKUP(R53,Punkte!$D$1:$D$22,Punkte!$E$1:$E$22)),"",LOOKUP((R53),Punkte!$D$1:$D$22,Punkte!$E$1:$E$22)))</f>
        <v/>
      </c>
      <c r="U53" s="99">
        <f>IF($G53="x",0,IF(T53&lt;50,T53-COUNTIFS($G$5:$G53,"x"),0))</f>
        <v>0</v>
      </c>
      <c r="V53" s="39" t="str">
        <f>IF(AND($G53="x",T53&gt;0),0,IF(ISERROR(LOOKUP(U53,Punkte!$D$1:$D$22,Punkte!$E$1:$E$22)),"",LOOKUP((U53),Punkte!$D$1:$D$22,Punkte!$E$1:$E$22)))</f>
        <v/>
      </c>
      <c r="X53" s="99">
        <f>IF($G53="x",0,IF(W53&lt;50,W53-COUNTIFS($G$5:$G53,"x"),0))</f>
        <v>0</v>
      </c>
      <c r="Y53" s="39" t="str">
        <f>IF(AND($G53="x",W53&gt;0),0,IF(ISERROR(LOOKUP(X53,Punkte!$D$1:$D$22,Punkte!$E$1:$E$22)),"",LOOKUP((X53),Punkte!$D$1:$D$22,Punkte!$E$1:$E$22)))</f>
        <v/>
      </c>
      <c r="AA53" s="99">
        <f>IF($G53="x",0,IF(Z53&lt;50,Z53-COUNTIFS($G$5:$G53,"x"),0))</f>
        <v>0</v>
      </c>
      <c r="AB53" s="39" t="str">
        <f>IF(AND($G53="x",Z53&gt;0),0,IF(ISERROR(LOOKUP(AA53,Punkte!$D$1:$D$22,Punkte!$E$1:$E$22)),"",LOOKUP((AA53),Punkte!$D$1:$D$22,Punkte!$E$1:$E$22)))</f>
        <v/>
      </c>
      <c r="AD53" s="99">
        <f>IF($G53="x",0,IF(AC53&lt;50,AC53-COUNTIFS($G$5:$G53,"x"),0))</f>
        <v>0</v>
      </c>
      <c r="AE53" s="39" t="str">
        <f>IF(AND($G53="x",AC53&gt;0),0,IF(ISERROR(LOOKUP(AD53,Punkte!$D$1:$D$22,Punkte!$E$1:$E$22)),"",LOOKUP((AD53),Punkte!$D$1:$D$22,Punkte!$E$1:$E$22)))</f>
        <v/>
      </c>
      <c r="AG53" s="99">
        <f>IF($G53="x",0,IF(AF53&lt;50,AF53-COUNTIFS($G$5:$G53,"x"),0))</f>
        <v>0</v>
      </c>
      <c r="AH53" s="39" t="str">
        <f>IF(AND($G53="x",AF53&gt;0),0,IF(ISERROR(LOOKUP(AG53,Punkte!$D$1:$D$22,Punkte!$E$1:$E$22)),"",LOOKUP((AG53),Punkte!$D$1:$D$22,Punkte!$E$1:$E$22)))</f>
        <v/>
      </c>
      <c r="AJ53" s="99">
        <f>IF($G53="x",0,IF(AI53&lt;50,AI53-COUNTIFS($G$5:$G53,"x"),0))</f>
        <v>0</v>
      </c>
      <c r="AK53" s="39" t="str">
        <f>IF(AND($G53="x",AI53&gt;0),0,IF(ISERROR(LOOKUP(AJ53,Punkte!$D$1:$D$22,Punkte!$E$1:$E$22)),"",LOOKUP((AJ53),Punkte!$D$1:$D$22,Punkte!$E$1:$E$22)))</f>
        <v/>
      </c>
      <c r="AL53" s="225">
        <f t="shared" si="3"/>
        <v>0</v>
      </c>
    </row>
    <row r="54" spans="1:263" s="70" customFormat="1" x14ac:dyDescent="0.25">
      <c r="A54" s="145">
        <f t="shared" si="2"/>
        <v>12</v>
      </c>
      <c r="B54" s="146">
        <f>SUM(IF(ISNUMBER(J54),J54)+IF(ISNUMBER(M54),M54)+IF(ISNUMBER(P54),P54)+IF(ISNUMBER(S54),S54)+IF(ISNUMBER(V54),V54)+IF(ISNUMBER(Y54),Y54)+IF(ISNUMBER(AB54),AB54)+IF(ISNUMBER(AE54),AE54)+IF(ISNUMBER(#REF!),#REF!)+IF(ISNUMBER(#REF!),#REF!)+IF(ISNUMBER(#REF!),#REF!)+IF(ISNUMBER(AH54),AH54)+IF(ISNUMBER(AK54),AK54))</f>
        <v>0</v>
      </c>
      <c r="C54" s="63">
        <v>39</v>
      </c>
      <c r="D54" s="210"/>
      <c r="E54" s="65" t="s">
        <v>257</v>
      </c>
      <c r="F54" s="65" t="s">
        <v>258</v>
      </c>
      <c r="G54" s="231" t="s">
        <v>156</v>
      </c>
      <c r="H54" s="3"/>
      <c r="I54" s="99">
        <f>IF($G54="x",0,IF(H54&lt;50,H54-COUNTIFS($G$5:$G54,"x"),0))</f>
        <v>0</v>
      </c>
      <c r="J54" s="39" t="str">
        <f>IF(AND($G54="x",H54&gt;0),0,IF(ISERROR(LOOKUP(I54,Punkte!$D$1:$D$22,Punkte!$E$1:$E$22)),"",LOOKUP((I54),Punkte!$D$1:$D$22,Punkte!$E$1:$E$22)))</f>
        <v/>
      </c>
      <c r="K54" s="3"/>
      <c r="L54" s="99">
        <f>IF($G54="x",0,IF(K54&lt;50,K54-COUNTIFS($G$5:$G54,"x"),0))</f>
        <v>0</v>
      </c>
      <c r="M54" s="39" t="str">
        <f>IF(AND($G54="x",K54&gt;0),0,IF(ISERROR(LOOKUP(L54,Punkte!$D$1:$D$22,Punkte!$E$1:$E$22)),"",LOOKUP((L54),Punkte!$D$1:$D$22,Punkte!$E$1:$E$22)))</f>
        <v/>
      </c>
      <c r="N54" s="3"/>
      <c r="O54" s="99">
        <f>IF($G54="x",0,IF(N54&lt;50,N54-COUNTIFS($G$5:$G54,"x"),0))</f>
        <v>0</v>
      </c>
      <c r="P54" s="39" t="str">
        <f>IF(AND($G54="x",N54&gt;0),0,IF(ISERROR(LOOKUP(O54,Punkte!$D$1:$D$22,Punkte!$E$1:$E$22)),"",LOOKUP((O54),Punkte!$D$1:$D$22,Punkte!$E$1:$E$22)))</f>
        <v/>
      </c>
      <c r="Q54" s="3"/>
      <c r="R54" s="99">
        <f>IF($G54="x",0,IF(Q54&lt;50,Q54-COUNTIFS($G$5:$G54,"x"),0))</f>
        <v>0</v>
      </c>
      <c r="S54" s="39" t="str">
        <f>IF(AND($G54="x",Q54&gt;0),0,IF(ISERROR(LOOKUP(R54,Punkte!$D$1:$D$22,Punkte!$E$1:$E$22)),"",LOOKUP((R54),Punkte!$D$1:$D$22,Punkte!$E$1:$E$22)))</f>
        <v/>
      </c>
      <c r="T54" s="3"/>
      <c r="U54" s="99">
        <f>IF($G54="x",0,IF(T54&lt;50,T54-COUNTIFS($G$5:$G54,"x"),0))</f>
        <v>0</v>
      </c>
      <c r="V54" s="39" t="str">
        <f>IF(AND($G54="x",T54&gt;0),0,IF(ISERROR(LOOKUP(U54,Punkte!$D$1:$D$22,Punkte!$E$1:$E$22)),"",LOOKUP((U54),Punkte!$D$1:$D$22,Punkte!$E$1:$E$22)))</f>
        <v/>
      </c>
      <c r="W54" s="3"/>
      <c r="X54" s="99">
        <f>IF($G54="x",0,IF(W54&lt;50,W54-COUNTIFS($G$5:$G54,"x"),0))</f>
        <v>0</v>
      </c>
      <c r="Y54" s="39" t="str">
        <f>IF(AND($G54="x",W54&gt;0),0,IF(ISERROR(LOOKUP(X54,Punkte!$D$1:$D$22,Punkte!$E$1:$E$22)),"",LOOKUP((X54),Punkte!$D$1:$D$22,Punkte!$E$1:$E$22)))</f>
        <v/>
      </c>
      <c r="Z54" s="3"/>
      <c r="AA54" s="99">
        <f>IF($G54="x",0,IF(Z54&lt;50,Z54-COUNTIFS($G$5:$G54,"x"),0))</f>
        <v>0</v>
      </c>
      <c r="AB54" s="39" t="str">
        <f>IF(AND($G54="x",Z54&gt;0),0,IF(ISERROR(LOOKUP(AA54,Punkte!$D$1:$D$22,Punkte!$E$1:$E$22)),"",LOOKUP((AA54),Punkte!$D$1:$D$22,Punkte!$E$1:$E$22)))</f>
        <v/>
      </c>
      <c r="AC54" s="3"/>
      <c r="AD54" s="99">
        <f>IF($G54="x",0,IF(AC54&lt;50,AC54-COUNTIFS($G$5:$G54,"x"),0))</f>
        <v>0</v>
      </c>
      <c r="AE54" s="39" t="str">
        <f>IF(AND($G54="x",AC54&gt;0),0,IF(ISERROR(LOOKUP(AD54,Punkte!$D$1:$D$22,Punkte!$E$1:$E$22)),"",LOOKUP((AD54),Punkte!$D$1:$D$22,Punkte!$E$1:$E$22)))</f>
        <v/>
      </c>
      <c r="AF54" s="3"/>
      <c r="AG54" s="99">
        <f>IF($G54="x",0,IF(AF54&lt;50,AF54-COUNTIFS($G$5:$G54,"x"),0))</f>
        <v>0</v>
      </c>
      <c r="AH54" s="39" t="str">
        <f>IF(AND($G54="x",AF54&gt;0),0,IF(ISERROR(LOOKUP(AG54,Punkte!$D$1:$D$22,Punkte!$E$1:$E$22)),"",LOOKUP((AG54),Punkte!$D$1:$D$22,Punkte!$E$1:$E$22)))</f>
        <v/>
      </c>
      <c r="AI54" s="3"/>
      <c r="AJ54" s="99">
        <f>IF($G54="x",0,IF(AI54&lt;50,AI54-COUNTIFS($G$5:$G54,"x"),0))</f>
        <v>0</v>
      </c>
      <c r="AK54" s="39" t="str">
        <f>IF(AND($G54="x",AI54&gt;0),0,IF(ISERROR(LOOKUP(AJ54,Punkte!$D$1:$D$22,Punkte!$E$1:$E$22)),"",LOOKUP((AJ54),Punkte!$D$1:$D$22,Punkte!$E$1:$E$22)))</f>
        <v/>
      </c>
      <c r="AL54" s="225">
        <f t="shared" si="3"/>
        <v>0</v>
      </c>
    </row>
    <row r="55" spans="1:263" s="70" customFormat="1" x14ac:dyDescent="0.25">
      <c r="A55" s="145">
        <f t="shared" si="2"/>
        <v>12</v>
      </c>
      <c r="B55" s="146">
        <f>SUM(IF(ISNUMBER(J55),J55)+IF(ISNUMBER(M55),M55)+IF(ISNUMBER(P55),P55)+IF(ISNUMBER(S55),S55)+IF(ISNUMBER(V55),V55)+IF(ISNUMBER(Y55),Y55)+IF(ISNUMBER(AB55),AB55)+IF(ISNUMBER(AE55),AE55)+IF(ISNUMBER(#REF!),#REF!)+IF(ISNUMBER(#REF!),#REF!)+IF(ISNUMBER(#REF!),#REF!)+IF(ISNUMBER(AH55),AH55)+IF(ISNUMBER(AK55),AK55))</f>
        <v>0</v>
      </c>
      <c r="C55" s="84"/>
      <c r="D55" s="209"/>
      <c r="E55" s="65" t="s">
        <v>367</v>
      </c>
      <c r="F55" s="65" t="s">
        <v>43</v>
      </c>
      <c r="G55" s="231" t="s">
        <v>156</v>
      </c>
      <c r="H55" s="3"/>
      <c r="I55" s="99">
        <f>IF($G55="x",0,IF(H55&lt;50,H55-COUNTIFS($G$5:$G55,"x"),0))</f>
        <v>0</v>
      </c>
      <c r="J55" s="39" t="str">
        <f>IF(AND($G55="x",H55&gt;0),0,IF(ISERROR(LOOKUP(I55,Punkte!$D$1:$D$22,Punkte!$E$1:$E$22)),"",LOOKUP((I55),Punkte!$D$1:$D$22,Punkte!$E$1:$E$22)))</f>
        <v/>
      </c>
      <c r="K55" s="3"/>
      <c r="L55" s="99">
        <f>IF($G55="x",0,IF(K55&lt;50,K55-COUNTIFS($G$5:$G55,"x"),0))</f>
        <v>0</v>
      </c>
      <c r="M55" s="39" t="str">
        <f>IF(AND($G55="x",K55&gt;0),0,IF(ISERROR(LOOKUP(L55,Punkte!$D$1:$D$22,Punkte!$E$1:$E$22)),"",LOOKUP((L55),Punkte!$D$1:$D$22,Punkte!$E$1:$E$22)))</f>
        <v/>
      </c>
      <c r="N55" s="3"/>
      <c r="O55" s="99">
        <f>IF($G55="x",0,IF(N55&lt;50,N55-COUNTIFS($G$5:$G55,"x"),0))</f>
        <v>0</v>
      </c>
      <c r="P55" s="39" t="str">
        <f>IF(AND($G55="x",N55&gt;0),0,IF(ISERROR(LOOKUP(O55,Punkte!$D$1:$D$22,Punkte!$E$1:$E$22)),"",LOOKUP((O55),Punkte!$D$1:$D$22,Punkte!$E$1:$E$22)))</f>
        <v/>
      </c>
      <c r="Q55" s="3"/>
      <c r="R55" s="99">
        <f>IF($G55="x",0,IF(Q55&lt;50,Q55-COUNTIFS($G$5:$G55,"x"),0))</f>
        <v>0</v>
      </c>
      <c r="S55" s="39" t="str">
        <f>IF(AND($G55="x",Q55&gt;0),0,IF(ISERROR(LOOKUP(R55,Punkte!$D$1:$D$22,Punkte!$E$1:$E$22)),"",LOOKUP((R55),Punkte!$D$1:$D$22,Punkte!$E$1:$E$22)))</f>
        <v/>
      </c>
      <c r="T55" s="3"/>
      <c r="U55" s="99">
        <f>IF($G55="x",0,IF(T55&lt;50,T55-COUNTIFS($G$5:$G55,"x"),0))</f>
        <v>0</v>
      </c>
      <c r="V55" s="39" t="str">
        <f>IF(AND($G55="x",T55&gt;0),0,IF(ISERROR(LOOKUP(U55,Punkte!$D$1:$D$22,Punkte!$E$1:$E$22)),"",LOOKUP((U55),Punkte!$D$1:$D$22,Punkte!$E$1:$E$22)))</f>
        <v/>
      </c>
      <c r="W55" s="3"/>
      <c r="X55" s="99">
        <f>IF($G55="x",0,IF(W55&lt;50,W55-COUNTIFS($G$5:$G55,"x"),0))</f>
        <v>0</v>
      </c>
      <c r="Y55" s="39" t="str">
        <f>IF(AND($G55="x",W55&gt;0),0,IF(ISERROR(LOOKUP(X55,Punkte!$D$1:$D$22,Punkte!$E$1:$E$22)),"",LOOKUP((X55),Punkte!$D$1:$D$22,Punkte!$E$1:$E$22)))</f>
        <v/>
      </c>
      <c r="Z55" s="3"/>
      <c r="AA55" s="99">
        <f>IF($G55="x",0,IF(Z55&lt;50,Z55-COUNTIFS($G$5:$G55,"x"),0))</f>
        <v>0</v>
      </c>
      <c r="AB55" s="39" t="str">
        <f>IF(AND($G55="x",Z55&gt;0),0,IF(ISERROR(LOOKUP(AA55,Punkte!$D$1:$D$22,Punkte!$E$1:$E$22)),"",LOOKUP((AA55),Punkte!$D$1:$D$22,Punkte!$E$1:$E$22)))</f>
        <v/>
      </c>
      <c r="AC55" s="3"/>
      <c r="AD55" s="99">
        <f>IF($G55="x",0,IF(AC55&lt;50,AC55-COUNTIFS($G$5:$G55,"x"),0))</f>
        <v>0</v>
      </c>
      <c r="AE55" s="39" t="str">
        <f>IF(AND($G55="x",AC55&gt;0),0,IF(ISERROR(LOOKUP(AD55,Punkte!$D$1:$D$22,Punkte!$E$1:$E$22)),"",LOOKUP((AD55),Punkte!$D$1:$D$22,Punkte!$E$1:$E$22)))</f>
        <v/>
      </c>
      <c r="AF55" s="3"/>
      <c r="AG55" s="99">
        <f>IF($G55="x",0,IF(AF55&lt;50,AF55-COUNTIFS($G$5:$G55,"x"),0))</f>
        <v>0</v>
      </c>
      <c r="AH55" s="39" t="str">
        <f>IF(AND($G55="x",AF55&gt;0),0,IF(ISERROR(LOOKUP(AG55,Punkte!$D$1:$D$22,Punkte!$E$1:$E$22)),"",LOOKUP((AG55),Punkte!$D$1:$D$22,Punkte!$E$1:$E$22)))</f>
        <v/>
      </c>
      <c r="AI55" s="3"/>
      <c r="AJ55" s="99">
        <f>IF($G55="x",0,IF(AI55&lt;50,AI55-COUNTIFS($G$5:$G55,"x"),0))</f>
        <v>0</v>
      </c>
      <c r="AK55" s="39" t="str">
        <f>IF(AND($G55="x",AI55&gt;0),0,IF(ISERROR(LOOKUP(AJ55,Punkte!$D$1:$D$22,Punkte!$E$1:$E$22)),"",LOOKUP((AJ55),Punkte!$D$1:$D$22,Punkte!$E$1:$E$22)))</f>
        <v/>
      </c>
      <c r="AL55" s="225">
        <f t="shared" si="3"/>
        <v>0</v>
      </c>
    </row>
    <row r="56" spans="1:263" s="70" customFormat="1" x14ac:dyDescent="0.25">
      <c r="A56" s="145">
        <f t="shared" si="2"/>
        <v>12</v>
      </c>
      <c r="B56" s="146">
        <f>SUM(IF(ISNUMBER(J56),J56)+IF(ISNUMBER(M56),M56)+IF(ISNUMBER(P56),P56)+IF(ISNUMBER(S56),S56)+IF(ISNUMBER(V56),V56)+IF(ISNUMBER(Y56),Y56)+IF(ISNUMBER(AB56),AB56)+IF(ISNUMBER(AE56),AE56)+IF(ISNUMBER(#REF!),#REF!)+IF(ISNUMBER(#REF!),#REF!)+IF(ISNUMBER(#REF!),#REF!)+IF(ISNUMBER(AH56),AH56)+IF(ISNUMBER(AK56),AK56))</f>
        <v>0</v>
      </c>
      <c r="C56" s="63">
        <v>19</v>
      </c>
      <c r="D56" s="210"/>
      <c r="E56" s="65" t="s">
        <v>200</v>
      </c>
      <c r="F56" s="65" t="s">
        <v>43</v>
      </c>
      <c r="G56" s="66" t="s">
        <v>156</v>
      </c>
      <c r="H56" s="3"/>
      <c r="I56" s="99">
        <f>IF($G56="x",0,IF(H56&lt;50,H56-COUNTIFS($G$5:$G56,"x"),0))</f>
        <v>0</v>
      </c>
      <c r="J56" s="39" t="str">
        <f>IF(AND($G56="x",H56&gt;0),0,IF(ISERROR(LOOKUP(I56,Punkte!$D$1:$D$22,Punkte!$E$1:$E$22)),"",LOOKUP((I56),Punkte!$D$1:$D$22,Punkte!$E$1:$E$22)))</f>
        <v/>
      </c>
      <c r="K56" s="3"/>
      <c r="L56" s="99">
        <f>IF($G56="x",0,IF(K56&lt;50,K56-COUNTIFS($G$5:$G56,"x"),0))</f>
        <v>0</v>
      </c>
      <c r="M56" s="39" t="str">
        <f>IF(AND($G56="x",K56&gt;0),0,IF(ISERROR(LOOKUP(L56,Punkte!$D$1:$D$22,Punkte!$E$1:$E$22)),"",LOOKUP((L56),Punkte!$D$1:$D$22,Punkte!$E$1:$E$22)))</f>
        <v/>
      </c>
      <c r="N56" s="3"/>
      <c r="O56" s="99">
        <f>IF($G56="x",0,IF(N56&lt;50,N56-COUNTIFS($G$5:$G56,"x"),0))</f>
        <v>0</v>
      </c>
      <c r="P56" s="39" t="str">
        <f>IF(AND($G56="x",N56&gt;0),0,IF(ISERROR(LOOKUP(O56,Punkte!$D$1:$D$22,Punkte!$E$1:$E$22)),"",LOOKUP((O56),Punkte!$D$1:$D$22,Punkte!$E$1:$E$22)))</f>
        <v/>
      </c>
      <c r="Q56" s="3"/>
      <c r="R56" s="99">
        <f>IF($G56="x",0,IF(Q56&lt;50,Q56-COUNTIFS($G$5:$G56,"x"),0))</f>
        <v>0</v>
      </c>
      <c r="S56" s="39" t="str">
        <f>IF(AND($G56="x",Q56&gt;0),0,IF(ISERROR(LOOKUP(R56,Punkte!$D$1:$D$22,Punkte!$E$1:$E$22)),"",LOOKUP((R56),Punkte!$D$1:$D$22,Punkte!$E$1:$E$22)))</f>
        <v/>
      </c>
      <c r="T56" s="3"/>
      <c r="U56" s="99">
        <f>IF($G56="x",0,IF(T56&lt;50,T56-COUNTIFS($G$5:$G56,"x"),0))</f>
        <v>0</v>
      </c>
      <c r="V56" s="39" t="str">
        <f>IF(AND($G56="x",T56&gt;0),0,IF(ISERROR(LOOKUP(U56,Punkte!$D$1:$D$22,Punkte!$E$1:$E$22)),"",LOOKUP((U56),Punkte!$D$1:$D$22,Punkte!$E$1:$E$22)))</f>
        <v/>
      </c>
      <c r="W56" s="3"/>
      <c r="X56" s="99">
        <f>IF($G56="x",0,IF(W56&lt;50,W56-COUNTIFS($G$5:$G56,"x"),0))</f>
        <v>0</v>
      </c>
      <c r="Y56" s="39" t="str">
        <f>IF(AND($G56="x",W56&gt;0),0,IF(ISERROR(LOOKUP(X56,Punkte!$D$1:$D$22,Punkte!$E$1:$E$22)),"",LOOKUP((X56),Punkte!$D$1:$D$22,Punkte!$E$1:$E$22)))</f>
        <v/>
      </c>
      <c r="Z56" s="3"/>
      <c r="AA56" s="99">
        <f>IF($G56="x",0,IF(Z56&lt;50,Z56-COUNTIFS($G$5:$G56,"x"),0))</f>
        <v>0</v>
      </c>
      <c r="AB56" s="39" t="str">
        <f>IF(AND($G56="x",Z56&gt;0),0,IF(ISERROR(LOOKUP(AA56,Punkte!$D$1:$D$22,Punkte!$E$1:$E$22)),"",LOOKUP((AA56),Punkte!$D$1:$D$22,Punkte!$E$1:$E$22)))</f>
        <v/>
      </c>
      <c r="AC56" s="3"/>
      <c r="AD56" s="99">
        <f>IF($G56="x",0,IF(AC56&lt;50,AC56-COUNTIFS($G$5:$G56,"x"),0))</f>
        <v>0</v>
      </c>
      <c r="AE56" s="39" t="str">
        <f>IF(AND($G56="x",AC56&gt;0),0,IF(ISERROR(LOOKUP(AD56,Punkte!$D$1:$D$22,Punkte!$E$1:$E$22)),"",LOOKUP((AD56),Punkte!$D$1:$D$22,Punkte!$E$1:$E$22)))</f>
        <v/>
      </c>
      <c r="AF56" s="3"/>
      <c r="AG56" s="99">
        <f>IF($G56="x",0,IF(AF56&lt;50,AF56-COUNTIFS($G$5:$G56,"x"),0))</f>
        <v>0</v>
      </c>
      <c r="AH56" s="39" t="str">
        <f>IF(AND($G56="x",AF56&gt;0),0,IF(ISERROR(LOOKUP(AG56,Punkte!$D$1:$D$22,Punkte!$E$1:$E$22)),"",LOOKUP((AG56),Punkte!$D$1:$D$22,Punkte!$E$1:$E$22)))</f>
        <v/>
      </c>
      <c r="AI56" s="3"/>
      <c r="AJ56" s="99">
        <f>IF($G56="x",0,IF(AI56&lt;50,AI56-COUNTIFS($G$5:$G56,"x"),0))</f>
        <v>0</v>
      </c>
      <c r="AK56" s="39" t="str">
        <f>IF(AND($G56="x",AI56&gt;0),0,IF(ISERROR(LOOKUP(AJ56,Punkte!$D$1:$D$22,Punkte!$E$1:$E$22)),"",LOOKUP((AJ56),Punkte!$D$1:$D$22,Punkte!$E$1:$E$22)))</f>
        <v/>
      </c>
      <c r="AL56" s="225">
        <f t="shared" si="3"/>
        <v>0</v>
      </c>
    </row>
    <row r="57" spans="1:263" s="128" customFormat="1" x14ac:dyDescent="0.25">
      <c r="A57" s="145">
        <f t="shared" si="2"/>
        <v>12</v>
      </c>
      <c r="B57" s="146">
        <f>SUM(IF(ISNUMBER(J57),J57)+IF(ISNUMBER(M57),M57)+IF(ISNUMBER(P57),P57)+IF(ISNUMBER(S57),S57)+IF(ISNUMBER(V57),V57)+IF(ISNUMBER(Y57),Y57)+IF(ISNUMBER(AB57),AB57)+IF(ISNUMBER(AE57),AE57)+IF(ISNUMBER(#REF!),#REF!)+IF(ISNUMBER(#REF!),#REF!)+IF(ISNUMBER(#REF!),#REF!)+IF(ISNUMBER(AH57),AH57)+IF(ISNUMBER(AK57),AK57))</f>
        <v>0</v>
      </c>
      <c r="C57" s="63">
        <v>67</v>
      </c>
      <c r="D57" s="210"/>
      <c r="E57" s="65" t="s">
        <v>73</v>
      </c>
      <c r="F57" s="65" t="s">
        <v>74</v>
      </c>
      <c r="G57" s="66" t="s">
        <v>156</v>
      </c>
      <c r="H57" s="3"/>
      <c r="I57" s="99">
        <f>IF($G57="x",0,IF(H57&lt;50,H57-COUNTIFS($G$5:$G57,"x"),0))</f>
        <v>0</v>
      </c>
      <c r="J57" s="39" t="str">
        <f>IF(AND($G57="x",H57&gt;0),0,IF(ISERROR(LOOKUP(I57,Punkte!$D$1:$D$22,Punkte!$E$1:$E$22)),"",LOOKUP((I57),Punkte!$D$1:$D$22,Punkte!$E$1:$E$22)))</f>
        <v/>
      </c>
      <c r="K57" s="3"/>
      <c r="L57" s="99">
        <f>IF($G57="x",0,IF(K57&lt;50,K57-COUNTIFS($G$5:$G57,"x"),0))</f>
        <v>0</v>
      </c>
      <c r="M57" s="39" t="str">
        <f>IF(AND($G57="x",K57&gt;0),0,IF(ISERROR(LOOKUP(L57,Punkte!$D$1:$D$22,Punkte!$E$1:$E$22)),"",LOOKUP((L57),Punkte!$D$1:$D$22,Punkte!$E$1:$E$22)))</f>
        <v/>
      </c>
      <c r="N57" s="3"/>
      <c r="O57" s="99">
        <f>IF($G57="x",0,IF(N57&lt;50,N57-COUNTIFS($G$5:$G57,"x"),0))</f>
        <v>0</v>
      </c>
      <c r="P57" s="39" t="str">
        <f>IF(AND($G57="x",N57&gt;0),0,IF(ISERROR(LOOKUP(O57,Punkte!$D$1:$D$22,Punkte!$E$1:$E$22)),"",LOOKUP((O57),Punkte!$D$1:$D$22,Punkte!$E$1:$E$22)))</f>
        <v/>
      </c>
      <c r="Q57" s="3"/>
      <c r="R57" s="99">
        <f>IF($G57="x",0,IF(Q57&lt;50,Q57-COUNTIFS($G$5:$G57,"x"),0))</f>
        <v>0</v>
      </c>
      <c r="S57" s="39" t="str">
        <f>IF(AND($G57="x",Q57&gt;0),0,IF(ISERROR(LOOKUP(R57,Punkte!$D$1:$D$22,Punkte!$E$1:$E$22)),"",LOOKUP((R57),Punkte!$D$1:$D$22,Punkte!$E$1:$E$22)))</f>
        <v/>
      </c>
      <c r="T57" s="3"/>
      <c r="U57" s="99">
        <f>IF($G57="x",0,IF(T57&lt;50,T57-COUNTIFS($G$5:$G57,"x"),0))</f>
        <v>0</v>
      </c>
      <c r="V57" s="39" t="str">
        <f>IF(AND($G57="x",T57&gt;0),0,IF(ISERROR(LOOKUP(U57,Punkte!$D$1:$D$22,Punkte!$E$1:$E$22)),"",LOOKUP((U57),Punkte!$D$1:$D$22,Punkte!$E$1:$E$22)))</f>
        <v/>
      </c>
      <c r="W57" s="3"/>
      <c r="X57" s="99">
        <f>IF($G57="x",0,IF(W57&lt;50,W57-COUNTIFS($G$5:$G57,"x"),0))</f>
        <v>0</v>
      </c>
      <c r="Y57" s="39" t="str">
        <f>IF(AND($G57="x",W57&gt;0),0,IF(ISERROR(LOOKUP(X57,Punkte!$D$1:$D$22,Punkte!$E$1:$E$22)),"",LOOKUP((X57),Punkte!$D$1:$D$22,Punkte!$E$1:$E$22)))</f>
        <v/>
      </c>
      <c r="Z57" s="3"/>
      <c r="AA57" s="99">
        <f>IF($G57="x",0,IF(Z57&lt;50,Z57-COUNTIFS($G$5:$G57,"x"),0))</f>
        <v>0</v>
      </c>
      <c r="AB57" s="39" t="str">
        <f>IF(AND($G57="x",Z57&gt;0),0,IF(ISERROR(LOOKUP(AA57,Punkte!$D$1:$D$22,Punkte!$E$1:$E$22)),"",LOOKUP((AA57),Punkte!$D$1:$D$22,Punkte!$E$1:$E$22)))</f>
        <v/>
      </c>
      <c r="AC57" s="3"/>
      <c r="AD57" s="99">
        <f>IF($G57="x",0,IF(AC57&lt;50,AC57-COUNTIFS($G$5:$G57,"x"),0))</f>
        <v>0</v>
      </c>
      <c r="AE57" s="39" t="str">
        <f>IF(AND($G57="x",AC57&gt;0),0,IF(ISERROR(LOOKUP(AD57,Punkte!$D$1:$D$22,Punkte!$E$1:$E$22)),"",LOOKUP((AD57),Punkte!$D$1:$D$22,Punkte!$E$1:$E$22)))</f>
        <v/>
      </c>
      <c r="AF57" s="3"/>
      <c r="AG57" s="99">
        <f>IF($G57="x",0,IF(AF57&lt;50,AF57-COUNTIFS($G$5:$G57,"x"),0))</f>
        <v>0</v>
      </c>
      <c r="AH57" s="39" t="str">
        <f>IF(AND($G57="x",AF57&gt;0),0,IF(ISERROR(LOOKUP(AG57,Punkte!$D$1:$D$22,Punkte!$E$1:$E$22)),"",LOOKUP((AG57),Punkte!$D$1:$D$22,Punkte!$E$1:$E$22)))</f>
        <v/>
      </c>
      <c r="AI57" s="3"/>
      <c r="AJ57" s="99">
        <f>IF($G57="x",0,IF(AI57&lt;50,AI57-COUNTIFS($G$5:$G57,"x"),0))</f>
        <v>0</v>
      </c>
      <c r="AK57" s="39" t="str">
        <f>IF(AND($G57="x",AI57&gt;0),0,IF(ISERROR(LOOKUP(AJ57,Punkte!$D$1:$D$22,Punkte!$E$1:$E$22)),"",LOOKUP((AJ57),Punkte!$D$1:$D$22,Punkte!$E$1:$E$22)))</f>
        <v/>
      </c>
      <c r="AL57" s="225">
        <f t="shared" si="3"/>
        <v>0</v>
      </c>
    </row>
    <row r="58" spans="1:263" s="128" customFormat="1" x14ac:dyDescent="0.25">
      <c r="A58" s="145">
        <f t="shared" si="2"/>
        <v>12</v>
      </c>
      <c r="B58" s="146">
        <f>SUM(IF(ISNUMBER(J58),J58)+IF(ISNUMBER(M58),M58)+IF(ISNUMBER(P58),P58)+IF(ISNUMBER(S58),S58)+IF(ISNUMBER(V58),V58)+IF(ISNUMBER(Y58),Y58)+IF(ISNUMBER(AB58),AB58)+IF(ISNUMBER(AE58),AE58)+IF(ISNUMBER(#REF!),#REF!)+IF(ISNUMBER(#REF!),#REF!)+IF(ISNUMBER(#REF!),#REF!)+IF(ISNUMBER(AH58),AH58)+IF(ISNUMBER(AK58),AK58))</f>
        <v>0</v>
      </c>
      <c r="C58" s="229">
        <v>67</v>
      </c>
      <c r="D58" s="230"/>
      <c r="E58" s="188" t="s">
        <v>73</v>
      </c>
      <c r="F58" s="188" t="s">
        <v>211</v>
      </c>
      <c r="G58" s="190" t="s">
        <v>156</v>
      </c>
      <c r="H58" s="3"/>
      <c r="I58" s="99">
        <f>IF($G58="x",0,IF(H58&lt;50,H58-COUNTIFS($G$5:$G58,"x"),0))</f>
        <v>0</v>
      </c>
      <c r="J58" s="39" t="str">
        <f>IF(AND($G58="x",H58&gt;0),0,IF(ISERROR(LOOKUP(I58,Punkte!$D$1:$D$22,Punkte!$E$1:$E$22)),"",LOOKUP((I58),Punkte!$D$1:$D$22,Punkte!$E$1:$E$22)))</f>
        <v/>
      </c>
      <c r="K58" s="3"/>
      <c r="L58" s="99">
        <f>IF($G58="x",0,IF(K58&lt;50,K58-COUNTIFS($G$5:$G58,"x"),0))</f>
        <v>0</v>
      </c>
      <c r="M58" s="39" t="str">
        <f>IF(AND($G58="x",K58&gt;0),0,IF(ISERROR(LOOKUP(L58,Punkte!$D$1:$D$22,Punkte!$E$1:$E$22)),"",LOOKUP((L58),Punkte!$D$1:$D$22,Punkte!$E$1:$E$22)))</f>
        <v/>
      </c>
      <c r="N58" s="3"/>
      <c r="O58" s="99">
        <f>IF($G58="x",0,IF(N58&lt;50,N58-COUNTIFS($G$5:$G58,"x"),0))</f>
        <v>0</v>
      </c>
      <c r="P58" s="39" t="str">
        <f>IF(AND($G58="x",N58&gt;0),0,IF(ISERROR(LOOKUP(O58,Punkte!$D$1:$D$22,Punkte!$E$1:$E$22)),"",LOOKUP((O58),Punkte!$D$1:$D$22,Punkte!$E$1:$E$22)))</f>
        <v/>
      </c>
      <c r="Q58" s="3"/>
      <c r="R58" s="99">
        <f>IF($G58="x",0,IF(Q58&lt;50,Q58-COUNTIFS($G$5:$G58,"x"),0))</f>
        <v>0</v>
      </c>
      <c r="S58" s="39" t="str">
        <f>IF(AND($G58="x",Q58&gt;0),0,IF(ISERROR(LOOKUP(R58,Punkte!$D$1:$D$22,Punkte!$E$1:$E$22)),"",LOOKUP((R58),Punkte!$D$1:$D$22,Punkte!$E$1:$E$22)))</f>
        <v/>
      </c>
      <c r="T58" s="3"/>
      <c r="U58" s="99">
        <f>IF($G58="x",0,IF(T58&lt;50,T58-COUNTIFS($G$5:$G58,"x"),0))</f>
        <v>0</v>
      </c>
      <c r="V58" s="39" t="str">
        <f>IF(AND($G58="x",T58&gt;0),0,IF(ISERROR(LOOKUP(U58,Punkte!$D$1:$D$22,Punkte!$E$1:$E$22)),"",LOOKUP((U58),Punkte!$D$1:$D$22,Punkte!$E$1:$E$22)))</f>
        <v/>
      </c>
      <c r="W58" s="3"/>
      <c r="X58" s="99">
        <f>IF($G58="x",0,IF(W58&lt;50,W58-COUNTIFS($G$5:$G58,"x"),0))</f>
        <v>0</v>
      </c>
      <c r="Y58" s="39" t="str">
        <f>IF(AND($G58="x",W58&gt;0),0,IF(ISERROR(LOOKUP(X58,Punkte!$D$1:$D$22,Punkte!$E$1:$E$22)),"",LOOKUP((X58),Punkte!$D$1:$D$22,Punkte!$E$1:$E$22)))</f>
        <v/>
      </c>
      <c r="Z58" s="3"/>
      <c r="AA58" s="99">
        <f>IF($G58="x",0,IF(Z58&lt;50,Z58-COUNTIFS($G$5:$G58,"x"),0))</f>
        <v>0</v>
      </c>
      <c r="AB58" s="39" t="str">
        <f>IF(AND($G58="x",Z58&gt;0),0,IF(ISERROR(LOOKUP(AA58,Punkte!$D$1:$D$22,Punkte!$E$1:$E$22)),"",LOOKUP((AA58),Punkte!$D$1:$D$22,Punkte!$E$1:$E$22)))</f>
        <v/>
      </c>
      <c r="AC58" s="3"/>
      <c r="AD58" s="99">
        <f>IF($G58="x",0,IF(AC58&lt;50,AC58-COUNTIFS($G$5:$G58,"x"),0))</f>
        <v>0</v>
      </c>
      <c r="AE58" s="39" t="str">
        <f>IF(AND($G58="x",AC58&gt;0),0,IF(ISERROR(LOOKUP(AD58,Punkte!$D$1:$D$22,Punkte!$E$1:$E$22)),"",LOOKUP((AD58),Punkte!$D$1:$D$22,Punkte!$E$1:$E$22)))</f>
        <v/>
      </c>
      <c r="AF58" s="3"/>
      <c r="AG58" s="99">
        <f>IF($G58="x",0,IF(AF58&lt;50,AF58-COUNTIFS($G$5:$G58,"x"),0))</f>
        <v>0</v>
      </c>
      <c r="AH58" s="39" t="str">
        <f>IF(AND($G58="x",AF58&gt;0),0,IF(ISERROR(LOOKUP(AG58,Punkte!$D$1:$D$22,Punkte!$E$1:$E$22)),"",LOOKUP((AG58),Punkte!$D$1:$D$22,Punkte!$E$1:$E$22)))</f>
        <v/>
      </c>
      <c r="AI58" s="3"/>
      <c r="AJ58" s="99">
        <f>IF($G58="x",0,IF(AI58&lt;50,AI58-COUNTIFS($G$5:$G58,"x"),0))</f>
        <v>0</v>
      </c>
      <c r="AK58" s="39" t="str">
        <f>IF(AND($G58="x",AI58&gt;0),0,IF(ISERROR(LOOKUP(AJ58,Punkte!$D$1:$D$22,Punkte!$E$1:$E$22)),"",LOOKUP((AJ58),Punkte!$D$1:$D$22,Punkte!$E$1:$E$22)))</f>
        <v/>
      </c>
      <c r="AL58" s="225">
        <f t="shared" si="3"/>
        <v>0</v>
      </c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21"/>
      <c r="EG58" s="121"/>
      <c r="EH58" s="121"/>
      <c r="EI58" s="121"/>
      <c r="EJ58" s="121"/>
      <c r="EK58" s="121"/>
      <c r="EL58" s="121"/>
      <c r="EM58" s="121"/>
      <c r="EN58" s="121"/>
      <c r="EO58" s="121"/>
      <c r="EP58" s="121"/>
      <c r="EQ58" s="121"/>
      <c r="ER58" s="121"/>
      <c r="ES58" s="121"/>
      <c r="ET58" s="121"/>
      <c r="EU58" s="121"/>
      <c r="EV58" s="121"/>
      <c r="EW58" s="121"/>
      <c r="EX58" s="121"/>
      <c r="EY58" s="121"/>
      <c r="EZ58" s="121"/>
      <c r="FA58" s="121"/>
      <c r="FB58" s="121"/>
      <c r="FC58" s="121"/>
      <c r="FD58" s="121"/>
      <c r="FE58" s="121"/>
      <c r="FF58" s="121"/>
      <c r="FG58" s="121"/>
      <c r="FH58" s="121"/>
      <c r="FI58" s="121"/>
      <c r="FJ58" s="121"/>
      <c r="FK58" s="121"/>
      <c r="FL58" s="121"/>
      <c r="FM58" s="121"/>
      <c r="FN58" s="121"/>
      <c r="FO58" s="121"/>
      <c r="FP58" s="121"/>
      <c r="FQ58" s="121"/>
      <c r="FR58" s="121"/>
      <c r="FS58" s="121"/>
      <c r="FT58" s="121"/>
      <c r="FU58" s="121"/>
      <c r="FV58" s="121"/>
      <c r="FW58" s="121"/>
      <c r="FX58" s="121"/>
      <c r="FY58" s="121"/>
      <c r="FZ58" s="121"/>
      <c r="GA58" s="121"/>
      <c r="GB58" s="121"/>
      <c r="GC58" s="121"/>
      <c r="GD58" s="121"/>
      <c r="GE58" s="121"/>
      <c r="GF58" s="121"/>
      <c r="GG58" s="121"/>
      <c r="GH58" s="121"/>
      <c r="GI58" s="121"/>
      <c r="GJ58" s="121"/>
      <c r="GK58" s="121"/>
      <c r="GL58" s="121"/>
      <c r="GM58" s="121"/>
      <c r="GN58" s="121"/>
      <c r="GO58" s="121"/>
      <c r="GP58" s="121"/>
      <c r="GQ58" s="121"/>
      <c r="GR58" s="121"/>
      <c r="GS58" s="121"/>
      <c r="GT58" s="121"/>
      <c r="GU58" s="121"/>
      <c r="GV58" s="121"/>
      <c r="GW58" s="121"/>
      <c r="GX58" s="121"/>
      <c r="GY58" s="121"/>
      <c r="GZ58" s="121"/>
      <c r="HA58" s="121"/>
      <c r="HB58" s="121"/>
      <c r="HC58" s="121"/>
      <c r="HD58" s="121"/>
      <c r="HE58" s="121"/>
      <c r="HF58" s="121"/>
      <c r="HG58" s="121"/>
      <c r="HH58" s="121"/>
      <c r="HI58" s="121"/>
      <c r="HJ58" s="121"/>
      <c r="HK58" s="121"/>
      <c r="HL58" s="121"/>
      <c r="HM58" s="121"/>
      <c r="HN58" s="121"/>
      <c r="HO58" s="121"/>
      <c r="HP58" s="121"/>
      <c r="HQ58" s="121"/>
      <c r="HR58" s="121"/>
      <c r="HS58" s="121"/>
      <c r="HT58" s="121"/>
      <c r="HU58" s="121"/>
      <c r="HV58" s="121"/>
      <c r="HW58" s="121"/>
      <c r="HX58" s="121"/>
      <c r="HY58" s="121"/>
      <c r="HZ58" s="121"/>
      <c r="IA58" s="121"/>
      <c r="IB58" s="121"/>
      <c r="IC58" s="121"/>
      <c r="ID58" s="121"/>
      <c r="IE58" s="121"/>
      <c r="IF58" s="121"/>
      <c r="IG58" s="121"/>
      <c r="IH58" s="121"/>
      <c r="II58" s="121"/>
      <c r="IJ58" s="121"/>
      <c r="IK58" s="121"/>
      <c r="IL58" s="121"/>
      <c r="IM58" s="121"/>
      <c r="IN58" s="121"/>
      <c r="IO58" s="121"/>
      <c r="IP58" s="121"/>
      <c r="IQ58" s="121"/>
      <c r="IR58" s="121"/>
      <c r="IS58" s="121"/>
      <c r="IT58" s="121"/>
      <c r="IU58" s="121"/>
      <c r="IV58" s="121"/>
      <c r="IW58" s="121"/>
      <c r="IX58" s="121"/>
      <c r="IY58" s="121"/>
      <c r="IZ58" s="121"/>
      <c r="JA58" s="121"/>
      <c r="JB58" s="121"/>
      <c r="JC58" s="121"/>
    </row>
    <row r="59" spans="1:263" s="128" customFormat="1" x14ac:dyDescent="0.25">
      <c r="A59" s="72"/>
      <c r="B59" s="73"/>
      <c r="C59" s="74"/>
      <c r="D59" s="212"/>
      <c r="E59" s="80"/>
      <c r="F59" s="76"/>
      <c r="G59" s="76"/>
      <c r="H59" s="76"/>
      <c r="I59" s="97"/>
      <c r="J59" s="78"/>
      <c r="K59" s="74"/>
      <c r="L59" s="117"/>
      <c r="M59" s="78"/>
      <c r="N59" s="74"/>
      <c r="O59" s="97"/>
      <c r="P59" s="78"/>
      <c r="Q59" s="74"/>
      <c r="R59" s="97"/>
      <c r="S59" s="78"/>
      <c r="T59" s="74"/>
      <c r="U59" s="97"/>
      <c r="V59" s="78"/>
      <c r="W59" s="74"/>
      <c r="X59" s="97"/>
      <c r="Y59" s="79"/>
      <c r="Z59" s="74"/>
      <c r="AA59" s="97"/>
      <c r="AB59" s="78"/>
      <c r="AC59" s="74"/>
      <c r="AD59" s="97"/>
      <c r="AE59" s="74"/>
      <c r="AF59" s="74"/>
      <c r="AG59" s="97"/>
      <c r="AH59" s="77"/>
      <c r="AI59" s="74"/>
      <c r="AJ59" s="97"/>
      <c r="AK59" s="77"/>
      <c r="AL59" s="97"/>
    </row>
    <row r="60" spans="1:263" s="128" customFormat="1" x14ac:dyDescent="0.25">
      <c r="A60" s="52"/>
      <c r="B60" s="129"/>
      <c r="C60" s="116"/>
      <c r="D60" s="213"/>
      <c r="E60" s="56" t="s">
        <v>141</v>
      </c>
      <c r="F60" s="56"/>
      <c r="G60" s="80"/>
      <c r="H60" s="76"/>
      <c r="I60" s="98"/>
      <c r="J60" s="91"/>
      <c r="K60" s="101"/>
      <c r="L60" s="98"/>
      <c r="M60" s="91"/>
      <c r="N60" s="101"/>
      <c r="O60" s="98"/>
      <c r="P60" s="78"/>
      <c r="Q60" s="101"/>
      <c r="R60" s="98"/>
      <c r="S60" s="91"/>
      <c r="T60" s="101"/>
      <c r="U60" s="98"/>
      <c r="V60" s="91"/>
      <c r="W60" s="101"/>
      <c r="X60" s="98"/>
      <c r="Y60" s="91"/>
      <c r="Z60" s="101"/>
      <c r="AA60" s="98"/>
      <c r="AB60" s="91"/>
      <c r="AC60" s="101"/>
      <c r="AD60" s="98"/>
      <c r="AE60" s="91"/>
      <c r="AF60" s="101"/>
      <c r="AG60" s="98"/>
      <c r="AH60" s="91"/>
      <c r="AI60" s="74"/>
      <c r="AJ60" s="98"/>
      <c r="AK60" s="77"/>
      <c r="AL60" s="97"/>
    </row>
    <row r="61" spans="1:263" s="128" customFormat="1" x14ac:dyDescent="0.25">
      <c r="A61" s="52"/>
      <c r="B61" s="129"/>
      <c r="C61" s="116"/>
      <c r="D61" s="213"/>
      <c r="E61" s="56" t="s">
        <v>140</v>
      </c>
      <c r="F61" s="130"/>
      <c r="G61" s="80"/>
      <c r="H61" s="76"/>
      <c r="I61" s="97"/>
      <c r="J61" s="92"/>
      <c r="K61" s="74"/>
      <c r="L61" s="97"/>
      <c r="M61" s="92"/>
      <c r="N61" s="74"/>
      <c r="O61" s="97"/>
      <c r="P61" s="78"/>
      <c r="Q61" s="74"/>
      <c r="R61" s="97"/>
      <c r="S61" s="92"/>
      <c r="T61" s="74"/>
      <c r="U61" s="97"/>
      <c r="V61" s="92"/>
      <c r="W61" s="74"/>
      <c r="X61" s="97"/>
      <c r="Y61" s="92"/>
      <c r="Z61" s="74"/>
      <c r="AA61" s="97"/>
      <c r="AB61" s="92"/>
      <c r="AC61" s="74"/>
      <c r="AD61" s="97"/>
      <c r="AE61" s="92"/>
      <c r="AF61" s="74"/>
      <c r="AG61" s="97"/>
      <c r="AH61" s="92"/>
      <c r="AI61" s="74"/>
      <c r="AJ61" s="97"/>
      <c r="AK61" s="77"/>
      <c r="AL61" s="97"/>
    </row>
    <row r="62" spans="1:263" s="71" customFormat="1" x14ac:dyDescent="0.25">
      <c r="A62" s="121"/>
      <c r="B62" s="121"/>
      <c r="C62" s="121"/>
      <c r="D62" s="214"/>
      <c r="E62" s="130" t="s">
        <v>337</v>
      </c>
      <c r="F62" s="121"/>
      <c r="G62" s="80"/>
      <c r="H62" s="76"/>
      <c r="I62" s="132"/>
      <c r="J62" s="121"/>
      <c r="K62" s="131"/>
      <c r="L62" s="132"/>
      <c r="M62" s="121"/>
      <c r="N62" s="131"/>
      <c r="O62" s="132"/>
      <c r="P62" s="121"/>
      <c r="Q62" s="131"/>
      <c r="R62" s="132"/>
      <c r="S62" s="121"/>
      <c r="T62" s="131"/>
      <c r="U62" s="132"/>
      <c r="V62" s="121"/>
      <c r="W62" s="131"/>
      <c r="X62" s="132"/>
      <c r="Y62" s="121"/>
      <c r="Z62" s="131"/>
      <c r="AA62" s="132"/>
      <c r="AB62" s="121"/>
      <c r="AC62" s="131"/>
      <c r="AD62" s="132"/>
      <c r="AE62" s="121"/>
      <c r="AF62" s="131"/>
      <c r="AG62" s="132"/>
      <c r="AH62" s="121"/>
      <c r="AI62" s="131"/>
      <c r="AJ62" s="132"/>
      <c r="AK62" s="121"/>
      <c r="AL62" s="97"/>
    </row>
    <row r="63" spans="1:263" x14ac:dyDescent="0.25">
      <c r="A63" s="122"/>
      <c r="B63" s="123"/>
      <c r="C63" s="124"/>
      <c r="D63" s="205"/>
      <c r="E63" s="125"/>
      <c r="F63" s="125"/>
      <c r="G63" s="125"/>
      <c r="H63" s="124"/>
      <c r="I63" s="126"/>
      <c r="J63" s="127"/>
      <c r="K63" s="124"/>
      <c r="L63" s="126"/>
      <c r="M63" s="127"/>
      <c r="N63" s="124"/>
      <c r="O63" s="126"/>
      <c r="P63" s="127"/>
      <c r="Q63" s="124"/>
      <c r="R63" s="126"/>
      <c r="S63" s="127"/>
      <c r="T63" s="124"/>
      <c r="U63" s="126"/>
      <c r="V63" s="127"/>
      <c r="W63" s="124"/>
      <c r="X63" s="126"/>
      <c r="Y63" s="127"/>
      <c r="Z63" s="124"/>
      <c r="AA63" s="126"/>
      <c r="AB63" s="127"/>
      <c r="AC63" s="124"/>
      <c r="AD63" s="126"/>
      <c r="AE63" s="127"/>
      <c r="AF63" s="124"/>
      <c r="AG63" s="126"/>
      <c r="AH63" s="127"/>
      <c r="AI63" s="124"/>
      <c r="AJ63" s="126"/>
      <c r="AK63" s="127"/>
      <c r="AL63" s="226"/>
    </row>
    <row r="64" spans="1:263" x14ac:dyDescent="0.25">
      <c r="E64" s="29"/>
      <c r="F64" s="29"/>
      <c r="G64" s="29"/>
    </row>
    <row r="65" spans="1:263" x14ac:dyDescent="0.25">
      <c r="E65" s="29"/>
      <c r="F65" s="29"/>
      <c r="G65" s="29"/>
    </row>
    <row r="66" spans="1:263" x14ac:dyDescent="0.25">
      <c r="E66" s="29"/>
      <c r="F66" s="29"/>
      <c r="G66" s="29"/>
    </row>
    <row r="67" spans="1:263" x14ac:dyDescent="0.25">
      <c r="E67" s="29"/>
      <c r="F67" s="29"/>
      <c r="G67" s="29"/>
    </row>
    <row r="68" spans="1:263" x14ac:dyDescent="0.25">
      <c r="E68" s="29"/>
      <c r="F68" s="29"/>
      <c r="G68" s="29"/>
    </row>
    <row r="69" spans="1:263" x14ac:dyDescent="0.25">
      <c r="E69" s="29"/>
      <c r="F69" s="29"/>
      <c r="G69" s="29"/>
    </row>
    <row r="70" spans="1:263" s="3" customFormat="1" x14ac:dyDescent="0.25">
      <c r="A70" s="1"/>
      <c r="B70" s="2"/>
      <c r="D70" s="203"/>
      <c r="E70" s="29"/>
      <c r="F70" s="29"/>
      <c r="G70" s="29"/>
      <c r="I70" s="99"/>
      <c r="J70" s="6"/>
      <c r="L70" s="99"/>
      <c r="M70" s="6"/>
      <c r="O70" s="99"/>
      <c r="P70" s="6"/>
      <c r="R70" s="99"/>
      <c r="S70" s="6"/>
      <c r="U70" s="99"/>
      <c r="V70" s="6"/>
      <c r="X70" s="99"/>
      <c r="Y70" s="6"/>
      <c r="AA70" s="99"/>
      <c r="AB70" s="6"/>
      <c r="AD70" s="99"/>
      <c r="AE70" s="6"/>
      <c r="AG70" s="99"/>
      <c r="AH70" s="6"/>
      <c r="AJ70" s="99"/>
      <c r="AK70" s="6"/>
      <c r="AL70" s="221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</row>
    <row r="71" spans="1:263" s="3" customFormat="1" x14ac:dyDescent="0.25">
      <c r="A71" s="1"/>
      <c r="B71" s="2"/>
      <c r="D71" s="203"/>
      <c r="E71" s="29"/>
      <c r="F71" s="29"/>
      <c r="G71" s="29"/>
      <c r="I71" s="99"/>
      <c r="J71" s="6"/>
      <c r="L71" s="99"/>
      <c r="M71" s="6"/>
      <c r="O71" s="99"/>
      <c r="P71" s="6"/>
      <c r="R71" s="99"/>
      <c r="S71" s="6"/>
      <c r="U71" s="99"/>
      <c r="V71" s="6"/>
      <c r="X71" s="99"/>
      <c r="Y71" s="6"/>
      <c r="AA71" s="99"/>
      <c r="AB71" s="6"/>
      <c r="AD71" s="99"/>
      <c r="AE71" s="6"/>
      <c r="AG71" s="99"/>
      <c r="AH71" s="6"/>
      <c r="AJ71" s="99"/>
      <c r="AK71" s="6"/>
      <c r="AL71" s="221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</row>
    <row r="72" spans="1:263" s="3" customFormat="1" x14ac:dyDescent="0.25">
      <c r="A72" s="1"/>
      <c r="B72" s="2"/>
      <c r="D72" s="203"/>
      <c r="E72" s="29"/>
      <c r="F72" s="29"/>
      <c r="G72" s="29"/>
      <c r="I72" s="99"/>
      <c r="J72" s="6"/>
      <c r="L72" s="99"/>
      <c r="M72" s="6"/>
      <c r="O72" s="99"/>
      <c r="P72" s="6"/>
      <c r="R72" s="99"/>
      <c r="S72" s="6"/>
      <c r="U72" s="99"/>
      <c r="V72" s="6"/>
      <c r="X72" s="99"/>
      <c r="Y72" s="6"/>
      <c r="AA72" s="99"/>
      <c r="AB72" s="6"/>
      <c r="AD72" s="99"/>
      <c r="AE72" s="6"/>
      <c r="AG72" s="99"/>
      <c r="AH72" s="6"/>
      <c r="AJ72" s="99"/>
      <c r="AK72" s="6"/>
      <c r="AL72" s="221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</row>
    <row r="73" spans="1:263" s="3" customFormat="1" x14ac:dyDescent="0.25">
      <c r="A73" s="1"/>
      <c r="B73" s="2"/>
      <c r="D73" s="203"/>
      <c r="E73" s="29"/>
      <c r="F73" s="29"/>
      <c r="G73" s="29"/>
      <c r="I73" s="99"/>
      <c r="J73" s="6"/>
      <c r="L73" s="99"/>
      <c r="M73" s="6"/>
      <c r="O73" s="99"/>
      <c r="P73" s="6"/>
      <c r="R73" s="99"/>
      <c r="S73" s="6"/>
      <c r="U73" s="99"/>
      <c r="V73" s="6"/>
      <c r="X73" s="99"/>
      <c r="Y73" s="6"/>
      <c r="AA73" s="99"/>
      <c r="AB73" s="6"/>
      <c r="AD73" s="99"/>
      <c r="AE73" s="6"/>
      <c r="AG73" s="99"/>
      <c r="AH73" s="6"/>
      <c r="AJ73" s="99"/>
      <c r="AK73" s="6"/>
      <c r="AL73" s="221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</row>
    <row r="74" spans="1:263" s="3" customFormat="1" x14ac:dyDescent="0.25">
      <c r="A74" s="1"/>
      <c r="B74" s="2"/>
      <c r="D74" s="203"/>
      <c r="E74" s="29"/>
      <c r="F74" s="29"/>
      <c r="G74" s="29"/>
      <c r="I74" s="99"/>
      <c r="J74" s="6"/>
      <c r="L74" s="99"/>
      <c r="M74" s="6"/>
      <c r="O74" s="99"/>
      <c r="P74" s="6"/>
      <c r="R74" s="99"/>
      <c r="S74" s="6"/>
      <c r="U74" s="99"/>
      <c r="V74" s="6"/>
      <c r="X74" s="99"/>
      <c r="Y74" s="6"/>
      <c r="AA74" s="99"/>
      <c r="AB74" s="6"/>
      <c r="AD74" s="99"/>
      <c r="AE74" s="6"/>
      <c r="AG74" s="99"/>
      <c r="AH74" s="6"/>
      <c r="AJ74" s="99"/>
      <c r="AK74" s="6"/>
      <c r="AL74" s="221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</row>
    <row r="75" spans="1:263" s="3" customFormat="1" x14ac:dyDescent="0.25">
      <c r="A75" s="1"/>
      <c r="B75" s="2"/>
      <c r="D75" s="203"/>
      <c r="E75" s="29"/>
      <c r="F75" s="29"/>
      <c r="G75" s="29"/>
      <c r="I75" s="99"/>
      <c r="J75" s="6"/>
      <c r="L75" s="99"/>
      <c r="M75" s="6"/>
      <c r="O75" s="99"/>
      <c r="P75" s="6"/>
      <c r="R75" s="99"/>
      <c r="S75" s="6"/>
      <c r="U75" s="99"/>
      <c r="V75" s="6"/>
      <c r="X75" s="99"/>
      <c r="Y75" s="6"/>
      <c r="AA75" s="99"/>
      <c r="AB75" s="6"/>
      <c r="AD75" s="99"/>
      <c r="AE75" s="6"/>
      <c r="AG75" s="99"/>
      <c r="AH75" s="6"/>
      <c r="AJ75" s="99"/>
      <c r="AK75" s="6"/>
      <c r="AL75" s="221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</row>
    <row r="76" spans="1:263" s="3" customFormat="1" x14ac:dyDescent="0.25">
      <c r="A76" s="1"/>
      <c r="B76" s="2"/>
      <c r="D76" s="203"/>
      <c r="E76" s="29"/>
      <c r="F76" s="29"/>
      <c r="G76" s="29"/>
      <c r="I76" s="99"/>
      <c r="J76" s="6"/>
      <c r="L76" s="99"/>
      <c r="M76" s="6"/>
      <c r="O76" s="99"/>
      <c r="P76" s="6"/>
      <c r="R76" s="99"/>
      <c r="S76" s="6"/>
      <c r="U76" s="99"/>
      <c r="V76" s="6"/>
      <c r="X76" s="99"/>
      <c r="Y76" s="6"/>
      <c r="AA76" s="99"/>
      <c r="AB76" s="6"/>
      <c r="AD76" s="99"/>
      <c r="AE76" s="6"/>
      <c r="AG76" s="99"/>
      <c r="AH76" s="6"/>
      <c r="AJ76" s="99"/>
      <c r="AK76" s="6"/>
      <c r="AL76" s="221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  <c r="IZ76" s="4"/>
      <c r="JA76" s="4"/>
      <c r="JB76" s="4"/>
      <c r="JC76" s="4"/>
    </row>
    <row r="77" spans="1:263" s="3" customFormat="1" x14ac:dyDescent="0.25">
      <c r="A77" s="1"/>
      <c r="B77" s="2"/>
      <c r="D77" s="203"/>
      <c r="E77" s="29"/>
      <c r="F77" s="29"/>
      <c r="G77" s="29"/>
      <c r="I77" s="99"/>
      <c r="J77" s="6"/>
      <c r="L77" s="99"/>
      <c r="M77" s="6"/>
      <c r="O77" s="99"/>
      <c r="P77" s="6"/>
      <c r="R77" s="99"/>
      <c r="S77" s="6"/>
      <c r="U77" s="99"/>
      <c r="V77" s="6"/>
      <c r="X77" s="99"/>
      <c r="Y77" s="6"/>
      <c r="AA77" s="99"/>
      <c r="AB77" s="6"/>
      <c r="AD77" s="99"/>
      <c r="AE77" s="6"/>
      <c r="AG77" s="99"/>
      <c r="AH77" s="6"/>
      <c r="AJ77" s="99"/>
      <c r="AK77" s="6"/>
      <c r="AL77" s="221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  <c r="IZ77" s="4"/>
      <c r="JA77" s="4"/>
      <c r="JB77" s="4"/>
      <c r="JC77" s="4"/>
    </row>
    <row r="78" spans="1:263" s="3" customFormat="1" x14ac:dyDescent="0.25">
      <c r="A78" s="1"/>
      <c r="B78" s="2"/>
      <c r="D78" s="203"/>
      <c r="E78" s="29"/>
      <c r="F78" s="29"/>
      <c r="G78" s="29"/>
      <c r="I78" s="99"/>
      <c r="J78" s="6"/>
      <c r="L78" s="99"/>
      <c r="M78" s="6"/>
      <c r="O78" s="99"/>
      <c r="P78" s="6"/>
      <c r="R78" s="99"/>
      <c r="S78" s="6"/>
      <c r="U78" s="99"/>
      <c r="V78" s="6"/>
      <c r="X78" s="99"/>
      <c r="Y78" s="6"/>
      <c r="AA78" s="99"/>
      <c r="AB78" s="6"/>
      <c r="AD78" s="99"/>
      <c r="AE78" s="6"/>
      <c r="AG78" s="99"/>
      <c r="AH78" s="6"/>
      <c r="AJ78" s="99"/>
      <c r="AK78" s="6"/>
      <c r="AL78" s="221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  <c r="IY78" s="4"/>
      <c r="IZ78" s="4"/>
      <c r="JA78" s="4"/>
      <c r="JB78" s="4"/>
      <c r="JC78" s="4"/>
    </row>
    <row r="79" spans="1:263" s="3" customFormat="1" x14ac:dyDescent="0.25">
      <c r="A79" s="1"/>
      <c r="B79" s="2"/>
      <c r="D79" s="203"/>
      <c r="E79" s="29"/>
      <c r="F79" s="29"/>
      <c r="G79" s="29"/>
      <c r="I79" s="99"/>
      <c r="J79" s="6"/>
      <c r="L79" s="99"/>
      <c r="M79" s="6"/>
      <c r="O79" s="99"/>
      <c r="P79" s="6"/>
      <c r="R79" s="99"/>
      <c r="S79" s="6"/>
      <c r="U79" s="99"/>
      <c r="V79" s="6"/>
      <c r="X79" s="99"/>
      <c r="Y79" s="6"/>
      <c r="AA79" s="99"/>
      <c r="AB79" s="6"/>
      <c r="AD79" s="99"/>
      <c r="AE79" s="6"/>
      <c r="AG79" s="99"/>
      <c r="AH79" s="6"/>
      <c r="AJ79" s="99"/>
      <c r="AK79" s="6"/>
      <c r="AL79" s="221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</row>
    <row r="80" spans="1:263" s="3" customFormat="1" x14ac:dyDescent="0.25">
      <c r="A80" s="1"/>
      <c r="B80" s="2"/>
      <c r="D80" s="203"/>
      <c r="E80" s="29"/>
      <c r="F80" s="29"/>
      <c r="G80" s="29"/>
      <c r="I80" s="99"/>
      <c r="J80" s="6"/>
      <c r="L80" s="99"/>
      <c r="M80" s="6"/>
      <c r="O80" s="99"/>
      <c r="P80" s="6"/>
      <c r="R80" s="99"/>
      <c r="S80" s="6"/>
      <c r="U80" s="99"/>
      <c r="V80" s="6"/>
      <c r="X80" s="99"/>
      <c r="Y80" s="6"/>
      <c r="AA80" s="99"/>
      <c r="AB80" s="6"/>
      <c r="AD80" s="99"/>
      <c r="AE80" s="6"/>
      <c r="AG80" s="99"/>
      <c r="AH80" s="6"/>
      <c r="AJ80" s="99"/>
      <c r="AK80" s="6"/>
      <c r="AL80" s="221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</row>
    <row r="81" spans="1:263" s="3" customFormat="1" x14ac:dyDescent="0.25">
      <c r="A81" s="1"/>
      <c r="B81" s="2"/>
      <c r="D81" s="203"/>
      <c r="E81" s="29"/>
      <c r="F81" s="29"/>
      <c r="G81" s="29"/>
      <c r="I81" s="99"/>
      <c r="J81" s="6"/>
      <c r="L81" s="99"/>
      <c r="M81" s="6"/>
      <c r="O81" s="99"/>
      <c r="P81" s="6"/>
      <c r="R81" s="99"/>
      <c r="S81" s="6"/>
      <c r="U81" s="99"/>
      <c r="V81" s="6"/>
      <c r="X81" s="99"/>
      <c r="Y81" s="6"/>
      <c r="AA81" s="99"/>
      <c r="AB81" s="6"/>
      <c r="AD81" s="99"/>
      <c r="AE81" s="6"/>
      <c r="AG81" s="99"/>
      <c r="AH81" s="6"/>
      <c r="AJ81" s="99"/>
      <c r="AK81" s="6"/>
      <c r="AL81" s="221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</row>
    <row r="82" spans="1:263" s="3" customFormat="1" x14ac:dyDescent="0.25">
      <c r="A82" s="1"/>
      <c r="B82" s="2"/>
      <c r="D82" s="203"/>
      <c r="E82" s="29"/>
      <c r="F82" s="29"/>
      <c r="G82" s="29"/>
      <c r="I82" s="99"/>
      <c r="J82" s="6"/>
      <c r="L82" s="99"/>
      <c r="M82" s="6"/>
      <c r="O82" s="99"/>
      <c r="P82" s="6"/>
      <c r="R82" s="99"/>
      <c r="S82" s="6"/>
      <c r="U82" s="99"/>
      <c r="V82" s="6"/>
      <c r="X82" s="99"/>
      <c r="Y82" s="6"/>
      <c r="AA82" s="99"/>
      <c r="AB82" s="6"/>
      <c r="AD82" s="99"/>
      <c r="AE82" s="6"/>
      <c r="AG82" s="99"/>
      <c r="AH82" s="6"/>
      <c r="AJ82" s="99"/>
      <c r="AK82" s="6"/>
      <c r="AL82" s="221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</row>
    <row r="83" spans="1:263" s="3" customFormat="1" x14ac:dyDescent="0.25">
      <c r="A83" s="1"/>
      <c r="B83" s="2"/>
      <c r="D83" s="203"/>
      <c r="E83" s="29"/>
      <c r="F83" s="29"/>
      <c r="G83" s="29"/>
      <c r="I83" s="99"/>
      <c r="J83" s="6"/>
      <c r="L83" s="99"/>
      <c r="M83" s="6"/>
      <c r="O83" s="99"/>
      <c r="P83" s="6"/>
      <c r="R83" s="99"/>
      <c r="S83" s="6"/>
      <c r="U83" s="99"/>
      <c r="V83" s="6"/>
      <c r="X83" s="99"/>
      <c r="Y83" s="6"/>
      <c r="AA83" s="99"/>
      <c r="AB83" s="6"/>
      <c r="AD83" s="99"/>
      <c r="AE83" s="6"/>
      <c r="AG83" s="99"/>
      <c r="AH83" s="6"/>
      <c r="AJ83" s="99"/>
      <c r="AK83" s="6"/>
      <c r="AL83" s="221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</row>
    <row r="84" spans="1:263" s="3" customFormat="1" x14ac:dyDescent="0.25">
      <c r="A84" s="1"/>
      <c r="B84" s="2"/>
      <c r="D84" s="203"/>
      <c r="E84" s="29"/>
      <c r="F84" s="29"/>
      <c r="G84" s="29"/>
      <c r="I84" s="99"/>
      <c r="J84" s="6"/>
      <c r="L84" s="99"/>
      <c r="M84" s="6"/>
      <c r="O84" s="99"/>
      <c r="P84" s="6"/>
      <c r="R84" s="99"/>
      <c r="S84" s="6"/>
      <c r="U84" s="99"/>
      <c r="V84" s="6"/>
      <c r="X84" s="99"/>
      <c r="Y84" s="6"/>
      <c r="AA84" s="99"/>
      <c r="AB84" s="6"/>
      <c r="AD84" s="99"/>
      <c r="AE84" s="6"/>
      <c r="AG84" s="99"/>
      <c r="AH84" s="6"/>
      <c r="AJ84" s="99"/>
      <c r="AK84" s="6"/>
      <c r="AL84" s="221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</row>
    <row r="85" spans="1:263" s="3" customFormat="1" x14ac:dyDescent="0.25">
      <c r="A85" s="1"/>
      <c r="B85" s="2"/>
      <c r="D85" s="203"/>
      <c r="E85" s="29"/>
      <c r="F85" s="29"/>
      <c r="G85" s="29"/>
      <c r="I85" s="99"/>
      <c r="J85" s="6"/>
      <c r="L85" s="99"/>
      <c r="M85" s="6"/>
      <c r="O85" s="99"/>
      <c r="P85" s="6"/>
      <c r="R85" s="99"/>
      <c r="S85" s="6"/>
      <c r="U85" s="99"/>
      <c r="V85" s="6"/>
      <c r="X85" s="99"/>
      <c r="Y85" s="6"/>
      <c r="AA85" s="99"/>
      <c r="AB85" s="6"/>
      <c r="AD85" s="99"/>
      <c r="AE85" s="6"/>
      <c r="AG85" s="99"/>
      <c r="AH85" s="6"/>
      <c r="AJ85" s="99"/>
      <c r="AK85" s="6"/>
      <c r="AL85" s="221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  <c r="IY85" s="4"/>
      <c r="IZ85" s="4"/>
      <c r="JA85" s="4"/>
      <c r="JB85" s="4"/>
      <c r="JC85" s="4"/>
    </row>
    <row r="86" spans="1:263" s="3" customFormat="1" x14ac:dyDescent="0.25">
      <c r="A86" s="1"/>
      <c r="B86" s="2"/>
      <c r="D86" s="203"/>
      <c r="E86" s="29"/>
      <c r="F86" s="29"/>
      <c r="G86" s="29"/>
      <c r="I86" s="99"/>
      <c r="J86" s="6"/>
      <c r="L86" s="99"/>
      <c r="M86" s="6"/>
      <c r="O86" s="99"/>
      <c r="P86" s="6"/>
      <c r="R86" s="99"/>
      <c r="S86" s="6"/>
      <c r="U86" s="99"/>
      <c r="V86" s="6"/>
      <c r="X86" s="99"/>
      <c r="Y86" s="6"/>
      <c r="AA86" s="99"/>
      <c r="AB86" s="6"/>
      <c r="AD86" s="99"/>
      <c r="AE86" s="6"/>
      <c r="AG86" s="99"/>
      <c r="AH86" s="6"/>
      <c r="AJ86" s="99"/>
      <c r="AK86" s="6"/>
      <c r="AL86" s="221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  <c r="JB86" s="4"/>
      <c r="JC86" s="4"/>
    </row>
    <row r="104" spans="1:263" s="6" customFormat="1" x14ac:dyDescent="0.25">
      <c r="A104" s="1"/>
      <c r="B104" s="2"/>
      <c r="C104" s="3"/>
      <c r="D104" s="203"/>
      <c r="E104" s="4"/>
      <c r="F104" s="4"/>
      <c r="G104" s="4"/>
      <c r="H104" s="102"/>
      <c r="I104" s="100"/>
      <c r="K104" s="3"/>
      <c r="L104" s="99"/>
      <c r="N104" s="3"/>
      <c r="O104" s="100"/>
      <c r="Q104" s="3"/>
      <c r="R104" s="100"/>
      <c r="T104" s="3"/>
      <c r="U104" s="100"/>
      <c r="W104" s="3"/>
      <c r="X104" s="100"/>
      <c r="Z104" s="3"/>
      <c r="AA104" s="100"/>
      <c r="AC104" s="3"/>
      <c r="AD104" s="100"/>
      <c r="AF104" s="3"/>
      <c r="AG104" s="100"/>
      <c r="AI104" s="3"/>
      <c r="AJ104" s="100"/>
      <c r="AL104" s="221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  <c r="IX104" s="4"/>
      <c r="IY104" s="4"/>
      <c r="IZ104" s="4"/>
      <c r="JA104" s="4"/>
      <c r="JB104" s="4"/>
      <c r="JC104" s="4"/>
    </row>
    <row r="105" spans="1:263" s="6" customFormat="1" x14ac:dyDescent="0.25">
      <c r="A105" s="1"/>
      <c r="B105" s="2"/>
      <c r="C105" s="3"/>
      <c r="D105" s="203"/>
      <c r="E105" s="4"/>
      <c r="F105" s="4"/>
      <c r="G105" s="4"/>
      <c r="H105" s="102"/>
      <c r="I105" s="100"/>
      <c r="K105" s="3"/>
      <c r="L105" s="99"/>
      <c r="N105" s="3"/>
      <c r="O105" s="100"/>
      <c r="Q105" s="3"/>
      <c r="R105" s="100"/>
      <c r="T105" s="3"/>
      <c r="U105" s="100"/>
      <c r="W105" s="3"/>
      <c r="X105" s="100"/>
      <c r="Z105" s="3"/>
      <c r="AA105" s="100"/>
      <c r="AC105" s="3"/>
      <c r="AD105" s="100"/>
      <c r="AF105" s="3"/>
      <c r="AG105" s="100"/>
      <c r="AI105" s="3"/>
      <c r="AJ105" s="100"/>
      <c r="AL105" s="221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  <c r="IX105" s="4"/>
      <c r="IY105" s="4"/>
      <c r="IZ105" s="4"/>
      <c r="JA105" s="4"/>
      <c r="JB105" s="4"/>
      <c r="JC105" s="4"/>
    </row>
  </sheetData>
  <sheetProtection algorithmName="SHA-512" hashValue="Q/L16mSuKq1U/JZBd8s9uCQUKsGzDbUMfh9ruL9u0kIhOblwpc9arrZAyBK/P6/5ZkFjnpKjaRjCl8GUaUT4Vg==" saltValue="vy+a1uoMi7/mhg7R5XmcnA==" spinCount="100000" sheet="1" selectLockedCells="1" selectUnlockedCells="1"/>
  <autoFilter ref="A4:JC58" xr:uid="{00000000-0009-0000-0000-000001000000}">
    <sortState xmlns:xlrd2="http://schemas.microsoft.com/office/spreadsheetml/2017/richdata2" ref="A5:JC58">
      <sortCondition ref="A4:A58"/>
    </sortState>
  </autoFilter>
  <mergeCells count="21">
    <mergeCell ref="AF1:AK1"/>
    <mergeCell ref="A1:B1"/>
    <mergeCell ref="H1:M1"/>
    <mergeCell ref="N1:S1"/>
    <mergeCell ref="T1:Y1"/>
    <mergeCell ref="Z1:AE1"/>
    <mergeCell ref="H3:J3"/>
    <mergeCell ref="K3:M3"/>
    <mergeCell ref="N3:P3"/>
    <mergeCell ref="Q3:S3"/>
    <mergeCell ref="T3:V3"/>
    <mergeCell ref="H2:M2"/>
    <mergeCell ref="N2:S2"/>
    <mergeCell ref="T2:Y2"/>
    <mergeCell ref="Z2:AE2"/>
    <mergeCell ref="AF2:AK2"/>
    <mergeCell ref="W3:Y3"/>
    <mergeCell ref="Z3:AB3"/>
    <mergeCell ref="AC3:AE3"/>
    <mergeCell ref="AF3:AH3"/>
    <mergeCell ref="AI3:AK3"/>
  </mergeCells>
  <conditionalFormatting sqref="B1:B104857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{34473C67-F409-4214-80CC-F45129E9CBC5}</x14:id>
        </ext>
      </extLst>
    </cfRule>
  </conditionalFormatting>
  <conditionalFormatting sqref="G5:G58">
    <cfRule type="cellIs" dxfId="8" priority="1" operator="between">
      <formula>"x"</formula>
      <formula>"x"</formula>
    </cfRule>
  </conditionalFormatting>
  <dataValidations count="2">
    <dataValidation allowBlank="1" showInputMessage="1" showErrorMessage="1" prompt="1. Ergebnisse in Spalte &quot;Platz&quot; eintragen._x000a_2. Sortieren nach Spalte &quot;Platz&quot;_x000a_3. Spalte &quot;Platz ohne Gaststarter&quot; kopieren und einfügen als WERTE_x000a_(damit bleiben die Ergebnisse bei Umsortierung erhalten)" sqref="R2:R1048576 AD3:AD1048576 L1:L1048576 AJ1:AJ1048576 O2:O1048576 U1:U1048576 AG1:AG1048576 AA3:AA1048576 X1:X1048576 I1:I1048576" xr:uid="{00000000-0002-0000-0100-000000000000}"/>
    <dataValidation allowBlank="1" showInputMessage="1" showErrorMessage="1" prompt="Spalte für Formeln immer belassen!" sqref="AL5:AL62 AB5:AC58 P5:Q58 V5:W58 J5:K58 AH5:AI58 Y5:Z58 M5:N58 AE5:AF58 S5:T58 H5:H58 AK5:AK58" xr:uid="{00000000-0002-0000-0100-000001000000}"/>
  </dataValidations>
  <hyperlinks>
    <hyperlink ref="A1:B1" r:id="rId1" display="MZ-Cup 2014" xr:uid="{00000000-0004-0000-0100-000000000000}"/>
  </hyperlinks>
  <printOptions gridLines="1"/>
  <pageMargins left="0.59055118110236227" right="0.51181102362204722" top="0.39370078740157483" bottom="0.39370078740157483" header="0.19685039370078741" footer="0.19685039370078741"/>
  <pageSetup paperSize="9" scale="55" firstPageNumber="0" orientation="landscape" horizontalDpi="300" verticalDpi="300" r:id="rId2"/>
  <headerFooter alignWithMargins="0">
    <oddHeader>&amp;L&amp;14www.mzcup.de&amp;C&amp;"Arial,Fett"&amp;20MZ-Cup 2024&amp;R&amp;14Stand:  &amp;D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473C67-F409-4214-80CC-F45129E9CB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B1:B1048576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JC105"/>
  <sheetViews>
    <sheetView zoomScaleNormal="10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D1" sqref="D1"/>
    </sheetView>
  </sheetViews>
  <sheetFormatPr baseColWidth="10" defaultColWidth="11.5" defaultRowHeight="15.05" outlineLevelCol="1" x14ac:dyDescent="0.25"/>
  <cols>
    <col min="1" max="1" width="11" style="1" customWidth="1"/>
    <col min="2" max="2" width="25.5" style="2" customWidth="1"/>
    <col min="3" max="3" width="8.875" style="3" customWidth="1"/>
    <col min="4" max="4" width="13" style="203" bestFit="1" customWidth="1"/>
    <col min="5" max="5" width="18.875" style="4" customWidth="1"/>
    <col min="6" max="6" width="19.125" style="4" bestFit="1" customWidth="1"/>
    <col min="7" max="7" width="12.125" style="4" customWidth="1"/>
    <col min="8" max="8" width="6.5" style="3" customWidth="1"/>
    <col min="9" max="9" width="6.5" style="99" hidden="1" customWidth="1" outlineLevel="1"/>
    <col min="10" max="10" width="5.5" style="6" customWidth="1" collapsed="1"/>
    <col min="11" max="11" width="6.5" style="3" customWidth="1"/>
    <col min="12" max="12" width="6.5" style="99" hidden="1" customWidth="1" outlineLevel="1"/>
    <col min="13" max="13" width="5.5" style="6" customWidth="1" collapsed="1"/>
    <col min="14" max="14" width="6.5" style="3" customWidth="1"/>
    <col min="15" max="15" width="6.5" style="99" hidden="1" customWidth="1" outlineLevel="1"/>
    <col min="16" max="16" width="5.5" style="6" customWidth="1" collapsed="1"/>
    <col min="17" max="17" width="6.5" style="3" customWidth="1"/>
    <col min="18" max="18" width="6.5" style="99" hidden="1" customWidth="1" outlineLevel="1"/>
    <col min="19" max="19" width="5.5" style="6" customWidth="1" collapsed="1"/>
    <col min="20" max="20" width="6.5" style="3" customWidth="1"/>
    <col min="21" max="21" width="6.5" style="99" hidden="1" customWidth="1" outlineLevel="1"/>
    <col min="22" max="22" width="5.5" style="6" customWidth="1" collapsed="1"/>
    <col min="23" max="23" width="6.5" style="3" customWidth="1"/>
    <col min="24" max="24" width="6.5" style="99" hidden="1" customWidth="1" outlineLevel="1"/>
    <col min="25" max="25" width="5.5" style="6" customWidth="1" collapsed="1"/>
    <col min="26" max="26" width="6.5" style="3" customWidth="1"/>
    <col min="27" max="27" width="6.5" style="99" hidden="1" customWidth="1" outlineLevel="1"/>
    <col min="28" max="28" width="5.5" style="6" customWidth="1" collapsed="1"/>
    <col min="29" max="29" width="6.5" style="3" customWidth="1"/>
    <col min="30" max="30" width="6.5" style="99" hidden="1" customWidth="1" outlineLevel="1"/>
    <col min="31" max="31" width="5.5" style="6" customWidth="1" collapsed="1"/>
    <col min="32" max="32" width="6.5" style="3" customWidth="1"/>
    <col min="33" max="33" width="6.5" style="99" hidden="1" customWidth="1" outlineLevel="1"/>
    <col min="34" max="34" width="5.5" style="6" customWidth="1" collapsed="1"/>
    <col min="35" max="35" width="6.5" style="3" customWidth="1"/>
    <col min="36" max="36" width="6.5" style="99" hidden="1" customWidth="1" outlineLevel="1"/>
    <col min="37" max="37" width="5.5" style="6" customWidth="1" collapsed="1"/>
    <col min="38" max="38" width="7.625" style="221" customWidth="1" outlineLevel="1"/>
    <col min="39" max="153" width="11.5" style="4"/>
    <col min="154" max="154" width="11.5" style="4" hidden="1" customWidth="1"/>
    <col min="155" max="16384" width="11.5" style="4"/>
  </cols>
  <sheetData>
    <row r="1" spans="1:40" ht="20.3" x14ac:dyDescent="0.35">
      <c r="A1" s="320" t="s">
        <v>368</v>
      </c>
      <c r="B1" s="320"/>
      <c r="G1" s="159" t="s">
        <v>150</v>
      </c>
      <c r="H1" s="314" t="s">
        <v>284</v>
      </c>
      <c r="I1" s="315"/>
      <c r="J1" s="315"/>
      <c r="K1" s="315"/>
      <c r="L1" s="315"/>
      <c r="M1" s="325"/>
      <c r="N1" s="319" t="s">
        <v>153</v>
      </c>
      <c r="O1" s="319"/>
      <c r="P1" s="319"/>
      <c r="Q1" s="319"/>
      <c r="R1" s="319"/>
      <c r="S1" s="319"/>
      <c r="T1" s="314" t="s">
        <v>281</v>
      </c>
      <c r="U1" s="315"/>
      <c r="V1" s="315"/>
      <c r="W1" s="315"/>
      <c r="X1" s="315"/>
      <c r="Y1" s="325"/>
      <c r="Z1" s="314" t="s">
        <v>339</v>
      </c>
      <c r="AA1" s="315"/>
      <c r="AB1" s="315"/>
      <c r="AC1" s="315"/>
      <c r="AD1" s="315"/>
      <c r="AE1" s="315"/>
      <c r="AF1" s="314" t="s">
        <v>4</v>
      </c>
      <c r="AG1" s="315"/>
      <c r="AH1" s="315"/>
      <c r="AI1" s="315"/>
      <c r="AJ1" s="315"/>
      <c r="AK1" s="325"/>
    </row>
    <row r="2" spans="1:40" x14ac:dyDescent="0.25">
      <c r="A2" s="7"/>
      <c r="B2" s="7"/>
      <c r="G2" s="159" t="s">
        <v>151</v>
      </c>
      <c r="H2" s="321" t="s">
        <v>369</v>
      </c>
      <c r="I2" s="321"/>
      <c r="J2" s="321"/>
      <c r="K2" s="321"/>
      <c r="L2" s="321"/>
      <c r="M2" s="321"/>
      <c r="N2" s="316" t="s">
        <v>370</v>
      </c>
      <c r="O2" s="317"/>
      <c r="P2" s="317"/>
      <c r="Q2" s="317"/>
      <c r="R2" s="317"/>
      <c r="S2" s="318"/>
      <c r="T2" s="316" t="s">
        <v>371</v>
      </c>
      <c r="U2" s="317"/>
      <c r="V2" s="317"/>
      <c r="W2" s="317"/>
      <c r="X2" s="317"/>
      <c r="Y2" s="318"/>
      <c r="Z2" s="316" t="s">
        <v>372</v>
      </c>
      <c r="AA2" s="317"/>
      <c r="AB2" s="317"/>
      <c r="AC2" s="317"/>
      <c r="AD2" s="317"/>
      <c r="AE2" s="317"/>
      <c r="AF2" s="316" t="s">
        <v>373</v>
      </c>
      <c r="AG2" s="317"/>
      <c r="AH2" s="317"/>
      <c r="AI2" s="317"/>
      <c r="AJ2" s="317"/>
      <c r="AK2" s="318"/>
      <c r="AL2" s="222"/>
    </row>
    <row r="3" spans="1:40" ht="16.2" customHeight="1" x14ac:dyDescent="0.25">
      <c r="A3" s="7"/>
      <c r="E3" s="1"/>
      <c r="F3" s="1"/>
      <c r="H3" s="319" t="s">
        <v>12</v>
      </c>
      <c r="I3" s="319"/>
      <c r="J3" s="319"/>
      <c r="K3" s="319" t="s">
        <v>13</v>
      </c>
      <c r="L3" s="319"/>
      <c r="M3" s="319"/>
      <c r="N3" s="319" t="s">
        <v>14</v>
      </c>
      <c r="O3" s="319"/>
      <c r="P3" s="319"/>
      <c r="Q3" s="326" t="s">
        <v>385</v>
      </c>
      <c r="R3" s="326"/>
      <c r="S3" s="326"/>
      <c r="T3" s="319" t="s">
        <v>16</v>
      </c>
      <c r="U3" s="319"/>
      <c r="V3" s="319"/>
      <c r="W3" s="319" t="s">
        <v>308</v>
      </c>
      <c r="X3" s="319"/>
      <c r="Y3" s="319"/>
      <c r="Z3" s="319" t="s">
        <v>18</v>
      </c>
      <c r="AA3" s="319"/>
      <c r="AB3" s="319"/>
      <c r="AC3" s="319" t="s">
        <v>19</v>
      </c>
      <c r="AD3" s="319"/>
      <c r="AE3" s="319"/>
      <c r="AF3" s="322" t="s">
        <v>20</v>
      </c>
      <c r="AG3" s="323"/>
      <c r="AH3" s="324"/>
      <c r="AI3" s="322" t="s">
        <v>296</v>
      </c>
      <c r="AJ3" s="323"/>
      <c r="AK3" s="324"/>
      <c r="AL3" s="223"/>
      <c r="AM3" s="113"/>
      <c r="AN3" s="114"/>
    </row>
    <row r="4" spans="1:40" s="158" customFormat="1" ht="29.45" customHeight="1" thickBot="1" x14ac:dyDescent="0.3">
      <c r="A4" s="151" t="s">
        <v>24</v>
      </c>
      <c r="B4" s="152" t="s">
        <v>25</v>
      </c>
      <c r="C4" s="153" t="s">
        <v>255</v>
      </c>
      <c r="D4" s="204" t="s">
        <v>27</v>
      </c>
      <c r="E4" s="154" t="s">
        <v>28</v>
      </c>
      <c r="F4" s="154" t="s">
        <v>29</v>
      </c>
      <c r="G4" s="168" t="s">
        <v>256</v>
      </c>
      <c r="H4" s="153" t="s">
        <v>30</v>
      </c>
      <c r="I4" s="155" t="s">
        <v>206</v>
      </c>
      <c r="J4" s="156" t="s">
        <v>31</v>
      </c>
      <c r="K4" s="153" t="s">
        <v>30</v>
      </c>
      <c r="L4" s="155" t="s">
        <v>206</v>
      </c>
      <c r="M4" s="156" t="s">
        <v>31</v>
      </c>
      <c r="N4" s="153" t="s">
        <v>30</v>
      </c>
      <c r="O4" s="155" t="s">
        <v>206</v>
      </c>
      <c r="P4" s="156" t="s">
        <v>31</v>
      </c>
      <c r="Q4" s="153" t="s">
        <v>30</v>
      </c>
      <c r="R4" s="155" t="s">
        <v>206</v>
      </c>
      <c r="S4" s="156" t="s">
        <v>31</v>
      </c>
      <c r="T4" s="153" t="s">
        <v>30</v>
      </c>
      <c r="U4" s="155" t="s">
        <v>206</v>
      </c>
      <c r="V4" s="156" t="s">
        <v>31</v>
      </c>
      <c r="W4" s="153" t="s">
        <v>30</v>
      </c>
      <c r="X4" s="155" t="s">
        <v>206</v>
      </c>
      <c r="Y4" s="156" t="s">
        <v>31</v>
      </c>
      <c r="Z4" s="153" t="s">
        <v>30</v>
      </c>
      <c r="AA4" s="155" t="s">
        <v>206</v>
      </c>
      <c r="AB4" s="156" t="s">
        <v>31</v>
      </c>
      <c r="AC4" s="153" t="s">
        <v>30</v>
      </c>
      <c r="AD4" s="155" t="s">
        <v>206</v>
      </c>
      <c r="AE4" s="156" t="s">
        <v>31</v>
      </c>
      <c r="AF4" s="153" t="s">
        <v>30</v>
      </c>
      <c r="AG4" s="155" t="s">
        <v>206</v>
      </c>
      <c r="AH4" s="156" t="s">
        <v>31</v>
      </c>
      <c r="AI4" s="153" t="s">
        <v>30</v>
      </c>
      <c r="AJ4" s="155" t="s">
        <v>206</v>
      </c>
      <c r="AK4" s="156" t="s">
        <v>31</v>
      </c>
      <c r="AL4" s="224" t="s">
        <v>393</v>
      </c>
    </row>
    <row r="5" spans="1:40" s="71" customFormat="1" x14ac:dyDescent="0.25">
      <c r="A5" s="145">
        <f t="shared" ref="A5:A11" si="0">_xlfn.RANK.EQ(B5,$B$5:$B$58)</f>
        <v>1</v>
      </c>
      <c r="B5" s="146">
        <f>SUM(IF(ISNUMBER(J5),J5)+IF(ISNUMBER(M5),M5)+IF(ISNUMBER(P5),P5)+IF(ISNUMBER(S5),S5)+IF(ISNUMBER(V5),V5)+IF(ISNUMBER(Y5),Y5)+IF(ISNUMBER(AB5),AB5)+IF(ISNUMBER(AE5),AE5)+IF(ISNUMBER(#REF!),#REF!)+IF(ISNUMBER(#REF!),#REF!)+IF(ISNUMBER(#REF!),#REF!)+IF(ISNUMBER(AH5),AH5)+IF(ISNUMBER(AK5),AK5))</f>
        <v>188</v>
      </c>
      <c r="C5" s="124">
        <v>40</v>
      </c>
      <c r="D5" s="205" t="s">
        <v>379</v>
      </c>
      <c r="E5" s="147" t="s">
        <v>40</v>
      </c>
      <c r="F5" s="147" t="s">
        <v>41</v>
      </c>
      <c r="G5" s="148"/>
      <c r="H5" s="63">
        <v>1</v>
      </c>
      <c r="I5" s="99">
        <v>1</v>
      </c>
      <c r="J5" s="39">
        <f>IF(AND($G5="x",H5&gt;0),0,IF(ISERROR(LOOKUP(I5,Punkte!$D$1:$D$22,Punkte!$E$1:$E$22)),"",LOOKUP((I5),Punkte!$D$1:$D$22,Punkte!$E$1:$E$22)))</f>
        <v>25</v>
      </c>
      <c r="K5" s="3">
        <v>1</v>
      </c>
      <c r="L5" s="99">
        <v>1</v>
      </c>
      <c r="M5" s="39">
        <f>IF(AND($G5="x",K5&gt;0),0,IF(ISERROR(LOOKUP(L5,Punkte!$D$1:$D$22,Punkte!$E$1:$E$22)),"",LOOKUP((L5),Punkte!$D$1:$D$22,Punkte!$E$1:$E$22)))</f>
        <v>25</v>
      </c>
      <c r="N5" s="3">
        <v>3</v>
      </c>
      <c r="O5" s="99">
        <v>2</v>
      </c>
      <c r="P5" s="39">
        <f>IF(AND($G5="x",N5&gt;0),0,IF(ISERROR(LOOKUP(O5,Punkte!$D$1:$D$22,Punkte!$E$1:$E$22)),"",LOOKUP((O5),Punkte!$D$1:$D$22,Punkte!$E$1:$E$22)))</f>
        <v>20</v>
      </c>
      <c r="Q5" s="3"/>
      <c r="R5" s="99">
        <f>IF($G5="x",0,IF(Q5&lt;50,Q5-COUNTIFS($G$5:$G5,"x"),0))</f>
        <v>0</v>
      </c>
      <c r="S5" s="39" t="str">
        <f>IF(AND($G5="x",Q5&gt;0),0,IF(ISERROR(LOOKUP(R5,Punkte!$D$1:$D$22,Punkte!$E$1:$E$22)),"",LOOKUP((R5),Punkte!$D$1:$D$22,Punkte!$E$1:$E$22)))</f>
        <v/>
      </c>
      <c r="T5" s="3">
        <v>1</v>
      </c>
      <c r="U5" s="99">
        <v>1</v>
      </c>
      <c r="V5" s="39">
        <f>IF(AND($G5="x",T5&gt;0),0,IF(ISERROR(LOOKUP(U5,Punkte!$D$1:$D$22,Punkte!$E$1:$E$22)),"",LOOKUP((U5),Punkte!$D$1:$D$22,Punkte!$E$1:$E$22)))</f>
        <v>25</v>
      </c>
      <c r="W5" s="3">
        <v>1</v>
      </c>
      <c r="X5" s="99">
        <v>1</v>
      </c>
      <c r="Y5" s="39">
        <f>IF(AND($G5="x",W5&gt;0),0,IF(ISERROR(LOOKUP(X5,Punkte!$D$1:$D$22,Punkte!$E$1:$E$22)),"",LOOKUP((X5),Punkte!$D$1:$D$22,Punkte!$E$1:$E$22)))</f>
        <v>25</v>
      </c>
      <c r="Z5" s="3">
        <v>4</v>
      </c>
      <c r="AA5" s="99">
        <v>3</v>
      </c>
      <c r="AB5" s="39">
        <f>IF(AND($G5="x",Z5&gt;0),0,IF(ISERROR(LOOKUP(AA5,Punkte!$D$1:$D$22,Punkte!$E$1:$E$22)),"",LOOKUP((AA5),Punkte!$D$1:$D$22,Punkte!$E$1:$E$22)))</f>
        <v>16</v>
      </c>
      <c r="AC5" s="3">
        <v>1</v>
      </c>
      <c r="AD5" s="99">
        <v>1</v>
      </c>
      <c r="AE5" s="39">
        <f>IF(AND($G5="x",AC5&gt;0),0,IF(ISERROR(LOOKUP(AD5,Punkte!$D$1:$D$22,Punkte!$E$1:$E$22)),"",LOOKUP((AD5),Punkte!$D$1:$D$22,Punkte!$E$1:$E$22)))</f>
        <v>25</v>
      </c>
      <c r="AF5" s="3">
        <v>7</v>
      </c>
      <c r="AG5" s="99">
        <v>5</v>
      </c>
      <c r="AH5" s="39">
        <f>IF(AND($G5="x",AF5&gt;0),0,IF(ISERROR(LOOKUP(AG5,Punkte!$D$1:$D$22,Punkte!$E$1:$E$22)),"",LOOKUP((AG5),Punkte!$D$1:$D$22,Punkte!$E$1:$E$22)))</f>
        <v>11</v>
      </c>
      <c r="AI5" s="3">
        <v>4</v>
      </c>
      <c r="AJ5" s="99">
        <v>3</v>
      </c>
      <c r="AK5" s="39">
        <f>IF(AND($G5="x",AI5&gt;0),0,IF(ISERROR(LOOKUP(AJ5,Punkte!$D$1:$D$22,Punkte!$E$1:$E$22)),"",LOOKUP((AJ5),Punkte!$D$1:$D$22,Punkte!$E$1:$E$22)))</f>
        <v>16</v>
      </c>
      <c r="AL5" s="225">
        <f t="shared" ref="AL5:AL36" si="1">COUNTA(H5,K5,N5,Q5,T5,W5,Z5,AC5,AF5,AI5)</f>
        <v>9</v>
      </c>
    </row>
    <row r="6" spans="1:40" collapsed="1" x14ac:dyDescent="0.25">
      <c r="A6" s="145">
        <f t="shared" si="0"/>
        <v>2</v>
      </c>
      <c r="B6" s="146">
        <f>SUM(IF(ISNUMBER(J6),J6)+IF(ISNUMBER(M6),M6)+IF(ISNUMBER(P6),P6)+IF(ISNUMBER(S6),S6)+IF(ISNUMBER(V6),V6)+IF(ISNUMBER(Y6),Y6)+IF(ISNUMBER(AB6),AB6)+IF(ISNUMBER(AE6),AE6)+IF(ISNUMBER(#REF!),#REF!)+IF(ISNUMBER(#REF!),#REF!)+IF(ISNUMBER(#REF!),#REF!)+IF(ISNUMBER(AH6),AH6)+IF(ISNUMBER(AK6),AK6))</f>
        <v>162</v>
      </c>
      <c r="C6" s="3">
        <v>45</v>
      </c>
      <c r="E6" s="15" t="s">
        <v>35</v>
      </c>
      <c r="F6" s="15" t="s">
        <v>115</v>
      </c>
      <c r="G6" s="219"/>
      <c r="H6" s="63">
        <v>3</v>
      </c>
      <c r="I6" s="99">
        <v>3</v>
      </c>
      <c r="J6" s="39">
        <f>IF(AND($G6="x",H6&gt;0),0,IF(ISERROR(LOOKUP(I6,Punkte!$D$1:$D$22,Punkte!$E$1:$E$22)),"",LOOKUP((I6),Punkte!$D$1:$D$22,Punkte!$E$1:$E$22)))</f>
        <v>16</v>
      </c>
      <c r="K6" s="63">
        <v>3</v>
      </c>
      <c r="L6" s="99">
        <v>3</v>
      </c>
      <c r="M6" s="39">
        <f>IF(AND($G6="x",K6&gt;0),0,IF(ISERROR(LOOKUP(L6,Punkte!$D$1:$D$22,Punkte!$E$1:$E$22)),"",LOOKUP((L6),Punkte!$D$1:$D$22,Punkte!$E$1:$E$22)))</f>
        <v>16</v>
      </c>
      <c r="N6" s="3">
        <v>2</v>
      </c>
      <c r="O6" s="99">
        <v>1</v>
      </c>
      <c r="P6" s="39">
        <f>IF(AND($G6="x",N6&gt;0),0,IF(ISERROR(LOOKUP(O6,Punkte!$D$1:$D$22,Punkte!$E$1:$E$22)),"",LOOKUP((O6),Punkte!$D$1:$D$22,Punkte!$E$1:$E$22)))</f>
        <v>25</v>
      </c>
      <c r="R6" s="99">
        <f>IF($G6="x",0,IF(Q6&lt;50,Q6-COUNTIFS($G$5:$G6,"x"),0))</f>
        <v>0</v>
      </c>
      <c r="S6" s="39" t="str">
        <f>IF(AND($G6="x",Q6&gt;0),0,IF(ISERROR(LOOKUP(R6,Punkte!$D$1:$D$22,Punkte!$E$1:$E$22)),"",LOOKUP((R6),Punkte!$D$1:$D$22,Punkte!$E$1:$E$22)))</f>
        <v/>
      </c>
      <c r="T6" s="3">
        <v>2</v>
      </c>
      <c r="U6" s="99">
        <v>2</v>
      </c>
      <c r="V6" s="39">
        <f>IF(AND($G6="x",T6&gt;0),0,IF(ISERROR(LOOKUP(U6,Punkte!$D$1:$D$22,Punkte!$E$1:$E$22)),"",LOOKUP((U6),Punkte!$D$1:$D$22,Punkte!$E$1:$E$22)))</f>
        <v>20</v>
      </c>
      <c r="W6" s="3">
        <v>2</v>
      </c>
      <c r="X6" s="99">
        <v>2</v>
      </c>
      <c r="Y6" s="39">
        <f>IF(AND($G6="x",W6&gt;0),0,IF(ISERROR(LOOKUP(X6,Punkte!$D$1:$D$22,Punkte!$E$1:$E$22)),"",LOOKUP((X6),Punkte!$D$1:$D$22,Punkte!$E$1:$E$22)))</f>
        <v>20</v>
      </c>
      <c r="Z6" s="3" t="s">
        <v>47</v>
      </c>
      <c r="AA6" s="99">
        <v>0</v>
      </c>
      <c r="AB6" s="39" t="str">
        <f>IF(AND($G6="x",Z6&gt;0),0,IF(ISERROR(LOOKUP(AA6,Punkte!$D$1:$D$22,Punkte!$E$1:$E$22)),"",LOOKUP((AA6),Punkte!$D$1:$D$22,Punkte!$E$1:$E$22)))</f>
        <v/>
      </c>
      <c r="AC6" s="3">
        <v>2</v>
      </c>
      <c r="AD6" s="99">
        <v>2</v>
      </c>
      <c r="AE6" s="39">
        <f>IF(AND($G6="x",AC6&gt;0),0,IF(ISERROR(LOOKUP(AD6,Punkte!$D$1:$D$22,Punkte!$E$1:$E$22)),"",LOOKUP((AD6),Punkte!$D$1:$D$22,Punkte!$E$1:$E$22)))</f>
        <v>20</v>
      </c>
      <c r="AF6" s="3">
        <v>1</v>
      </c>
      <c r="AG6" s="99">
        <v>1</v>
      </c>
      <c r="AH6" s="39">
        <f>IF(AND($G6="x",AF6&gt;0),0,IF(ISERROR(LOOKUP(AG6,Punkte!$D$1:$D$22,Punkte!$E$1:$E$22)),"",LOOKUP((AG6),Punkte!$D$1:$D$22,Punkte!$E$1:$E$22)))</f>
        <v>25</v>
      </c>
      <c r="AI6" s="3">
        <v>2</v>
      </c>
      <c r="AJ6" s="99">
        <v>2</v>
      </c>
      <c r="AK6" s="39">
        <f>IF(AND($G6="x",AI6&gt;0),0,IF(ISERROR(LOOKUP(AJ6,Punkte!$D$1:$D$22,Punkte!$E$1:$E$22)),"",LOOKUP((AJ6),Punkte!$D$1:$D$22,Punkte!$E$1:$E$22)))</f>
        <v>20</v>
      </c>
      <c r="AL6" s="225">
        <f t="shared" si="1"/>
        <v>9</v>
      </c>
    </row>
    <row r="7" spans="1:40" x14ac:dyDescent="0.25">
      <c r="A7" s="145">
        <f t="shared" si="0"/>
        <v>3</v>
      </c>
      <c r="B7" s="146">
        <f>SUM(IF(ISNUMBER(J7),J7)+IF(ISNUMBER(M7),M7)+IF(ISNUMBER(P7),P7)+IF(ISNUMBER(S7),S7)+IF(ISNUMBER(V7),V7)+IF(ISNUMBER(Y7),Y7)+IF(ISNUMBER(AB7),AB7)+IF(ISNUMBER(AE7),AE7)+IF(ISNUMBER(#REF!),#REF!)+IF(ISNUMBER(#REF!),#REF!)+IF(ISNUMBER(#REF!),#REF!)+IF(ISNUMBER(AH7),AH7)+IF(ISNUMBER(AK7),AK7))</f>
        <v>117</v>
      </c>
      <c r="C7" s="3">
        <v>52</v>
      </c>
      <c r="E7" s="15" t="s">
        <v>349</v>
      </c>
      <c r="F7" s="15" t="s">
        <v>350</v>
      </c>
      <c r="G7" s="219"/>
      <c r="H7" s="63">
        <v>6</v>
      </c>
      <c r="I7" s="99">
        <v>6</v>
      </c>
      <c r="J7" s="39">
        <f>IF(AND($G7="x",H7&gt;0),0,IF(ISERROR(LOOKUP(I7,Punkte!$D$1:$D$22,Punkte!$E$1:$E$22)),"",LOOKUP((I7),Punkte!$D$1:$D$22,Punkte!$E$1:$E$22)))</f>
        <v>10</v>
      </c>
      <c r="K7" s="3" t="s">
        <v>47</v>
      </c>
      <c r="L7" s="99">
        <v>0</v>
      </c>
      <c r="M7" s="39" t="str">
        <f>IF(AND($G7="x",K7&gt;0),0,IF(ISERROR(LOOKUP(L7,Punkte!$D$1:$D$22,Punkte!$E$1:$E$22)),"",LOOKUP((L7),Punkte!$D$1:$D$22,Punkte!$E$1:$E$22)))</f>
        <v/>
      </c>
      <c r="N7" s="3">
        <v>12</v>
      </c>
      <c r="O7" s="99">
        <v>8</v>
      </c>
      <c r="P7" s="39">
        <f>IF(AND($G7="x",N7&gt;0),0,IF(ISERROR(LOOKUP(O7,Punkte!$D$1:$D$22,Punkte!$E$1:$E$22)),"",LOOKUP((O7),Punkte!$D$1:$D$22,Punkte!$E$1:$E$22)))</f>
        <v>8</v>
      </c>
      <c r="R7" s="99">
        <f>IF($G7="x",0,IF(Q7&lt;50,Q7-COUNTIFS($G$5:$G7,"x"),0))</f>
        <v>0</v>
      </c>
      <c r="S7" s="39" t="str">
        <f>IF(AND($G7="x",Q7&gt;0),0,IF(ISERROR(LOOKUP(R7,Punkte!$D$1:$D$22,Punkte!$E$1:$E$22)),"",LOOKUP((R7),Punkte!$D$1:$D$22,Punkte!$E$1:$E$22)))</f>
        <v/>
      </c>
      <c r="T7" s="3">
        <v>3</v>
      </c>
      <c r="U7" s="99">
        <v>3</v>
      </c>
      <c r="V7" s="39">
        <f>IF(AND($G7="x",T7&gt;0),0,IF(ISERROR(LOOKUP(U7,Punkte!$D$1:$D$22,Punkte!$E$1:$E$22)),"",LOOKUP((U7),Punkte!$D$1:$D$22,Punkte!$E$1:$E$22)))</f>
        <v>16</v>
      </c>
      <c r="W7" s="3">
        <v>3</v>
      </c>
      <c r="X7" s="99">
        <v>3</v>
      </c>
      <c r="Y7" s="39">
        <f>IF(AND($G7="x",W7&gt;0),0,IF(ISERROR(LOOKUP(X7,Punkte!$D$1:$D$22,Punkte!$E$1:$E$22)),"",LOOKUP((X7),Punkte!$D$1:$D$22,Punkte!$E$1:$E$22)))</f>
        <v>16</v>
      </c>
      <c r="Z7" s="3">
        <v>2</v>
      </c>
      <c r="AA7" s="99">
        <v>1</v>
      </c>
      <c r="AB7" s="39">
        <f>IF(AND($G7="x",Z7&gt;0),0,IF(ISERROR(LOOKUP(AA7,Punkte!$D$1:$D$22,Punkte!$E$1:$E$22)),"",LOOKUP((AA7),Punkte!$D$1:$D$22,Punkte!$E$1:$E$22)))</f>
        <v>25</v>
      </c>
      <c r="AC7" s="3">
        <v>4</v>
      </c>
      <c r="AD7" s="99">
        <v>4</v>
      </c>
      <c r="AE7" s="39">
        <f>IF(AND($G7="x",AC7&gt;0),0,IF(ISERROR(LOOKUP(AD7,Punkte!$D$1:$D$22,Punkte!$E$1:$E$22)),"",LOOKUP((AD7),Punkte!$D$1:$D$22,Punkte!$E$1:$E$22)))</f>
        <v>13</v>
      </c>
      <c r="AF7" s="3">
        <v>4</v>
      </c>
      <c r="AG7" s="99">
        <v>3</v>
      </c>
      <c r="AH7" s="39">
        <f>IF(AND($G7="x",AF7&gt;0),0,IF(ISERROR(LOOKUP(AG7,Punkte!$D$1:$D$22,Punkte!$E$1:$E$22)),"",LOOKUP((AG7),Punkte!$D$1:$D$22,Punkte!$E$1:$E$22)))</f>
        <v>16</v>
      </c>
      <c r="AI7" s="3">
        <v>5</v>
      </c>
      <c r="AJ7" s="99">
        <v>4</v>
      </c>
      <c r="AK7" s="39">
        <f>IF(AND($G7="x",AI7&gt;0),0,IF(ISERROR(LOOKUP(AJ7,Punkte!$D$1:$D$22,Punkte!$E$1:$E$22)),"",LOOKUP((AJ7),Punkte!$D$1:$D$22,Punkte!$E$1:$E$22)))</f>
        <v>13</v>
      </c>
      <c r="AL7" s="225">
        <f t="shared" si="1"/>
        <v>9</v>
      </c>
    </row>
    <row r="8" spans="1:40" x14ac:dyDescent="0.25">
      <c r="A8" s="145">
        <f t="shared" si="0"/>
        <v>4</v>
      </c>
      <c r="B8" s="146">
        <f>SUM(IF(ISNUMBER(J8),J8)+IF(ISNUMBER(M8),M8)+IF(ISNUMBER(P8),P8)+IF(ISNUMBER(S8),S8)+IF(ISNUMBER(V8),V8)+IF(ISNUMBER(Y8),Y8)+IF(ISNUMBER(AB8),AB8)+IF(ISNUMBER(AE8),AE8)+IF(ISNUMBER(#REF!),#REF!)+IF(ISNUMBER(#REF!),#REF!)+IF(ISNUMBER(#REF!),#REF!)+IF(ISNUMBER(AH8),AH8)+IF(ISNUMBER(AK8),AK8))</f>
        <v>111</v>
      </c>
      <c r="C8" s="18">
        <v>76</v>
      </c>
      <c r="E8" s="15" t="s">
        <v>315</v>
      </c>
      <c r="F8" s="15" t="s">
        <v>316</v>
      </c>
      <c r="G8" s="219"/>
      <c r="H8" s="63">
        <v>4</v>
      </c>
      <c r="I8" s="99">
        <v>4</v>
      </c>
      <c r="J8" s="39">
        <f>IF(AND($G8="x",H8&gt;0),0,IF(ISERROR(LOOKUP(I8,Punkte!$D$1:$D$22,Punkte!$E$1:$E$22)),"",LOOKUP((I8),Punkte!$D$1:$D$22,Punkte!$E$1:$E$22)))</f>
        <v>13</v>
      </c>
      <c r="K8" s="3">
        <v>6</v>
      </c>
      <c r="L8" s="99">
        <v>6</v>
      </c>
      <c r="M8" s="39">
        <f>IF(AND($G8="x",K8&gt;0),0,IF(ISERROR(LOOKUP(L8,Punkte!$D$1:$D$22,Punkte!$E$1:$E$22)),"",LOOKUP((L8),Punkte!$D$1:$D$22,Punkte!$E$1:$E$22)))</f>
        <v>10</v>
      </c>
      <c r="N8" s="3">
        <v>11</v>
      </c>
      <c r="O8" s="99">
        <v>7</v>
      </c>
      <c r="P8" s="39">
        <f>IF(AND($G8="x",N8&gt;0),0,IF(ISERROR(LOOKUP(O8,Punkte!$D$1:$D$22,Punkte!$E$1:$E$22)),"",LOOKUP((O8),Punkte!$D$1:$D$22,Punkte!$E$1:$E$22)))</f>
        <v>9</v>
      </c>
      <c r="R8" s="99">
        <f>IF($G8="x",0,IF(Q8&lt;50,Q8-COUNTIFS($G$5:$G8,"x"),0))</f>
        <v>0</v>
      </c>
      <c r="S8" s="39" t="str">
        <f>IF(AND($G8="x",Q8&gt;0),0,IF(ISERROR(LOOKUP(R8,Punkte!$D$1:$D$22,Punkte!$E$1:$E$22)),"",LOOKUP((R8),Punkte!$D$1:$D$22,Punkte!$E$1:$E$22)))</f>
        <v/>
      </c>
      <c r="T8" s="3">
        <v>6</v>
      </c>
      <c r="U8" s="99">
        <v>6</v>
      </c>
      <c r="V8" s="39">
        <f>IF(AND($G8="x",T8&gt;0),0,IF(ISERROR(LOOKUP(U8,Punkte!$D$1:$D$22,Punkte!$E$1:$E$22)),"",LOOKUP((U8),Punkte!$D$1:$D$22,Punkte!$E$1:$E$22)))</f>
        <v>10</v>
      </c>
      <c r="W8" s="3">
        <v>6</v>
      </c>
      <c r="X8" s="99">
        <v>6</v>
      </c>
      <c r="Y8" s="39">
        <f>IF(AND($G8="x",W8&gt;0),0,IF(ISERROR(LOOKUP(X8,Punkte!$D$1:$D$22,Punkte!$E$1:$E$22)),"",LOOKUP((X8),Punkte!$D$1:$D$22,Punkte!$E$1:$E$22)))</f>
        <v>10</v>
      </c>
      <c r="Z8" s="3">
        <v>3</v>
      </c>
      <c r="AA8" s="99">
        <v>2</v>
      </c>
      <c r="AB8" s="39">
        <f>IF(AND($G8="x",Z8&gt;0),0,IF(ISERROR(LOOKUP(AA8,Punkte!$D$1:$D$22,Punkte!$E$1:$E$22)),"",LOOKUP((AA8),Punkte!$D$1:$D$22,Punkte!$E$1:$E$22)))</f>
        <v>20</v>
      </c>
      <c r="AC8" s="3">
        <v>3</v>
      </c>
      <c r="AD8" s="99">
        <v>3</v>
      </c>
      <c r="AE8" s="39">
        <f>IF(AND($G8="x",AC8&gt;0),0,IF(ISERROR(LOOKUP(AD8,Punkte!$D$1:$D$22,Punkte!$E$1:$E$22)),"",LOOKUP((AD8),Punkte!$D$1:$D$22,Punkte!$E$1:$E$22)))</f>
        <v>16</v>
      </c>
      <c r="AF8" s="3">
        <v>5</v>
      </c>
      <c r="AG8" s="99">
        <v>4</v>
      </c>
      <c r="AH8" s="39">
        <f>IF(AND($G8="x",AF8&gt;0),0,IF(ISERROR(LOOKUP(AG8,Punkte!$D$1:$D$22,Punkte!$E$1:$E$22)),"",LOOKUP((AG8),Punkte!$D$1:$D$22,Punkte!$E$1:$E$22)))</f>
        <v>13</v>
      </c>
      <c r="AI8" s="3">
        <v>8</v>
      </c>
      <c r="AJ8" s="99">
        <v>6</v>
      </c>
      <c r="AK8" s="39">
        <f>IF(AND($G8="x",AI8&gt;0),0,IF(ISERROR(LOOKUP(AJ8,Punkte!$D$1:$D$22,Punkte!$E$1:$E$22)),"",LOOKUP((AJ8),Punkte!$D$1:$D$22,Punkte!$E$1:$E$22)))</f>
        <v>10</v>
      </c>
      <c r="AL8" s="225">
        <f t="shared" si="1"/>
        <v>9</v>
      </c>
    </row>
    <row r="9" spans="1:40" x14ac:dyDescent="0.25">
      <c r="A9" s="145">
        <f t="shared" si="0"/>
        <v>5</v>
      </c>
      <c r="B9" s="146">
        <f>SUM(IF(ISNUMBER(J9),J9)+IF(ISNUMBER(M9),M9)+IF(ISNUMBER(P9),P9)+IF(ISNUMBER(S9),S9)+IF(ISNUMBER(V9),V9)+IF(ISNUMBER(Y9),Y9)+IF(ISNUMBER(AB9),AB9)+IF(ISNUMBER(AE9),AE9)+IF(ISNUMBER(#REF!),#REF!)+IF(ISNUMBER(#REF!),#REF!)+IF(ISNUMBER(#REF!),#REF!)+IF(ISNUMBER(AH9),AH9)+IF(ISNUMBER(AK9),AK9))</f>
        <v>101</v>
      </c>
      <c r="C9" s="18">
        <v>55</v>
      </c>
      <c r="D9" s="206"/>
      <c r="E9" s="15" t="s">
        <v>52</v>
      </c>
      <c r="F9" s="15" t="s">
        <v>53</v>
      </c>
      <c r="G9" s="219"/>
      <c r="H9" s="63">
        <v>2</v>
      </c>
      <c r="I9" s="99">
        <v>2</v>
      </c>
      <c r="J9" s="39">
        <f>IF(AND($G9="x",H9&gt;0),0,IF(ISERROR(LOOKUP(I9,Punkte!$D$1:$D$22,Punkte!$E$1:$E$22)),"",LOOKUP((I9),Punkte!$D$1:$D$22,Punkte!$E$1:$E$22)))</f>
        <v>20</v>
      </c>
      <c r="K9" s="3">
        <v>2</v>
      </c>
      <c r="L9" s="99">
        <v>2</v>
      </c>
      <c r="M9" s="39">
        <f>IF(AND($G9="x",K9&gt;0),0,IF(ISERROR(LOOKUP(L9,Punkte!$D$1:$D$22,Punkte!$E$1:$E$22)),"",LOOKUP((L9),Punkte!$D$1:$D$22,Punkte!$E$1:$E$22)))</f>
        <v>20</v>
      </c>
      <c r="N9" s="3">
        <v>4</v>
      </c>
      <c r="O9" s="99">
        <v>3</v>
      </c>
      <c r="P9" s="39">
        <f>IF(AND($G9="x",N9&gt;0),0,IF(ISERROR(LOOKUP(O9,Punkte!$D$1:$D$22,Punkte!$E$1:$E$22)),"",LOOKUP((O9),Punkte!$D$1:$D$22,Punkte!$E$1:$E$22)))</f>
        <v>16</v>
      </c>
      <c r="R9" s="99">
        <f>IF($G9="x",0,IF(Q9&lt;50,Q9-COUNTIFS($G$5:$G9,"x"),0))</f>
        <v>0</v>
      </c>
      <c r="S9" s="39" t="str">
        <f>IF(AND($G9="x",Q9&gt;0),0,IF(ISERROR(LOOKUP(R9,Punkte!$D$1:$D$22,Punkte!$E$1:$E$22)),"",LOOKUP((R9),Punkte!$D$1:$D$22,Punkte!$E$1:$E$22)))</f>
        <v/>
      </c>
      <c r="U9" s="99">
        <f>IF($G9="x",0,IF(T9&lt;50,T9-COUNTIFS($G$5:$G9,"x"),0))</f>
        <v>0</v>
      </c>
      <c r="V9" s="39" t="str">
        <f>IF(AND($G9="x",T9&gt;0),0,IF(ISERROR(LOOKUP(U9,Punkte!$D$1:$D$22,Punkte!$E$1:$E$22)),"",LOOKUP((U9),Punkte!$D$1:$D$22,Punkte!$E$1:$E$22)))</f>
        <v/>
      </c>
      <c r="X9" s="99">
        <f>IF($G9="x",0,IF(W9&lt;50,W9-COUNTIFS($G$5:$G9,"x"),0))</f>
        <v>0</v>
      </c>
      <c r="Y9" s="39" t="str">
        <f>IF(AND($G9="x",W9&gt;0),0,IF(ISERROR(LOOKUP(X9,Punkte!$D$1:$D$22,Punkte!$E$1:$E$22)),"",LOOKUP((X9),Punkte!$D$1:$D$22,Punkte!$E$1:$E$22)))</f>
        <v/>
      </c>
      <c r="AA9" s="99">
        <f>IF($G9="x",0,IF(Z9&lt;50,Z9-COUNTIFS($G$5:$G9,"x"),0))</f>
        <v>0</v>
      </c>
      <c r="AB9" s="39" t="str">
        <f>IF(AND($G9="x",Z9&gt;0),0,IF(ISERROR(LOOKUP(AA9,Punkte!$D$1:$D$22,Punkte!$E$1:$E$22)),"",LOOKUP((AA9),Punkte!$D$1:$D$22,Punkte!$E$1:$E$22)))</f>
        <v/>
      </c>
      <c r="AD9" s="99">
        <f>IF($G9="x",0,IF(AC9&lt;50,AC9-COUNTIFS($G$5:$G9,"x"),0))</f>
        <v>0</v>
      </c>
      <c r="AE9" s="39" t="str">
        <f>IF(AND($G9="x",AC9&gt;0),0,IF(ISERROR(LOOKUP(AD9,Punkte!$D$1:$D$22,Punkte!$E$1:$E$22)),"",LOOKUP((AD9),Punkte!$D$1:$D$22,Punkte!$E$1:$E$22)))</f>
        <v/>
      </c>
      <c r="AF9" s="3">
        <v>2</v>
      </c>
      <c r="AG9" s="99">
        <v>2</v>
      </c>
      <c r="AH9" s="39">
        <f>IF(AND($G9="x",AF9&gt;0),0,IF(ISERROR(LOOKUP(AG9,Punkte!$D$1:$D$22,Punkte!$E$1:$E$22)),"",LOOKUP((AG9),Punkte!$D$1:$D$22,Punkte!$E$1:$E$22)))</f>
        <v>20</v>
      </c>
      <c r="AI9" s="3">
        <v>1</v>
      </c>
      <c r="AJ9" s="99">
        <v>1</v>
      </c>
      <c r="AK9" s="39">
        <f>IF(AND($G9="x",AI9&gt;0),0,IF(ISERROR(LOOKUP(AJ9,Punkte!$D$1:$D$22,Punkte!$E$1:$E$22)),"",LOOKUP((AJ9),Punkte!$D$1:$D$22,Punkte!$E$1:$E$22)))</f>
        <v>25</v>
      </c>
      <c r="AL9" s="225">
        <f t="shared" si="1"/>
        <v>5</v>
      </c>
    </row>
    <row r="10" spans="1:40" x14ac:dyDescent="0.25">
      <c r="A10" s="145">
        <f t="shared" si="0"/>
        <v>6</v>
      </c>
      <c r="B10" s="146">
        <f>SUM(IF(ISNUMBER(J10),J10)+IF(ISNUMBER(M10),M10)+IF(ISNUMBER(P10),P10)+IF(ISNUMBER(S10),S10)+IF(ISNUMBER(V10),V10)+IF(ISNUMBER(Y10),Y10)+IF(ISNUMBER(AB10),AB10)+IF(ISNUMBER(AE10),AE10)+IF(ISNUMBER(#REF!),#REF!)+IF(ISNUMBER(#REF!),#REF!)+IF(ISNUMBER(#REF!),#REF!)+IF(ISNUMBER(AH10),AH10)+IF(ISNUMBER(AK10),AK10))</f>
        <v>73</v>
      </c>
      <c r="C10" s="3">
        <v>65</v>
      </c>
      <c r="E10" s="15" t="s">
        <v>42</v>
      </c>
      <c r="F10" s="15" t="s">
        <v>43</v>
      </c>
      <c r="G10" s="202"/>
      <c r="H10" s="63">
        <v>8</v>
      </c>
      <c r="I10" s="99">
        <v>7</v>
      </c>
      <c r="J10" s="39">
        <f>IF(AND($G10="x",H10&gt;0),0,IF(ISERROR(LOOKUP(I10,Punkte!$D$1:$D$22,Punkte!$E$1:$E$22)),"",LOOKUP((I10),Punkte!$D$1:$D$22,Punkte!$E$1:$E$22)))</f>
        <v>9</v>
      </c>
      <c r="K10" s="3">
        <v>5</v>
      </c>
      <c r="L10" s="99">
        <v>4</v>
      </c>
      <c r="M10" s="39">
        <f>IF(AND($G10="x",K10&gt;0),0,IF(ISERROR(LOOKUP(L10,Punkte!$D$1:$D$22,Punkte!$E$1:$E$22)),"",LOOKUP((L10),Punkte!$D$1:$D$22,Punkte!$E$1:$E$22)))</f>
        <v>13</v>
      </c>
      <c r="N10" s="3">
        <v>9</v>
      </c>
      <c r="O10" s="99">
        <v>6</v>
      </c>
      <c r="P10" s="39">
        <f>IF(AND($G10="x",N10&gt;0),0,IF(ISERROR(LOOKUP(O10,Punkte!$D$1:$D$22,Punkte!$E$1:$E$22)),"",LOOKUP((O10),Punkte!$D$1:$D$22,Punkte!$E$1:$E$22)))</f>
        <v>10</v>
      </c>
      <c r="R10" s="99">
        <f>IF($G10="x",0,IF(Q10&lt;50,Q10-COUNTIFS($G$5:$G10,"x"),0))</f>
        <v>0</v>
      </c>
      <c r="S10" s="39" t="str">
        <f>IF(AND($G10="x",Q10&gt;0),0,IF(ISERROR(LOOKUP(R10,Punkte!$D$1:$D$22,Punkte!$E$1:$E$22)),"",LOOKUP((R10),Punkte!$D$1:$D$22,Punkte!$E$1:$E$22)))</f>
        <v/>
      </c>
      <c r="T10" s="3">
        <v>7</v>
      </c>
      <c r="U10" s="99">
        <v>7</v>
      </c>
      <c r="V10" s="39">
        <f>IF(AND($G10="x",T10&gt;0),0,IF(ISERROR(LOOKUP(U10,Punkte!$D$1:$D$22,Punkte!$E$1:$E$22)),"",LOOKUP((U10),Punkte!$D$1:$D$22,Punkte!$E$1:$E$22)))</f>
        <v>9</v>
      </c>
      <c r="W10" s="3">
        <v>7</v>
      </c>
      <c r="X10" s="99">
        <v>7</v>
      </c>
      <c r="Y10" s="39">
        <f>IF(AND($G10="x",W10&gt;0),0,IF(ISERROR(LOOKUP(X10,Punkte!$D$1:$D$22,Punkte!$E$1:$E$22)),"",LOOKUP((X10),Punkte!$D$1:$D$22,Punkte!$E$1:$E$22)))</f>
        <v>9</v>
      </c>
      <c r="Z10" s="3">
        <v>5</v>
      </c>
      <c r="AA10" s="99">
        <v>4</v>
      </c>
      <c r="AB10" s="39">
        <f>IF(AND($G10="x",Z10&gt;0),0,IF(ISERROR(LOOKUP(AA10,Punkte!$D$1:$D$22,Punkte!$E$1:$E$22)),"",LOOKUP((AA10),Punkte!$D$1:$D$22,Punkte!$E$1:$E$22)))</f>
        <v>13</v>
      </c>
      <c r="AC10" s="3">
        <v>8</v>
      </c>
      <c r="AD10" s="99">
        <v>6</v>
      </c>
      <c r="AE10" s="39">
        <f>IF(AND($G10="x",AC10&gt;0),0,IF(ISERROR(LOOKUP(AD10,Punkte!$D$1:$D$22,Punkte!$E$1:$E$22)),"",LOOKUP((AD10),Punkte!$D$1:$D$22,Punkte!$E$1:$E$22)))</f>
        <v>10</v>
      </c>
      <c r="AF10" s="3" t="s">
        <v>47</v>
      </c>
      <c r="AG10" s="99">
        <v>0</v>
      </c>
      <c r="AH10" s="39" t="str">
        <f>IF(AND($G10="x",AF10&gt;0),0,IF(ISERROR(LOOKUP(AG10,Punkte!$D$1:$D$22,Punkte!$E$1:$E$22)),"",LOOKUP((AG10),Punkte!$D$1:$D$22,Punkte!$E$1:$E$22)))</f>
        <v/>
      </c>
      <c r="AI10" s="3" t="s">
        <v>47</v>
      </c>
      <c r="AJ10" s="99">
        <v>0</v>
      </c>
      <c r="AK10" s="39" t="str">
        <f>IF(AND($G10="x",AI10&gt;0),0,IF(ISERROR(LOOKUP(AJ10,Punkte!$D$1:$D$22,Punkte!$E$1:$E$22)),"",LOOKUP((AJ10),Punkte!$D$1:$D$22,Punkte!$E$1:$E$22)))</f>
        <v/>
      </c>
      <c r="AL10" s="225">
        <f t="shared" si="1"/>
        <v>9</v>
      </c>
    </row>
    <row r="11" spans="1:40" x14ac:dyDescent="0.25">
      <c r="A11" s="145">
        <f t="shared" si="0"/>
        <v>7</v>
      </c>
      <c r="B11" s="146">
        <f>SUM(IF(ISNUMBER(J11),J11)+IF(ISNUMBER(M11),M11)+IF(ISNUMBER(P11),P11)+IF(ISNUMBER(S11),S11)+IF(ISNUMBER(V11),V11)+IF(ISNUMBER(Y11),Y11)+IF(ISNUMBER(AB11),AB11)+IF(ISNUMBER(AE11),AE11)+IF(ISNUMBER(#REF!),#REF!)+IF(ISNUMBER(#REF!),#REF!)+IF(ISNUMBER(#REF!),#REF!)+IF(ISNUMBER(AH11),AH11)+IF(ISNUMBER(AK11),AK11))</f>
        <v>70</v>
      </c>
      <c r="C11" s="3">
        <v>22</v>
      </c>
      <c r="E11" s="15" t="s">
        <v>285</v>
      </c>
      <c r="F11" s="15" t="s">
        <v>43</v>
      </c>
      <c r="G11" s="219"/>
      <c r="H11" s="63">
        <v>5</v>
      </c>
      <c r="I11" s="99">
        <v>5</v>
      </c>
      <c r="J11" s="39">
        <f>IF(AND($G11="x",H11&gt;0),0,IF(ISERROR(LOOKUP(I11,Punkte!$D$1:$D$22,Punkte!$E$1:$E$22)),"",LOOKUP((I11),Punkte!$D$1:$D$22,Punkte!$E$1:$E$22)))</f>
        <v>11</v>
      </c>
      <c r="K11" s="3" t="s">
        <v>39</v>
      </c>
      <c r="L11" s="99">
        <v>0</v>
      </c>
      <c r="M11" s="39" t="str">
        <f>IF(AND($G11="x",K11&gt;0),0,IF(ISERROR(LOOKUP(L11,Punkte!$D$1:$D$22,Punkte!$E$1:$E$22)),"",LOOKUP((L11),Punkte!$D$1:$D$22,Punkte!$E$1:$E$22)))</f>
        <v/>
      </c>
      <c r="N11" s="3">
        <v>6</v>
      </c>
      <c r="O11" s="99">
        <v>4</v>
      </c>
      <c r="P11" s="39">
        <f>IF(AND($G11="x",N11&gt;0),0,IF(ISERROR(LOOKUP(O11,Punkte!$D$1:$D$22,Punkte!$E$1:$E$22)),"",LOOKUP((O11),Punkte!$D$1:$D$22,Punkte!$E$1:$E$22)))</f>
        <v>13</v>
      </c>
      <c r="R11" s="99">
        <f>IF($G11="x",0,IF(Q11&lt;50,Q11-COUNTIFS($G$5:$G11,"x"),0))</f>
        <v>0</v>
      </c>
      <c r="S11" s="39" t="str">
        <f>IF(AND($G11="x",Q11&gt;0),0,IF(ISERROR(LOOKUP(R11,Punkte!$D$1:$D$22,Punkte!$E$1:$E$22)),"",LOOKUP((R11),Punkte!$D$1:$D$22,Punkte!$E$1:$E$22)))</f>
        <v/>
      </c>
      <c r="T11" s="3">
        <v>4</v>
      </c>
      <c r="U11" s="99">
        <v>4</v>
      </c>
      <c r="V11" s="39">
        <f>IF(AND($G11="x",T11&gt;0),0,IF(ISERROR(LOOKUP(U11,Punkte!$D$1:$D$22,Punkte!$E$1:$E$22)),"",LOOKUP((U11),Punkte!$D$1:$D$22,Punkte!$E$1:$E$22)))</f>
        <v>13</v>
      </c>
      <c r="W11" s="3">
        <v>4</v>
      </c>
      <c r="X11" s="99">
        <v>4</v>
      </c>
      <c r="Y11" s="39">
        <f>IF(AND($G11="x",W11&gt;0),0,IF(ISERROR(LOOKUP(X11,Punkte!$D$1:$D$22,Punkte!$E$1:$E$22)),"",LOOKUP((X11),Punkte!$D$1:$D$22,Punkte!$E$1:$E$22)))</f>
        <v>13</v>
      </c>
      <c r="AA11" s="99">
        <f>IF($G11="x",0,IF(Z11&lt;50,Z11-COUNTIFS($G$5:$G11,"x"),0))</f>
        <v>0</v>
      </c>
      <c r="AB11" s="39" t="str">
        <f>IF(AND($G11="x",Z11&gt;0),0,IF(ISERROR(LOOKUP(AA11,Punkte!$D$1:$D$22,Punkte!$E$1:$E$22)),"",LOOKUP((AA11),Punkte!$D$1:$D$22,Punkte!$E$1:$E$22)))</f>
        <v/>
      </c>
      <c r="AD11" s="99">
        <f>IF($G11="x",0,IF(AC11&lt;50,AC11-COUNTIFS($G$5:$G11,"x"),0))</f>
        <v>0</v>
      </c>
      <c r="AE11" s="39" t="str">
        <f>IF(AND($G11="x",AC11&gt;0),0,IF(ISERROR(LOOKUP(AD11,Punkte!$D$1:$D$22,Punkte!$E$1:$E$22)),"",LOOKUP((AD11),Punkte!$D$1:$D$22,Punkte!$E$1:$E$22)))</f>
        <v/>
      </c>
      <c r="AF11" s="3">
        <v>10</v>
      </c>
      <c r="AG11" s="99">
        <v>7</v>
      </c>
      <c r="AH11" s="39">
        <f>IF(AND($G11="x",AF11&gt;0),0,IF(ISERROR(LOOKUP(AG11,Punkte!$D$1:$D$22,Punkte!$E$1:$E$22)),"",LOOKUP((AG11),Punkte!$D$1:$D$22,Punkte!$E$1:$E$22)))</f>
        <v>9</v>
      </c>
      <c r="AI11" s="3">
        <v>6</v>
      </c>
      <c r="AJ11" s="99">
        <v>5</v>
      </c>
      <c r="AK11" s="39">
        <f>IF(AND($G11="x",AI11&gt;0),0,IF(ISERROR(LOOKUP(AJ11,Punkte!$D$1:$D$22,Punkte!$E$1:$E$22)),"",LOOKUP((AJ11),Punkte!$D$1:$D$22,Punkte!$E$1:$E$22)))</f>
        <v>11</v>
      </c>
      <c r="AL11" s="225">
        <f t="shared" si="1"/>
        <v>7</v>
      </c>
    </row>
    <row r="12" spans="1:40" x14ac:dyDescent="0.25">
      <c r="A12" s="145">
        <v>8</v>
      </c>
      <c r="B12" s="146">
        <f>SUM(IF(ISNUMBER(J12),J12)+IF(ISNUMBER(M12),M12)+IF(ISNUMBER(P12),P12)+IF(ISNUMBER(S12),S12)+IF(ISNUMBER(V12),V12)+IF(ISNUMBER(Y12),Y12)+IF(ISNUMBER(AB12),AB12)+IF(ISNUMBER(AE12),AE12)+IF(ISNUMBER(#REF!),#REF!)+IF(ISNUMBER(#REF!),#REF!)+IF(ISNUMBER(#REF!),#REF!)+IF(ISNUMBER(AH12),AH12)+IF(ISNUMBER(AK12),AK12))</f>
        <v>70</v>
      </c>
      <c r="C12" s="3">
        <v>9</v>
      </c>
      <c r="E12" s="15" t="s">
        <v>245</v>
      </c>
      <c r="F12" s="15" t="s">
        <v>55</v>
      </c>
      <c r="G12" s="202"/>
      <c r="H12" s="63">
        <v>11</v>
      </c>
      <c r="I12" s="99">
        <v>9</v>
      </c>
      <c r="J12" s="39">
        <f>IF(AND($G12="x",H12&gt;0),0,IF(ISERROR(LOOKUP(I12,Punkte!$D$1:$D$22,Punkte!$E$1:$E$22)),"",LOOKUP((I12),Punkte!$D$1:$D$22,Punkte!$E$1:$E$22)))</f>
        <v>7</v>
      </c>
      <c r="K12" s="3">
        <v>8</v>
      </c>
      <c r="L12" s="99">
        <v>6</v>
      </c>
      <c r="M12" s="39">
        <f>IF(AND($G12="x",K12&gt;0),0,IF(ISERROR(LOOKUP(L12,Punkte!$D$1:$D$22,Punkte!$E$1:$E$22)),"",LOOKUP((L12),Punkte!$D$1:$D$22,Punkte!$E$1:$E$22)))</f>
        <v>10</v>
      </c>
      <c r="N12" s="3">
        <v>13</v>
      </c>
      <c r="O12" s="99">
        <v>9</v>
      </c>
      <c r="P12" s="39">
        <f>IF(AND($G12="x",N12&gt;0),0,IF(ISERROR(LOOKUP(O12,Punkte!$D$1:$D$22,Punkte!$E$1:$E$22)),"",LOOKUP((O12),Punkte!$D$1:$D$22,Punkte!$E$1:$E$22)))</f>
        <v>7</v>
      </c>
      <c r="R12" s="99">
        <f>IF($G12="x",0,IF(Q12&lt;50,Q12-COUNTIFS($G$5:$G12,"x"),0))</f>
        <v>0</v>
      </c>
      <c r="S12" s="39" t="str">
        <f>IF(AND($G12="x",Q12&gt;0),0,IF(ISERROR(LOOKUP(R12,Punkte!$D$1:$D$22,Punkte!$E$1:$E$22)),"",LOOKUP((R12),Punkte!$D$1:$D$22,Punkte!$E$1:$E$22)))</f>
        <v/>
      </c>
      <c r="T12" s="3">
        <v>11</v>
      </c>
      <c r="U12" s="99">
        <v>9</v>
      </c>
      <c r="V12" s="39">
        <f>IF(AND($G12="x",T12&gt;0),0,IF(ISERROR(LOOKUP(U12,Punkte!$D$1:$D$22,Punkte!$E$1:$E$22)),"",LOOKUP((U12),Punkte!$D$1:$D$22,Punkte!$E$1:$E$22)))</f>
        <v>7</v>
      </c>
      <c r="W12" s="3">
        <v>10</v>
      </c>
      <c r="X12" s="99">
        <v>8</v>
      </c>
      <c r="Y12" s="39">
        <f>IF(AND($G12="x",W12&gt;0),0,IF(ISERROR(LOOKUP(X12,Punkte!$D$1:$D$22,Punkte!$E$1:$E$22)),"",LOOKUP((X12),Punkte!$D$1:$D$22,Punkte!$E$1:$E$22)))</f>
        <v>8</v>
      </c>
      <c r="Z12" s="3">
        <v>8</v>
      </c>
      <c r="AA12" s="99">
        <v>6</v>
      </c>
      <c r="AB12" s="39">
        <f>IF(AND($G12="x",Z12&gt;0),0,IF(ISERROR(LOOKUP(AA12,Punkte!$D$1:$D$22,Punkte!$E$1:$E$22)),"",LOOKUP((AA12),Punkte!$D$1:$D$22,Punkte!$E$1:$E$22)))</f>
        <v>10</v>
      </c>
      <c r="AC12" s="3">
        <v>7</v>
      </c>
      <c r="AD12" s="99">
        <v>5</v>
      </c>
      <c r="AE12" s="39">
        <f>IF(AND($G12="x",AC12&gt;0),0,IF(ISERROR(LOOKUP(AD12,Punkte!$D$1:$D$22,Punkte!$E$1:$E$22)),"",LOOKUP((AD12),Punkte!$D$1:$D$22,Punkte!$E$1:$E$22)))</f>
        <v>11</v>
      </c>
      <c r="AF12" s="3">
        <v>9</v>
      </c>
      <c r="AG12" s="99">
        <v>6</v>
      </c>
      <c r="AH12" s="39">
        <f>IF(AND($G12="x",AF12&gt;0),0,IF(ISERROR(LOOKUP(AG12,Punkte!$D$1:$D$22,Punkte!$E$1:$E$22)),"",LOOKUP((AG12),Punkte!$D$1:$D$22,Punkte!$E$1:$E$22)))</f>
        <v>10</v>
      </c>
      <c r="AI12" s="3" t="s">
        <v>47</v>
      </c>
      <c r="AJ12" s="99">
        <v>0</v>
      </c>
      <c r="AK12" s="39" t="str">
        <f>IF(AND($G12="x",AI12&gt;0),0,IF(ISERROR(LOOKUP(AJ12,Punkte!$D$1:$D$22,Punkte!$E$1:$E$22)),"",LOOKUP((AJ12),Punkte!$D$1:$D$22,Punkte!$E$1:$E$22)))</f>
        <v/>
      </c>
      <c r="AL12" s="225">
        <f t="shared" si="1"/>
        <v>9</v>
      </c>
    </row>
    <row r="13" spans="1:40" x14ac:dyDescent="0.25">
      <c r="A13" s="145">
        <f>_xlfn.RANK.EQ(B13,$B$5:$B$58)</f>
        <v>9</v>
      </c>
      <c r="B13" s="146">
        <f>SUM(IF(ISNUMBER(J13),J13)+IF(ISNUMBER(M13),M13)+IF(ISNUMBER(P13),P13)+IF(ISNUMBER(S13),S13)+IF(ISNUMBER(V13),V13)+IF(ISNUMBER(Y13),Y13)+IF(ISNUMBER(AB13),AB13)+IF(ISNUMBER(AE13),AE13)+IF(ISNUMBER(#REF!),#REF!)+IF(ISNUMBER(#REF!),#REF!)+IF(ISNUMBER(#REF!),#REF!)+IF(ISNUMBER(AH13),AH13)+IF(ISNUMBER(AK13),AK13))</f>
        <v>68</v>
      </c>
      <c r="C13" s="18">
        <v>75</v>
      </c>
      <c r="E13" s="15" t="s">
        <v>378</v>
      </c>
      <c r="F13" s="15" t="s">
        <v>382</v>
      </c>
      <c r="G13" s="202"/>
      <c r="H13" s="63">
        <v>13</v>
      </c>
      <c r="I13" s="99">
        <v>10</v>
      </c>
      <c r="J13" s="39">
        <f>IF(AND($G13="x",H13&gt;0),0,IF(ISERROR(LOOKUP(I13,Punkte!$D$1:$D$22,Punkte!$E$1:$E$22)),"",LOOKUP((I13),Punkte!$D$1:$D$22,Punkte!$E$1:$E$22)))</f>
        <v>6</v>
      </c>
      <c r="K13" s="3">
        <v>10</v>
      </c>
      <c r="L13" s="99">
        <v>7</v>
      </c>
      <c r="M13" s="39">
        <f>IF(AND($G13="x",K13&gt;0),0,IF(ISERROR(LOOKUP(L13,Punkte!$D$1:$D$22,Punkte!$E$1:$E$22)),"",LOOKUP((L13),Punkte!$D$1:$D$22,Punkte!$E$1:$E$22)))</f>
        <v>9</v>
      </c>
      <c r="N13" s="3">
        <v>16</v>
      </c>
      <c r="O13" s="99">
        <v>10</v>
      </c>
      <c r="P13" s="39">
        <f>IF(AND($G13="x",N13&gt;0),0,IF(ISERROR(LOOKUP(O13,Punkte!$D$1:$D$22,Punkte!$E$1:$E$22)),"",LOOKUP((O13),Punkte!$D$1:$D$22,Punkte!$E$1:$E$22)))</f>
        <v>6</v>
      </c>
      <c r="R13" s="99">
        <f>IF($G13="x",0,IF(Q13&lt;50,Q13-COUNTIFS($G$5:$G13,"x"),0))</f>
        <v>0</v>
      </c>
      <c r="S13" s="39" t="str">
        <f>IF(AND($G13="x",Q13&gt;0),0,IF(ISERROR(LOOKUP(R13,Punkte!$D$1:$D$22,Punkte!$E$1:$E$22)),"",LOOKUP((R13),Punkte!$D$1:$D$22,Punkte!$E$1:$E$22)))</f>
        <v/>
      </c>
      <c r="T13" s="3">
        <v>10</v>
      </c>
      <c r="U13" s="99">
        <v>8</v>
      </c>
      <c r="V13" s="39">
        <f>IF(AND($G13="x",T13&gt;0),0,IF(ISERROR(LOOKUP(U13,Punkte!$D$1:$D$22,Punkte!$E$1:$E$22)),"",LOOKUP((U13),Punkte!$D$1:$D$22,Punkte!$E$1:$E$22)))</f>
        <v>8</v>
      </c>
      <c r="W13" s="3">
        <v>11</v>
      </c>
      <c r="X13" s="99">
        <v>9</v>
      </c>
      <c r="Y13" s="39">
        <f>IF(AND($G13="x",W13&gt;0),0,IF(ISERROR(LOOKUP(X13,Punkte!$D$1:$D$22,Punkte!$E$1:$E$22)),"",LOOKUP((X13),Punkte!$D$1:$D$22,Punkte!$E$1:$E$22)))</f>
        <v>7</v>
      </c>
      <c r="Z13" s="3">
        <v>11</v>
      </c>
      <c r="AA13" s="99">
        <v>8</v>
      </c>
      <c r="AB13" s="39">
        <f>IF(AND($G13="x",Z13&gt;0),0,IF(ISERROR(LOOKUP(AA13,Punkte!$D$1:$D$22,Punkte!$E$1:$E$22)),"",LOOKUP((AA13),Punkte!$D$1:$D$22,Punkte!$E$1:$E$22)))</f>
        <v>8</v>
      </c>
      <c r="AC13" s="3">
        <v>10</v>
      </c>
      <c r="AD13" s="99">
        <v>8</v>
      </c>
      <c r="AE13" s="39">
        <f>IF(AND($G13="x",AC13&gt;0),0,IF(ISERROR(LOOKUP(AD13,Punkte!$D$1:$D$22,Punkte!$E$1:$E$22)),"",LOOKUP((AD13),Punkte!$D$1:$D$22,Punkte!$E$1:$E$22)))</f>
        <v>8</v>
      </c>
      <c r="AF13" s="3">
        <v>14</v>
      </c>
      <c r="AG13" s="99">
        <v>9</v>
      </c>
      <c r="AH13" s="39">
        <f>IF(AND($G13="x",AF13&gt;0),0,IF(ISERROR(LOOKUP(AG13,Punkte!$D$1:$D$22,Punkte!$E$1:$E$22)),"",LOOKUP((AG13),Punkte!$D$1:$D$22,Punkte!$E$1:$E$22)))</f>
        <v>7</v>
      </c>
      <c r="AI13" s="3">
        <v>10</v>
      </c>
      <c r="AJ13" s="99">
        <v>7</v>
      </c>
      <c r="AK13" s="39">
        <f>IF(AND($G13="x",AI13&gt;0),0,IF(ISERROR(LOOKUP(AJ13,Punkte!$D$1:$D$22,Punkte!$E$1:$E$22)),"",LOOKUP((AJ13),Punkte!$D$1:$D$22,Punkte!$E$1:$E$22)))</f>
        <v>9</v>
      </c>
      <c r="AL13" s="225">
        <f t="shared" si="1"/>
        <v>9</v>
      </c>
    </row>
    <row r="14" spans="1:40" x14ac:dyDescent="0.25">
      <c r="A14" s="145">
        <f>_xlfn.RANK.EQ(B14,$B$5:$B$58)</f>
        <v>10</v>
      </c>
      <c r="B14" s="146">
        <f>SUM(IF(ISNUMBER(J14),J14)+IF(ISNUMBER(M14),M14)+IF(ISNUMBER(P14),P14)+IF(ISNUMBER(S14),S14)+IF(ISNUMBER(V14),V14)+IF(ISNUMBER(Y14),Y14)+IF(ISNUMBER(AB14),AB14)+IF(ISNUMBER(AE14),AE14)+IF(ISNUMBER(#REF!),#REF!)+IF(ISNUMBER(#REF!),#REF!)+IF(ISNUMBER(#REF!),#REF!)+IF(ISNUMBER(AH14),AH14)+IF(ISNUMBER(AK14),AK14))</f>
        <v>61</v>
      </c>
      <c r="C14" s="18">
        <v>696</v>
      </c>
      <c r="D14" s="206"/>
      <c r="E14" s="15" t="s">
        <v>376</v>
      </c>
      <c r="F14" s="15" t="s">
        <v>377</v>
      </c>
      <c r="G14" s="218"/>
      <c r="H14" s="63">
        <v>10</v>
      </c>
      <c r="I14" s="99">
        <v>8</v>
      </c>
      <c r="J14" s="39">
        <f>IF(AND($G14="x",H14&gt;0),0,IF(ISERROR(LOOKUP(I14,Punkte!$D$1:$D$22,Punkte!$E$1:$E$22)),"",LOOKUP((I14),Punkte!$D$1:$D$22,Punkte!$E$1:$E$22)))</f>
        <v>8</v>
      </c>
      <c r="K14" s="3" t="s">
        <v>47</v>
      </c>
      <c r="L14" s="99">
        <v>0</v>
      </c>
      <c r="M14" s="39" t="str">
        <f>IF(AND($G14="x",K14&gt;0),0,IF(ISERROR(LOOKUP(L14,Punkte!$D$1:$D$22,Punkte!$E$1:$E$22)),"",LOOKUP((L14),Punkte!$D$1:$D$22,Punkte!$E$1:$E$22)))</f>
        <v/>
      </c>
      <c r="N14" s="3">
        <v>8</v>
      </c>
      <c r="O14" s="99">
        <v>5</v>
      </c>
      <c r="P14" s="39">
        <f>IF(AND($G14="x",N14&gt;0),0,IF(ISERROR(LOOKUP(O14,Punkte!$D$1:$D$22,Punkte!$E$1:$E$22)),"",LOOKUP((O14),Punkte!$D$1:$D$22,Punkte!$E$1:$E$22)))</f>
        <v>11</v>
      </c>
      <c r="R14" s="99">
        <f>IF($G14="x",0,IF(Q14&lt;50,Q14-COUNTIFS($G$5:$G14,"x"),0))</f>
        <v>0</v>
      </c>
      <c r="S14" s="39" t="str">
        <f>IF(AND($G14="x",Q14&gt;0),0,IF(ISERROR(LOOKUP(R14,Punkte!$D$1:$D$22,Punkte!$E$1:$E$22)),"",LOOKUP((R14),Punkte!$D$1:$D$22,Punkte!$E$1:$E$22)))</f>
        <v/>
      </c>
      <c r="T14" s="3">
        <v>5</v>
      </c>
      <c r="U14" s="99">
        <v>5</v>
      </c>
      <c r="V14" s="39">
        <f>IF(AND($G14="x",T14&gt;0),0,IF(ISERROR(LOOKUP(U14,Punkte!$D$1:$D$22,Punkte!$E$1:$E$22)),"",LOOKUP((U14),Punkte!$D$1:$D$22,Punkte!$E$1:$E$22)))</f>
        <v>11</v>
      </c>
      <c r="W14" s="3">
        <v>5</v>
      </c>
      <c r="X14" s="99">
        <v>5</v>
      </c>
      <c r="Y14" s="39">
        <f>IF(AND($G14="x",W14&gt;0),0,IF(ISERROR(LOOKUP(X14,Punkte!$D$1:$D$22,Punkte!$E$1:$E$22)),"",LOOKUP((X14),Punkte!$D$1:$D$22,Punkte!$E$1:$E$22)))</f>
        <v>11</v>
      </c>
      <c r="Z14" s="3">
        <v>7</v>
      </c>
      <c r="AA14" s="99">
        <v>5</v>
      </c>
      <c r="AB14" s="39">
        <f>IF(AND($G14="x",Z14&gt;0),0,IF(ISERROR(LOOKUP(AA14,Punkte!$D$1:$D$22,Punkte!$E$1:$E$22)),"",LOOKUP((AA14),Punkte!$D$1:$D$22,Punkte!$E$1:$E$22)))</f>
        <v>11</v>
      </c>
      <c r="AC14" s="3">
        <v>9</v>
      </c>
      <c r="AD14" s="99">
        <v>7</v>
      </c>
      <c r="AE14" s="39">
        <f>IF(AND($G14="x",AC14&gt;0),0,IF(ISERROR(LOOKUP(AD14,Punkte!$D$1:$D$22,Punkte!$E$1:$E$22)),"",LOOKUP((AD14),Punkte!$D$1:$D$22,Punkte!$E$1:$E$22)))</f>
        <v>9</v>
      </c>
      <c r="AF14" s="3" t="s">
        <v>47</v>
      </c>
      <c r="AG14" s="99">
        <v>0</v>
      </c>
      <c r="AH14" s="39" t="str">
        <f>IF(AND($G14="x",AF14&gt;0),0,IF(ISERROR(LOOKUP(AG14,Punkte!$D$1:$D$22,Punkte!$E$1:$E$22)),"",LOOKUP((AG14),Punkte!$D$1:$D$22,Punkte!$E$1:$E$22)))</f>
        <v/>
      </c>
      <c r="AI14" s="3" t="s">
        <v>39</v>
      </c>
      <c r="AJ14" s="99">
        <f>IF($G14="x",0,IF(AI14&lt;50,AI14-COUNTIFS($G$5:$G14,"x"),0))</f>
        <v>0</v>
      </c>
      <c r="AK14" s="39" t="str">
        <f>IF(AND($G14="x",AI14&gt;0),0,IF(ISERROR(LOOKUP(AJ14,Punkte!$D$1:$D$22,Punkte!$E$1:$E$22)),"",LOOKUP((AJ14),Punkte!$D$1:$D$22,Punkte!$E$1:$E$22)))</f>
        <v/>
      </c>
      <c r="AL14" s="225">
        <f t="shared" si="1"/>
        <v>9</v>
      </c>
    </row>
    <row r="15" spans="1:40" x14ac:dyDescent="0.25">
      <c r="A15" s="145">
        <f>_xlfn.RANK.EQ(B15,$B$5:$B$58)</f>
        <v>11</v>
      </c>
      <c r="B15" s="146">
        <f>SUM(IF(ISNUMBER(J15),J15)+IF(ISNUMBER(M15),M15)+IF(ISNUMBER(P15),P15)+IF(ISNUMBER(S15),S15)+IF(ISNUMBER(V15),V15)+IF(ISNUMBER(Y15),Y15)+IF(ISNUMBER(AB15),AB15)+IF(ISNUMBER(AE15),AE15)+IF(ISNUMBER(#REF!),#REF!)+IF(ISNUMBER(#REF!),#REF!)+IF(ISNUMBER(#REF!),#REF!)+IF(ISNUMBER(AH15),AH15)+IF(ISNUMBER(AK15),AK15))</f>
        <v>42</v>
      </c>
      <c r="C15" s="18">
        <v>64</v>
      </c>
      <c r="D15" s="208"/>
      <c r="E15" s="15" t="s">
        <v>320</v>
      </c>
      <c r="F15" s="15" t="s">
        <v>319</v>
      </c>
      <c r="G15" s="215"/>
      <c r="H15" s="63">
        <v>16</v>
      </c>
      <c r="I15" s="99">
        <v>13</v>
      </c>
      <c r="J15" s="39">
        <f>IF(AND($G15="x",H15&gt;0),0,IF(ISERROR(LOOKUP(I15,Punkte!$D$1:$D$22,Punkte!$E$1:$E$22)),"",LOOKUP((I15),Punkte!$D$1:$D$22,Punkte!$E$1:$E$22)))</f>
        <v>3</v>
      </c>
      <c r="K15" s="3">
        <v>14</v>
      </c>
      <c r="L15" s="99">
        <v>11</v>
      </c>
      <c r="M15" s="39">
        <f>IF(AND($G15="x",K15&gt;0),0,IF(ISERROR(LOOKUP(L15,Punkte!$D$1:$D$22,Punkte!$E$1:$E$22)),"",LOOKUP((L15),Punkte!$D$1:$D$22,Punkte!$E$1:$E$22)))</f>
        <v>5</v>
      </c>
      <c r="N15" s="3">
        <v>21</v>
      </c>
      <c r="O15" s="99">
        <v>13</v>
      </c>
      <c r="P15" s="39">
        <f>IF(AND($G15="x",N15&gt;0),0,IF(ISERROR(LOOKUP(O15,Punkte!$D$1:$D$22,Punkte!$E$1:$E$22)),"",LOOKUP((O15),Punkte!$D$1:$D$22,Punkte!$E$1:$E$22)))</f>
        <v>3</v>
      </c>
      <c r="R15" s="99">
        <f>IF($G15="x",0,IF(Q15&lt;50,Q15-COUNTIFS($G$5:$G15,"x"),0))</f>
        <v>0</v>
      </c>
      <c r="S15" s="39" t="str">
        <f>IF(AND($G15="x",Q15&gt;0),0,IF(ISERROR(LOOKUP(R15,Punkte!$D$1:$D$22,Punkte!$E$1:$E$22)),"",LOOKUP((R15),Punkte!$D$1:$D$22,Punkte!$E$1:$E$22)))</f>
        <v/>
      </c>
      <c r="T15" s="3">
        <v>17</v>
      </c>
      <c r="U15" s="99">
        <v>12</v>
      </c>
      <c r="V15" s="39">
        <f>IF(AND($G15="x",T15&gt;0),0,IF(ISERROR(LOOKUP(U15,Punkte!$D$1:$D$22,Punkte!$E$1:$E$22)),"",LOOKUP((U15),Punkte!$D$1:$D$22,Punkte!$E$1:$E$22)))</f>
        <v>4</v>
      </c>
      <c r="W15" s="3">
        <v>19</v>
      </c>
      <c r="X15" s="99">
        <v>12</v>
      </c>
      <c r="Y15" s="39">
        <f>IF(AND($G15="x",W15&gt;0),0,IF(ISERROR(LOOKUP(X15,Punkte!$D$1:$D$22,Punkte!$E$1:$E$22)),"",LOOKUP((X15),Punkte!$D$1:$D$22,Punkte!$E$1:$E$22)))</f>
        <v>4</v>
      </c>
      <c r="Z15" s="3">
        <v>10</v>
      </c>
      <c r="AA15" s="99">
        <v>7</v>
      </c>
      <c r="AB15" s="39">
        <f>IF(AND($G15="x",Z15&gt;0),0,IF(ISERROR(LOOKUP(AA15,Punkte!$D$1:$D$22,Punkte!$E$1:$E$22)),"",LOOKUP((AA15),Punkte!$D$1:$D$22,Punkte!$E$1:$E$22)))</f>
        <v>9</v>
      </c>
      <c r="AC15" s="3">
        <v>13</v>
      </c>
      <c r="AD15" s="99">
        <v>9</v>
      </c>
      <c r="AE15" s="39">
        <f>IF(AND($G15="x",AC15&gt;0),0,IF(ISERROR(LOOKUP(AD15,Punkte!$D$1:$D$22,Punkte!$E$1:$E$22)),"",LOOKUP((AD15),Punkte!$D$1:$D$22,Punkte!$E$1:$E$22)))</f>
        <v>7</v>
      </c>
      <c r="AF15" s="3" t="s">
        <v>39</v>
      </c>
      <c r="AG15" s="99">
        <f>IF($G15="x",0,IF(AF15&lt;50,AF15-COUNTIFS($G$5:$G15,"x"),0))</f>
        <v>0</v>
      </c>
      <c r="AH15" s="39" t="str">
        <f>IF(AND($G15="x",AF15&gt;0),0,IF(ISERROR(LOOKUP(AG15,Punkte!$D$1:$D$22,Punkte!$E$1:$E$22)),"",LOOKUP((AG15),Punkte!$D$1:$D$22,Punkte!$E$1:$E$22)))</f>
        <v/>
      </c>
      <c r="AI15" s="3">
        <v>14</v>
      </c>
      <c r="AJ15" s="99">
        <v>9</v>
      </c>
      <c r="AK15" s="39">
        <f>IF(AND($G15="x",AI15&gt;0),0,IF(ISERROR(LOOKUP(AJ15,Punkte!$D$1:$D$22,Punkte!$E$1:$E$22)),"",LOOKUP((AJ15),Punkte!$D$1:$D$22,Punkte!$E$1:$E$22)))</f>
        <v>7</v>
      </c>
      <c r="AL15" s="225">
        <f t="shared" si="1"/>
        <v>9</v>
      </c>
    </row>
    <row r="16" spans="1:40" x14ac:dyDescent="0.25">
      <c r="A16" s="145">
        <v>12</v>
      </c>
      <c r="B16" s="146">
        <f>SUM(IF(ISNUMBER(J16),J16)+IF(ISNUMBER(M16),M16)+IF(ISNUMBER(P16),P16)+IF(ISNUMBER(S16),S16)+IF(ISNUMBER(V16),V16)+IF(ISNUMBER(Y16),Y16)+IF(ISNUMBER(AB16),AB16)+IF(ISNUMBER(AE16),AE16)+IF(ISNUMBER(#REF!),#REF!)+IF(ISNUMBER(#REF!),#REF!)+IF(ISNUMBER(#REF!),#REF!)+IF(ISNUMBER(AH16),AH16)+IF(ISNUMBER(AK16),AK16))</f>
        <v>42</v>
      </c>
      <c r="C16" s="3">
        <v>51</v>
      </c>
      <c r="E16" s="15" t="s">
        <v>105</v>
      </c>
      <c r="F16" s="15" t="s">
        <v>229</v>
      </c>
      <c r="G16" s="216"/>
      <c r="H16" s="63">
        <v>15</v>
      </c>
      <c r="I16" s="99">
        <v>12</v>
      </c>
      <c r="J16" s="39">
        <f>IF(AND($G16="x",H16&gt;0),0,IF(ISERROR(LOOKUP(I16,Punkte!$D$1:$D$22,Punkte!$E$1:$E$22)),"",LOOKUP((I16),Punkte!$D$1:$D$22,Punkte!$E$1:$E$22)))</f>
        <v>4</v>
      </c>
      <c r="K16" s="63">
        <v>13</v>
      </c>
      <c r="L16" s="99">
        <v>10</v>
      </c>
      <c r="M16" s="39">
        <f>IF(AND($G16="x",K16&gt;0),0,IF(ISERROR(LOOKUP(L16,Punkte!$D$1:$D$22,Punkte!$E$1:$E$22)),"",LOOKUP((L16),Punkte!$D$1:$D$22,Punkte!$E$1:$E$22)))</f>
        <v>6</v>
      </c>
      <c r="N16" s="3">
        <v>20</v>
      </c>
      <c r="O16" s="99">
        <v>12</v>
      </c>
      <c r="P16" s="39">
        <f>IF(AND($G16="x",N16&gt;0),0,IF(ISERROR(LOOKUP(O16,Punkte!$D$1:$D$22,Punkte!$E$1:$E$22)),"",LOOKUP((O16),Punkte!$D$1:$D$22,Punkte!$E$1:$E$22)))</f>
        <v>4</v>
      </c>
      <c r="R16" s="99">
        <f>IF($G16="x",0,IF(Q16&lt;50,Q16-COUNTIFS($G$5:$G16,"x"),0))</f>
        <v>0</v>
      </c>
      <c r="S16" s="39" t="str">
        <f>IF(AND($G16="x",Q16&gt;0),0,IF(ISERROR(LOOKUP(R16,Punkte!$D$1:$D$22,Punkte!$E$1:$E$22)),"",LOOKUP((R16),Punkte!$D$1:$D$22,Punkte!$E$1:$E$22)))</f>
        <v/>
      </c>
      <c r="T16" s="3">
        <v>14</v>
      </c>
      <c r="U16" s="99">
        <v>10</v>
      </c>
      <c r="V16" s="39">
        <f>IF(AND($G16="x",T16&gt;0),0,IF(ISERROR(LOOKUP(U16,Punkte!$D$1:$D$22,Punkte!$E$1:$E$22)),"",LOOKUP((U16),Punkte!$D$1:$D$22,Punkte!$E$1:$E$22)))</f>
        <v>6</v>
      </c>
      <c r="W16" s="3">
        <v>14</v>
      </c>
      <c r="X16" s="99">
        <v>10</v>
      </c>
      <c r="Y16" s="39">
        <f>IF(AND($G16="x",W16&gt;0),0,IF(ISERROR(LOOKUP(X16,Punkte!$D$1:$D$22,Punkte!$E$1:$E$22)),"",LOOKUP((X16),Punkte!$D$1:$D$22,Punkte!$E$1:$E$22)))</f>
        <v>6</v>
      </c>
      <c r="AA16" s="99">
        <f>IF($G16="x",0,IF(Z16&lt;50,Z16-COUNTIFS($G$5:$G16,"x"),0))</f>
        <v>0</v>
      </c>
      <c r="AB16" s="39" t="str">
        <f>IF(AND($G16="x",Z16&gt;0),0,IF(ISERROR(LOOKUP(AA16,Punkte!$D$1:$D$22,Punkte!$E$1:$E$22)),"",LOOKUP((AA16),Punkte!$D$1:$D$22,Punkte!$E$1:$E$22)))</f>
        <v/>
      </c>
      <c r="AD16" s="99">
        <f>IF($G16="x",0,IF(AC16&lt;50,AC16-COUNTIFS($G$5:$G16,"x"),0))</f>
        <v>0</v>
      </c>
      <c r="AE16" s="39" t="str">
        <f>IF(AND($G16="x",AC16&gt;0),0,IF(ISERROR(LOOKUP(AD16,Punkte!$D$1:$D$22,Punkte!$E$1:$E$22)),"",LOOKUP((AD16),Punkte!$D$1:$D$22,Punkte!$E$1:$E$22)))</f>
        <v/>
      </c>
      <c r="AF16" s="3">
        <v>12</v>
      </c>
      <c r="AG16" s="99">
        <v>8</v>
      </c>
      <c r="AH16" s="39">
        <f>IF(AND($G16="x",AF16&gt;0),0,IF(ISERROR(LOOKUP(AG16,Punkte!$D$1:$D$22,Punkte!$E$1:$E$22)),"",LOOKUP((AG16),Punkte!$D$1:$D$22,Punkte!$E$1:$E$22)))</f>
        <v>8</v>
      </c>
      <c r="AI16" s="3">
        <v>13</v>
      </c>
      <c r="AJ16" s="99">
        <v>8</v>
      </c>
      <c r="AK16" s="39">
        <f>IF(AND($G16="x",AI16&gt;0),0,IF(ISERROR(LOOKUP(AJ16,Punkte!$D$1:$D$22,Punkte!$E$1:$E$22)),"",LOOKUP((AJ16),Punkte!$D$1:$D$22,Punkte!$E$1:$E$22)))</f>
        <v>8</v>
      </c>
      <c r="AL16" s="225">
        <f t="shared" si="1"/>
        <v>7</v>
      </c>
    </row>
    <row r="17" spans="1:263" x14ac:dyDescent="0.25">
      <c r="A17" s="145">
        <f t="shared" ref="A17:A58" si="2">_xlfn.RANK.EQ(B17,$B$5:$B$58)</f>
        <v>13</v>
      </c>
      <c r="B17" s="146">
        <f>SUM(IF(ISNUMBER(J17),J17)+IF(ISNUMBER(M17),M17)+IF(ISNUMBER(P17),P17)+IF(ISNUMBER(S17),S17)+IF(ISNUMBER(V17),V17)+IF(ISNUMBER(Y17),Y17)+IF(ISNUMBER(AB17),AB17)+IF(ISNUMBER(AE17),AE17)+IF(ISNUMBER(#REF!),#REF!)+IF(ISNUMBER(#REF!),#REF!)+IF(ISNUMBER(#REF!),#REF!)+IF(ISNUMBER(AH17),AH17)+IF(ISNUMBER(AK17),AK17))</f>
        <v>30</v>
      </c>
      <c r="C17" s="3">
        <v>5</v>
      </c>
      <c r="E17" s="15" t="s">
        <v>361</v>
      </c>
      <c r="F17" s="15" t="s">
        <v>72</v>
      </c>
      <c r="G17" s="216"/>
      <c r="H17" s="63">
        <v>14</v>
      </c>
      <c r="I17" s="99">
        <v>11</v>
      </c>
      <c r="J17" s="39">
        <f>IF(AND($G17="x",H17&gt;0),0,IF(ISERROR(LOOKUP(I17,Punkte!$D$1:$D$22,Punkte!$E$1:$E$22)),"",LOOKUP((I17),Punkte!$D$1:$D$22,Punkte!$E$1:$E$22)))</f>
        <v>5</v>
      </c>
      <c r="K17" s="3">
        <v>11</v>
      </c>
      <c r="L17" s="99">
        <v>8</v>
      </c>
      <c r="M17" s="39">
        <f>IF(AND($G17="x",K17&gt;0),0,IF(ISERROR(LOOKUP(L17,Punkte!$D$1:$D$22,Punkte!$E$1:$E$22)),"",LOOKUP((L17),Punkte!$D$1:$D$22,Punkte!$E$1:$E$22)))</f>
        <v>8</v>
      </c>
      <c r="N17" s="3">
        <v>18</v>
      </c>
      <c r="O17" s="99">
        <v>11</v>
      </c>
      <c r="P17" s="39">
        <f>IF(AND($G17="x",N17&gt;0),0,IF(ISERROR(LOOKUP(O17,Punkte!$D$1:$D$22,Punkte!$E$1:$E$22)),"",LOOKUP((O17),Punkte!$D$1:$D$22,Punkte!$E$1:$E$22)))</f>
        <v>5</v>
      </c>
      <c r="R17" s="99">
        <f>IF($G17="x",0,IF(Q17&lt;50,Q17-COUNTIFS($G$5:$G17,"x"),0))</f>
        <v>0</v>
      </c>
      <c r="S17" s="39" t="str">
        <f>IF(AND($G17="x",Q17&gt;0),0,IF(ISERROR(LOOKUP(R17,Punkte!$D$1:$D$22,Punkte!$E$1:$E$22)),"",LOOKUP((R17),Punkte!$D$1:$D$22,Punkte!$E$1:$E$22)))</f>
        <v/>
      </c>
      <c r="T17" s="3" t="s">
        <v>47</v>
      </c>
      <c r="U17" s="99">
        <f>IF($G17="x",0,IF(T17&lt;50,T17-COUNTIFS($G$5:$G17,"x"),0))</f>
        <v>0</v>
      </c>
      <c r="V17" s="39" t="str">
        <f>IF(AND($G17="x",T17&gt;0),0,IF(ISERROR(LOOKUP(U17,Punkte!$D$1:$D$22,Punkte!$E$1:$E$22)),"",LOOKUP((U17),Punkte!$D$1:$D$22,Punkte!$E$1:$E$22)))</f>
        <v/>
      </c>
      <c r="W17" s="3" t="s">
        <v>39</v>
      </c>
      <c r="X17" s="99">
        <v>0</v>
      </c>
      <c r="Y17" s="39" t="str">
        <f>IF(AND($G17="x",W17&gt;0),0,IF(ISERROR(LOOKUP(X17,Punkte!$D$1:$D$22,Punkte!$E$1:$E$22)),"",LOOKUP((X17),Punkte!$D$1:$D$22,Punkte!$E$1:$E$22)))</f>
        <v/>
      </c>
      <c r="AA17" s="99">
        <f>IF($G17="x",0,IF(Z17&lt;50,Z17-COUNTIFS($G$5:$G17,"x"),0))</f>
        <v>0</v>
      </c>
      <c r="AB17" s="39" t="str">
        <f>IF(AND($G17="x",Z17&gt;0),0,IF(ISERROR(LOOKUP(AA17,Punkte!$D$1:$D$22,Punkte!$E$1:$E$22)),"",LOOKUP((AA17),Punkte!$D$1:$D$22,Punkte!$E$1:$E$22)))</f>
        <v/>
      </c>
      <c r="AD17" s="99">
        <f>IF($G17="x",0,IF(AC17&lt;50,AC17-COUNTIFS($G$5:$G17,"x"),0))</f>
        <v>0</v>
      </c>
      <c r="AE17" s="39" t="str">
        <f>IF(AND($G17="x",AC17&gt;0),0,IF(ISERROR(LOOKUP(AD17,Punkte!$D$1:$D$22,Punkte!$E$1:$E$22)),"",LOOKUP((AD17),Punkte!$D$1:$D$22,Punkte!$E$1:$E$22)))</f>
        <v/>
      </c>
      <c r="AF17" s="3">
        <v>18</v>
      </c>
      <c r="AG17" s="99">
        <v>10</v>
      </c>
      <c r="AH17" s="39">
        <f>IF(AND($G17="x",AF17&gt;0),0,IF(ISERROR(LOOKUP(AG17,Punkte!$D$1:$D$22,Punkte!$E$1:$E$22)),"",LOOKUP((AG17),Punkte!$D$1:$D$22,Punkte!$E$1:$E$22)))</f>
        <v>6</v>
      </c>
      <c r="AI17" s="3">
        <v>15</v>
      </c>
      <c r="AJ17" s="99">
        <v>10</v>
      </c>
      <c r="AK17" s="39">
        <f>IF(AND($G17="x",AI17&gt;0),0,IF(ISERROR(LOOKUP(AJ17,Punkte!$D$1:$D$22,Punkte!$E$1:$E$22)),"",LOOKUP((AJ17),Punkte!$D$1:$D$22,Punkte!$E$1:$E$22)))</f>
        <v>6</v>
      </c>
      <c r="AL17" s="225">
        <f t="shared" si="1"/>
        <v>7</v>
      </c>
    </row>
    <row r="18" spans="1:263" x14ac:dyDescent="0.25">
      <c r="A18" s="145">
        <f t="shared" si="2"/>
        <v>14</v>
      </c>
      <c r="B18" s="146">
        <f>SUM(IF(ISNUMBER(J18),J18)+IF(ISNUMBER(M18),M18)+IF(ISNUMBER(P18),P18)+IF(ISNUMBER(S18),S18)+IF(ISNUMBER(V18),V18)+IF(ISNUMBER(Y18),Y18)+IF(ISNUMBER(AB18),AB18)+IF(ISNUMBER(AE18),AE18)+IF(ISNUMBER(#REF!),#REF!)+IF(ISNUMBER(#REF!),#REF!)+IF(ISNUMBER(#REF!),#REF!)+IF(ISNUMBER(AH18),AH18)+IF(ISNUMBER(AK18),AK18))</f>
        <v>25</v>
      </c>
      <c r="C18" s="3">
        <v>24</v>
      </c>
      <c r="E18" s="15" t="s">
        <v>329</v>
      </c>
      <c r="F18" s="15" t="s">
        <v>43</v>
      </c>
      <c r="G18" s="202"/>
      <c r="H18" s="63" t="s">
        <v>39</v>
      </c>
      <c r="I18" s="99">
        <v>0</v>
      </c>
      <c r="J18" s="39" t="str">
        <f>IF(AND($G18="x",H18&gt;0),0,IF(ISERROR(LOOKUP(I18,Punkte!$D$1:$D$22,Punkte!$E$1:$E$22)),"",LOOKUP((I18),Punkte!$D$1:$D$22,Punkte!$E$1:$E$22)))</f>
        <v/>
      </c>
      <c r="K18" s="3" t="s">
        <v>39</v>
      </c>
      <c r="L18" s="99">
        <v>0</v>
      </c>
      <c r="M18" s="39" t="str">
        <f>IF(AND($G18="x",K18&gt;0),0,IF(ISERROR(LOOKUP(L18,Punkte!$D$1:$D$22,Punkte!$E$1:$E$22)),"",LOOKUP((L18),Punkte!$D$1:$D$22,Punkte!$E$1:$E$22)))</f>
        <v/>
      </c>
      <c r="N18" s="3">
        <v>22</v>
      </c>
      <c r="O18" s="99">
        <v>14</v>
      </c>
      <c r="P18" s="39">
        <f>IF(AND($G18="x",N18&gt;0),0,IF(ISERROR(LOOKUP(O18,Punkte!$D$1:$D$22,Punkte!$E$1:$E$22)),"",LOOKUP((O18),Punkte!$D$1:$D$22,Punkte!$E$1:$E$22)))</f>
        <v>2</v>
      </c>
      <c r="R18" s="99">
        <f>IF($G18="x",0,IF(Q18&lt;50,Q18-COUNTIFS($G$5:$G18,"x"),0))</f>
        <v>0</v>
      </c>
      <c r="S18" s="39" t="str">
        <f>IF(AND($G18="x",Q18&gt;0),0,IF(ISERROR(LOOKUP(R18,Punkte!$D$1:$D$22,Punkte!$E$1:$E$22)),"",LOOKUP((R18),Punkte!$D$1:$D$22,Punkte!$E$1:$E$22)))</f>
        <v/>
      </c>
      <c r="T18" s="3">
        <v>16</v>
      </c>
      <c r="U18" s="99">
        <v>11</v>
      </c>
      <c r="V18" s="39">
        <f>IF(AND($G18="x",T18&gt;0),0,IF(ISERROR(LOOKUP(U18,Punkte!$D$1:$D$22,Punkte!$E$1:$E$22)),"",LOOKUP((U18),Punkte!$D$1:$D$22,Punkte!$E$1:$E$22)))</f>
        <v>5</v>
      </c>
      <c r="W18" s="3">
        <v>18</v>
      </c>
      <c r="X18" s="99">
        <v>11</v>
      </c>
      <c r="Y18" s="39">
        <f>IF(AND($G18="x",W18&gt;0),0,IF(ISERROR(LOOKUP(X18,Punkte!$D$1:$D$22,Punkte!$E$1:$E$22)),"",LOOKUP((X18),Punkte!$D$1:$D$22,Punkte!$E$1:$E$22)))</f>
        <v>5</v>
      </c>
      <c r="Z18" s="3">
        <v>12</v>
      </c>
      <c r="AA18" s="99">
        <v>9</v>
      </c>
      <c r="AB18" s="39">
        <f>IF(AND($G18="x",Z18&gt;0),0,IF(ISERROR(LOOKUP(AA18,Punkte!$D$1:$D$22,Punkte!$E$1:$E$22)),"",LOOKUP((AA18),Punkte!$D$1:$D$22,Punkte!$E$1:$E$22)))</f>
        <v>7</v>
      </c>
      <c r="AC18" s="3">
        <v>14</v>
      </c>
      <c r="AD18" s="99">
        <v>10</v>
      </c>
      <c r="AE18" s="39">
        <f>IF(AND($G18="x",AC18&gt;0),0,IF(ISERROR(LOOKUP(AD18,Punkte!$D$1:$D$22,Punkte!$E$1:$E$22)),"",LOOKUP((AD18),Punkte!$D$1:$D$22,Punkte!$E$1:$E$22)))</f>
        <v>6</v>
      </c>
      <c r="AG18" s="99">
        <f>IF($G18="x",0,IF(AF18&lt;50,AF18-COUNTIFS($G$5:$G18,"x"),0))</f>
        <v>0</v>
      </c>
      <c r="AH18" s="39" t="str">
        <f>IF(AND($G18="x",AF18&gt;0),0,IF(ISERROR(LOOKUP(AG18,Punkte!$D$1:$D$22,Punkte!$E$1:$E$22)),"",LOOKUP((AG18),Punkte!$D$1:$D$22,Punkte!$E$1:$E$22)))</f>
        <v/>
      </c>
      <c r="AJ18" s="99">
        <f>IF($G18="x",0,IF(AI18&lt;50,AI18-COUNTIFS($G$5:$G18,"x"),0))</f>
        <v>0</v>
      </c>
      <c r="AK18" s="39" t="str">
        <f>IF(AND($G18="x",AI18&gt;0),0,IF(ISERROR(LOOKUP(AJ18,Punkte!$D$1:$D$22,Punkte!$E$1:$E$22)),"",LOOKUP((AJ18),Punkte!$D$1:$D$22,Punkte!$E$1:$E$22)))</f>
        <v/>
      </c>
      <c r="AL18" s="225">
        <f t="shared" si="1"/>
        <v>7</v>
      </c>
    </row>
    <row r="19" spans="1:263" x14ac:dyDescent="0.25">
      <c r="A19" s="145">
        <f t="shared" si="2"/>
        <v>15</v>
      </c>
      <c r="B19" s="146">
        <f>SUM(IF(ISNUMBER(J19),J19)+IF(ISNUMBER(M19),M19)+IF(ISNUMBER(P19),P19)+IF(ISNUMBER(S19),S19)+IF(ISNUMBER(V19),V19)+IF(ISNUMBER(Y19),Y19)+IF(ISNUMBER(AB19),AB19)+IF(ISNUMBER(AE19),AE19)+IF(ISNUMBER(#REF!),#REF!)+IF(ISNUMBER(#REF!),#REF!)+IF(ISNUMBER(#REF!),#REF!)+IF(ISNUMBER(AH19),AH19)+IF(ISNUMBER(AK19),AK19))</f>
        <v>17</v>
      </c>
      <c r="C19" s="3">
        <v>23</v>
      </c>
      <c r="E19" s="15" t="s">
        <v>92</v>
      </c>
      <c r="F19" s="15" t="s">
        <v>55</v>
      </c>
      <c r="G19" s="202"/>
      <c r="H19" s="63">
        <v>19</v>
      </c>
      <c r="I19" s="99">
        <v>14</v>
      </c>
      <c r="J19" s="39">
        <f>IF(AND($G19="x",H19&gt;0),0,IF(ISERROR(LOOKUP(I19,Punkte!$D$1:$D$22,Punkte!$E$1:$E$22)),"",LOOKUP((I19),Punkte!$D$1:$D$22,Punkte!$E$1:$E$22)))</f>
        <v>2</v>
      </c>
      <c r="K19" s="3">
        <v>15</v>
      </c>
      <c r="L19" s="99">
        <v>10</v>
      </c>
      <c r="M19" s="39">
        <f>IF(AND($G19="x",K19&gt;0),0,IF(ISERROR(LOOKUP(L19,Punkte!$D$1:$D$22,Punkte!$E$1:$E$22)),"",LOOKUP((L19),Punkte!$D$1:$D$22,Punkte!$E$1:$E$22)))</f>
        <v>6</v>
      </c>
      <c r="N19" s="3" t="s">
        <v>39</v>
      </c>
      <c r="O19" s="99">
        <v>0</v>
      </c>
      <c r="P19" s="39" t="str">
        <f>IF(AND($G19="x",N19&gt;0),0,IF(ISERROR(LOOKUP(O19,Punkte!$D$1:$D$22,Punkte!$E$1:$E$22)),"",LOOKUP((O19),Punkte!$D$1:$D$22,Punkte!$E$1:$E$22)))</f>
        <v/>
      </c>
      <c r="R19" s="99">
        <f>IF($G19="x",0,IF(Q19&lt;50,Q19-COUNTIFS($G$5:$G19,"x"),0))</f>
        <v>0</v>
      </c>
      <c r="S19" s="39" t="str">
        <f>IF(AND($G19="x",Q19&gt;0),0,IF(ISERROR(LOOKUP(R19,Punkte!$D$1:$D$22,Punkte!$E$1:$E$22)),"",LOOKUP((R19),Punkte!$D$1:$D$22,Punkte!$E$1:$E$22)))</f>
        <v/>
      </c>
      <c r="T19" s="3">
        <v>18</v>
      </c>
      <c r="U19" s="99">
        <v>13</v>
      </c>
      <c r="V19" s="39">
        <f>IF(AND($G19="x",T19&gt;0),0,IF(ISERROR(LOOKUP(U19,Punkte!$D$1:$D$22,Punkte!$E$1:$E$22)),"",LOOKUP((U19),Punkte!$D$1:$D$22,Punkte!$E$1:$E$22)))</f>
        <v>3</v>
      </c>
      <c r="W19" s="3" t="s">
        <v>39</v>
      </c>
      <c r="X19" s="99">
        <v>0</v>
      </c>
      <c r="Y19" s="39" t="str">
        <f>IF(AND($G19="x",W19&gt;0),0,IF(ISERROR(LOOKUP(X19,Punkte!$D$1:$D$22,Punkte!$E$1:$E$22)),"",LOOKUP((X19),Punkte!$D$1:$D$22,Punkte!$E$1:$E$22)))</f>
        <v/>
      </c>
      <c r="Z19" s="3">
        <v>16</v>
      </c>
      <c r="AA19" s="99">
        <v>10</v>
      </c>
      <c r="AB19" s="39">
        <f>IF(AND($G19="x",Z19&gt;0),0,IF(ISERROR(LOOKUP(AA19,Punkte!$D$1:$D$22,Punkte!$E$1:$E$22)),"",LOOKUP((AA19),Punkte!$D$1:$D$22,Punkte!$E$1:$E$22)))</f>
        <v>6</v>
      </c>
      <c r="AC19" s="3" t="s">
        <v>39</v>
      </c>
      <c r="AD19" s="99">
        <v>0</v>
      </c>
      <c r="AE19" s="39" t="str">
        <f>IF(AND($G19="x",AC19&gt;0),0,IF(ISERROR(LOOKUP(AD19,Punkte!$D$1:$D$22,Punkte!$E$1:$E$22)),"",LOOKUP((AD19),Punkte!$D$1:$D$22,Punkte!$E$1:$E$22)))</f>
        <v/>
      </c>
      <c r="AF19" s="3" t="s">
        <v>39</v>
      </c>
      <c r="AG19" s="99">
        <v>0</v>
      </c>
      <c r="AH19" s="39" t="str">
        <f>IF(AND($G19="x",AF19&gt;0),0,IF(ISERROR(LOOKUP(AG19,Punkte!$D$1:$D$22,Punkte!$E$1:$E$22)),"",LOOKUP((AG19),Punkte!$D$1:$D$22,Punkte!$E$1:$E$22)))</f>
        <v/>
      </c>
      <c r="AI19" s="3" t="s">
        <v>39</v>
      </c>
      <c r="AJ19" s="99">
        <f>IF($G19="x",0,IF(AI19&lt;50,AI19-COUNTIFS($G$5:$G19,"x"),0))</f>
        <v>0</v>
      </c>
      <c r="AK19" s="39" t="str">
        <f>IF(AND($G19="x",AI19&gt;0),0,IF(ISERROR(LOOKUP(AJ19,Punkte!$D$1:$D$22,Punkte!$E$1:$E$22)),"",LOOKUP((AJ19),Punkte!$D$1:$D$22,Punkte!$E$1:$E$22)))</f>
        <v/>
      </c>
      <c r="AL19" s="225">
        <f t="shared" si="1"/>
        <v>9</v>
      </c>
    </row>
    <row r="20" spans="1:263" x14ac:dyDescent="0.25">
      <c r="A20" s="145">
        <f t="shared" si="2"/>
        <v>16</v>
      </c>
      <c r="B20" s="146">
        <f>SUM(IF(ISNUMBER(J20),J20)+IF(ISNUMBER(M20),M20)+IF(ISNUMBER(P20),P20)+IF(ISNUMBER(S20),S20)+IF(ISNUMBER(V20),V20)+IF(ISNUMBER(Y20),Y20)+IF(ISNUMBER(AB20),AB20)+IF(ISNUMBER(AE20),AE20)+IF(ISNUMBER(#REF!),#REF!)+IF(ISNUMBER(#REF!),#REF!)+IF(ISNUMBER(#REF!),#REF!)+IF(ISNUMBER(AH20),AH20)+IF(ISNUMBER(AK20),AK20))</f>
        <v>0</v>
      </c>
      <c r="C20" s="3">
        <v>77</v>
      </c>
      <c r="E20" s="15" t="s">
        <v>33</v>
      </c>
      <c r="F20" s="15" t="s">
        <v>34</v>
      </c>
      <c r="G20" s="219" t="s">
        <v>156</v>
      </c>
      <c r="H20" s="63"/>
      <c r="I20" s="99">
        <f>IF($G20="x",0,IF(H20&lt;50,H20-COUNTIFS($G$5:$G20,"x"),0))</f>
        <v>0</v>
      </c>
      <c r="J20" s="39" t="str">
        <f>IF(AND($G20="x",H20&gt;0),0,IF(ISERROR(LOOKUP(I20,Punkte!$D$1:$D$22,Punkte!$E$1:$E$22)),"",LOOKUP((I20),Punkte!$D$1:$D$22,Punkte!$E$1:$E$22)))</f>
        <v/>
      </c>
      <c r="L20" s="99">
        <f>IF($G20="x",0,IF(K20&lt;50,K20-COUNTIFS($G$5:$G20,"x"),0))</f>
        <v>0</v>
      </c>
      <c r="M20" s="39" t="str">
        <f>IF(AND($G20="x",K20&gt;0),0,IF(ISERROR(LOOKUP(L20,Punkte!$D$1:$D$22,Punkte!$E$1:$E$22)),"",LOOKUP((L20),Punkte!$D$1:$D$22,Punkte!$E$1:$E$22)))</f>
        <v/>
      </c>
      <c r="N20" s="3">
        <v>5</v>
      </c>
      <c r="O20" s="99">
        <v>0</v>
      </c>
      <c r="P20" s="39">
        <f>IF(AND($G20="x",N20&gt;0),0,IF(ISERROR(LOOKUP(O20,Punkte!$D$1:$D$22,Punkte!$E$1:$E$22)),"",LOOKUP((O20),Punkte!$D$1:$D$22,Punkte!$E$1:$E$22)))</f>
        <v>0</v>
      </c>
      <c r="R20" s="99">
        <f>IF($G20="x",0,IF(Q20&lt;50,Q20-COUNTIFS($G$5:$G20,"x"),0))</f>
        <v>0</v>
      </c>
      <c r="S20" s="39" t="str">
        <f>IF(AND($G20="x",Q20&gt;0),0,IF(ISERROR(LOOKUP(R20,Punkte!$D$1:$D$22,Punkte!$E$1:$E$22)),"",LOOKUP((R20),Punkte!$D$1:$D$22,Punkte!$E$1:$E$22)))</f>
        <v/>
      </c>
      <c r="U20" s="99">
        <f>IF($G20="x",0,IF(T20&lt;50,T20-COUNTIFS($G$5:$G20,"x"),0))</f>
        <v>0</v>
      </c>
      <c r="V20" s="39" t="str">
        <f>IF(AND($G20="x",T20&gt;0),0,IF(ISERROR(LOOKUP(U20,Punkte!$D$1:$D$22,Punkte!$E$1:$E$22)),"",LOOKUP((U20),Punkte!$D$1:$D$22,Punkte!$E$1:$E$22)))</f>
        <v/>
      </c>
      <c r="X20" s="99">
        <f>IF($G20="x",0,IF(W20&lt;50,W20-COUNTIFS($G$5:$G20,"x"),0))</f>
        <v>0</v>
      </c>
      <c r="Y20" s="39" t="str">
        <f>IF(AND($G20="x",W20&gt;0),0,IF(ISERROR(LOOKUP(X20,Punkte!$D$1:$D$22,Punkte!$E$1:$E$22)),"",LOOKUP((X20),Punkte!$D$1:$D$22,Punkte!$E$1:$E$22)))</f>
        <v/>
      </c>
      <c r="Z20" s="3">
        <v>1</v>
      </c>
      <c r="AA20" s="99">
        <v>0</v>
      </c>
      <c r="AB20" s="39">
        <f>IF(AND($G20="x",Z20&gt;0),0,IF(ISERROR(LOOKUP(AA20,Punkte!$D$1:$D$22,Punkte!$E$1:$E$22)),"",LOOKUP((AA20),Punkte!$D$1:$D$22,Punkte!$E$1:$E$22)))</f>
        <v>0</v>
      </c>
      <c r="AC20" s="3" t="s">
        <v>47</v>
      </c>
      <c r="AD20" s="99">
        <v>0</v>
      </c>
      <c r="AE20" s="39">
        <f>IF(AND($G20="x",AC20&gt;0),0,IF(ISERROR(LOOKUP(AD20,Punkte!$D$1:$D$22,Punkte!$E$1:$E$22)),"",LOOKUP((AD20),Punkte!$D$1:$D$22,Punkte!$E$1:$E$22)))</f>
        <v>0</v>
      </c>
      <c r="AF20" s="3">
        <v>3</v>
      </c>
      <c r="AG20" s="99">
        <v>0</v>
      </c>
      <c r="AH20" s="39">
        <f>IF(AND($G20="x",AF20&gt;0),0,IF(ISERROR(LOOKUP(AG20,Punkte!$D$1:$D$22,Punkte!$E$1:$E$22)),"",LOOKUP((AG20),Punkte!$D$1:$D$22,Punkte!$E$1:$E$22)))</f>
        <v>0</v>
      </c>
      <c r="AI20" s="3">
        <v>3</v>
      </c>
      <c r="AJ20" s="99">
        <v>0</v>
      </c>
      <c r="AK20" s="39">
        <f>IF(AND($G20="x",AI20&gt;0),0,IF(ISERROR(LOOKUP(AJ20,Punkte!$D$1:$D$22,Punkte!$E$1:$E$22)),"",LOOKUP((AJ20),Punkte!$D$1:$D$22,Punkte!$E$1:$E$22)))</f>
        <v>0</v>
      </c>
      <c r="AL20" s="225">
        <f t="shared" si="1"/>
        <v>5</v>
      </c>
    </row>
    <row r="21" spans="1:263" x14ac:dyDescent="0.25">
      <c r="A21" s="145">
        <f t="shared" si="2"/>
        <v>16</v>
      </c>
      <c r="B21" s="146">
        <f>SUM(IF(ISNUMBER(J21),J21)+IF(ISNUMBER(M21),M21)+IF(ISNUMBER(P21),P21)+IF(ISNUMBER(S21),S21)+IF(ISNUMBER(V21),V21)+IF(ISNUMBER(Y21),Y21)+IF(ISNUMBER(AB21),AB21)+IF(ISNUMBER(AE21),AE21)+IF(ISNUMBER(#REF!),#REF!)+IF(ISNUMBER(#REF!),#REF!)+IF(ISNUMBER(#REF!),#REF!)+IF(ISNUMBER(AH21),AH21)+IF(ISNUMBER(AK21),AK21))</f>
        <v>0</v>
      </c>
      <c r="C21" s="3">
        <v>78</v>
      </c>
      <c r="E21" s="15" t="s">
        <v>234</v>
      </c>
      <c r="F21" s="15" t="s">
        <v>117</v>
      </c>
      <c r="G21" s="202" t="s">
        <v>156</v>
      </c>
      <c r="H21" s="63"/>
      <c r="I21" s="99">
        <f>IF($G21="x",0,IF(H21&lt;50,H21-COUNTIFS($G$5:$G21,"x"),0))</f>
        <v>0</v>
      </c>
      <c r="J21" s="39" t="str">
        <f>IF(AND($G21="x",H21&gt;0),0,IF(ISERROR(LOOKUP(I21,Punkte!$D$1:$D$22,Punkte!$E$1:$E$22)),"",LOOKUP((I21),Punkte!$D$1:$D$22,Punkte!$E$1:$E$22)))</f>
        <v/>
      </c>
      <c r="L21" s="99">
        <f>IF($G21="x",0,IF(K21&lt;50,K21-COUNTIFS($G$5:$G21,"x"),0))</f>
        <v>0</v>
      </c>
      <c r="M21" s="39" t="str">
        <f>IF(AND($G21="x",K21&gt;0),0,IF(ISERROR(LOOKUP(L21,Punkte!$D$1:$D$22,Punkte!$E$1:$E$22)),"",LOOKUP((L21),Punkte!$D$1:$D$22,Punkte!$E$1:$E$22)))</f>
        <v/>
      </c>
      <c r="N21" s="3">
        <v>17</v>
      </c>
      <c r="O21" s="99">
        <v>0</v>
      </c>
      <c r="P21" s="39">
        <f>IF(AND($G21="x",N21&gt;0),0,IF(ISERROR(LOOKUP(O21,Punkte!$D$1:$D$22,Punkte!$E$1:$E$22)),"",LOOKUP((O21),Punkte!$D$1:$D$22,Punkte!$E$1:$E$22)))</f>
        <v>0</v>
      </c>
      <c r="R21" s="99">
        <f>IF($G21="x",0,IF(Q21&lt;50,Q21-COUNTIFS($G$5:$G21,"x"),0))</f>
        <v>0</v>
      </c>
      <c r="S21" s="39" t="str">
        <f>IF(AND($G21="x",Q21&gt;0),0,IF(ISERROR(LOOKUP(R21,Punkte!$D$1:$D$22,Punkte!$E$1:$E$22)),"",LOOKUP((R21),Punkte!$D$1:$D$22,Punkte!$E$1:$E$22)))</f>
        <v/>
      </c>
      <c r="T21" s="3">
        <v>8</v>
      </c>
      <c r="U21" s="99">
        <v>0</v>
      </c>
      <c r="V21" s="39">
        <f>IF(AND($G21="x",T21&gt;0),0,IF(ISERROR(LOOKUP(U21,Punkte!$D$1:$D$22,Punkte!$E$1:$E$22)),"",LOOKUP((U21),Punkte!$D$1:$D$22,Punkte!$E$1:$E$22)))</f>
        <v>0</v>
      </c>
      <c r="W21" s="3">
        <v>8</v>
      </c>
      <c r="X21" s="99">
        <v>0</v>
      </c>
      <c r="Y21" s="39">
        <f>IF(AND($G21="x",W21&gt;0),0,IF(ISERROR(LOOKUP(X21,Punkte!$D$1:$D$22,Punkte!$E$1:$E$22)),"",LOOKUP((X21),Punkte!$D$1:$D$22,Punkte!$E$1:$E$22)))</f>
        <v>0</v>
      </c>
      <c r="AA21" s="99">
        <f>IF($G21="x",0,IF(Z21&lt;50,Z21-COUNTIFS($G$5:$G21,"x"),0))</f>
        <v>0</v>
      </c>
      <c r="AB21" s="39" t="str">
        <f>IF(AND($G21="x",Z21&gt;0),0,IF(ISERROR(LOOKUP(AA21,Punkte!$D$1:$D$22,Punkte!$E$1:$E$22)),"",LOOKUP((AA21),Punkte!$D$1:$D$22,Punkte!$E$1:$E$22)))</f>
        <v/>
      </c>
      <c r="AD21" s="99">
        <f>IF($G21="x",0,IF(AC21&lt;50,AC21-COUNTIFS($G$5:$G21,"x"),0))</f>
        <v>0</v>
      </c>
      <c r="AE21" s="39" t="str">
        <f>IF(AND($G21="x",AC21&gt;0),0,IF(ISERROR(LOOKUP(AD21,Punkte!$D$1:$D$22,Punkte!$E$1:$E$22)),"",LOOKUP((AD21),Punkte!$D$1:$D$22,Punkte!$E$1:$E$22)))</f>
        <v/>
      </c>
      <c r="AF21" s="3">
        <v>8</v>
      </c>
      <c r="AG21" s="99">
        <v>0</v>
      </c>
      <c r="AH21" s="39">
        <f>IF(AND($G21="x",AF21&gt;0),0,IF(ISERROR(LOOKUP(AG21,Punkte!$D$1:$D$22,Punkte!$E$1:$E$22)),"",LOOKUP((AG21),Punkte!$D$1:$D$22,Punkte!$E$1:$E$22)))</f>
        <v>0</v>
      </c>
      <c r="AI21" s="3">
        <v>7</v>
      </c>
      <c r="AJ21" s="99">
        <v>0</v>
      </c>
      <c r="AK21" s="39">
        <f>IF(AND($G21="x",AI21&gt;0),0,IF(ISERROR(LOOKUP(AJ21,Punkte!$D$1:$D$22,Punkte!$E$1:$E$22)),"",LOOKUP((AJ21),Punkte!$D$1:$D$22,Punkte!$E$1:$E$22)))</f>
        <v>0</v>
      </c>
      <c r="AL21" s="225">
        <f t="shared" si="1"/>
        <v>5</v>
      </c>
    </row>
    <row r="22" spans="1:263" collapsed="1" x14ac:dyDescent="0.25">
      <c r="A22" s="145">
        <f t="shared" si="2"/>
        <v>16</v>
      </c>
      <c r="B22" s="146">
        <f>SUM(IF(ISNUMBER(J22),J22)+IF(ISNUMBER(M22),M22)+IF(ISNUMBER(P22),P22)+IF(ISNUMBER(S22),S22)+IF(ISNUMBER(V22),V22)+IF(ISNUMBER(Y22),Y22)+IF(ISNUMBER(AB22),AB22)+IF(ISNUMBER(AE22),AE22)+IF(ISNUMBER(#REF!),#REF!)+IF(ISNUMBER(#REF!),#REF!)+IF(ISNUMBER(#REF!),#REF!)+IF(ISNUMBER(AH22),AH22)+IF(ISNUMBER(AK22),AK22))</f>
        <v>0</v>
      </c>
      <c r="C22" s="3">
        <v>89</v>
      </c>
      <c r="E22" s="15" t="s">
        <v>388</v>
      </c>
      <c r="F22" s="15" t="s">
        <v>389</v>
      </c>
      <c r="G22" s="218" t="s">
        <v>156</v>
      </c>
      <c r="H22" s="63"/>
      <c r="I22" s="99">
        <f>IF($G22="x",0,IF(H22&lt;50,H22-COUNTIFS($G$5:$G22,"x"),0))</f>
        <v>0</v>
      </c>
      <c r="J22" s="39" t="str">
        <f>IF(AND($G22="x",H22&gt;0),0,IF(ISERROR(LOOKUP(I22,Punkte!$D$1:$D$22,Punkte!$E$1:$E$22)),"",LOOKUP((I22),Punkte!$D$1:$D$22,Punkte!$E$1:$E$22)))</f>
        <v/>
      </c>
      <c r="L22" s="99">
        <f>IF($G22="x",0,IF(K22&lt;50,K22-COUNTIFS($G$5:$G22,"x"),0))</f>
        <v>0</v>
      </c>
      <c r="M22" s="39" t="str">
        <f>IF(AND($G22="x",K22&gt;0),0,IF(ISERROR(LOOKUP(L22,Punkte!$D$1:$D$22,Punkte!$E$1:$E$22)),"",LOOKUP((L22),Punkte!$D$1:$D$22,Punkte!$E$1:$E$22)))</f>
        <v/>
      </c>
      <c r="O22" s="99">
        <f>IF($G22="x",0,IF(N22&lt;50,N22-COUNTIFS($G$5:$G22,"x"),0))</f>
        <v>0</v>
      </c>
      <c r="P22" s="39" t="str">
        <f>IF(AND($G22="x",N22&gt;0),0,IF(ISERROR(LOOKUP(O22,Punkte!$D$1:$D$22,Punkte!$E$1:$E$22)),"",LOOKUP((O22),Punkte!$D$1:$D$22,Punkte!$E$1:$E$22)))</f>
        <v/>
      </c>
      <c r="R22" s="99">
        <f>IF($G22="x",0,IF(Q22&lt;50,Q22-COUNTIFS($G$5:$G22,"x"),0))</f>
        <v>0</v>
      </c>
      <c r="S22" s="39" t="str">
        <f>IF(AND($G22="x",Q22&gt;0),0,IF(ISERROR(LOOKUP(R22,Punkte!$D$1:$D$22,Punkte!$E$1:$E$22)),"",LOOKUP((R22),Punkte!$D$1:$D$22,Punkte!$E$1:$E$22)))</f>
        <v/>
      </c>
      <c r="U22" s="99">
        <f>IF($G22="x",0,IF(T22&lt;50,T22-COUNTIFS($G$5:$G22,"x"),0))</f>
        <v>0</v>
      </c>
      <c r="V22" s="39" t="str">
        <f>IF(AND($G22="x",T22&gt;0),0,IF(ISERROR(LOOKUP(U22,Punkte!$D$1:$D$22,Punkte!$E$1:$E$22)),"",LOOKUP((U22),Punkte!$D$1:$D$22,Punkte!$E$1:$E$22)))</f>
        <v/>
      </c>
      <c r="X22" s="99">
        <f>IF($G22="x",0,IF(W22&lt;50,W22-COUNTIFS($G$5:$G22,"x"),0))</f>
        <v>0</v>
      </c>
      <c r="Y22" s="39" t="str">
        <f>IF(AND($G22="x",W22&gt;0),0,IF(ISERROR(LOOKUP(X22,Punkte!$D$1:$D$22,Punkte!$E$1:$E$22)),"",LOOKUP((X22),Punkte!$D$1:$D$22,Punkte!$E$1:$E$22)))</f>
        <v/>
      </c>
      <c r="AA22" s="99">
        <f>IF($G22="x",0,IF(Z22&lt;50,Z22-COUNTIFS($G$5:$G22,"x"),0))</f>
        <v>0</v>
      </c>
      <c r="AB22" s="39" t="str">
        <f>IF(AND($G22="x",Z22&gt;0),0,IF(ISERROR(LOOKUP(AA22,Punkte!$D$1:$D$22,Punkte!$E$1:$E$22)),"",LOOKUP((AA22),Punkte!$D$1:$D$22,Punkte!$E$1:$E$22)))</f>
        <v/>
      </c>
      <c r="AD22" s="99">
        <f>IF($G22="x",0,IF(AC22&lt;50,AC22-COUNTIFS($G$5:$G22,"x"),0))</f>
        <v>0</v>
      </c>
      <c r="AE22" s="39" t="str">
        <f>IF(AND($G22="x",AC22&gt;0),0,IF(ISERROR(LOOKUP(AD22,Punkte!$D$1:$D$22,Punkte!$E$1:$E$22)),"",LOOKUP((AD22),Punkte!$D$1:$D$22,Punkte!$E$1:$E$22)))</f>
        <v/>
      </c>
      <c r="AF22" s="3">
        <v>17</v>
      </c>
      <c r="AG22" s="99">
        <v>0</v>
      </c>
      <c r="AH22" s="39">
        <f>IF(AND($G22="x",AF22&gt;0),0,IF(ISERROR(LOOKUP(AG22,Punkte!$D$1:$D$22,Punkte!$E$1:$E$22)),"",LOOKUP((AG22),Punkte!$D$1:$D$22,Punkte!$E$1:$E$22)))</f>
        <v>0</v>
      </c>
      <c r="AI22" s="3">
        <v>9</v>
      </c>
      <c r="AJ22" s="99">
        <v>0</v>
      </c>
      <c r="AK22" s="39">
        <f>IF(AND($G22="x",AI22&gt;0),0,IF(ISERROR(LOOKUP(AJ22,Punkte!$D$1:$D$22,Punkte!$E$1:$E$22)),"",LOOKUP((AJ22),Punkte!$D$1:$D$22,Punkte!$E$1:$E$22)))</f>
        <v>0</v>
      </c>
      <c r="AL22" s="225">
        <f t="shared" si="1"/>
        <v>2</v>
      </c>
    </row>
    <row r="23" spans="1:263" collapsed="1" x14ac:dyDescent="0.25">
      <c r="A23" s="145">
        <f t="shared" si="2"/>
        <v>16</v>
      </c>
      <c r="B23" s="146">
        <f>SUM(IF(ISNUMBER(J23),J23)+IF(ISNUMBER(M23),M23)+IF(ISNUMBER(P23),P23)+IF(ISNUMBER(S23),S23)+IF(ISNUMBER(V23),V23)+IF(ISNUMBER(Y23),Y23)+IF(ISNUMBER(AB23),AB23)+IF(ISNUMBER(AE23),AE23)+IF(ISNUMBER(#REF!),#REF!)+IF(ISNUMBER(#REF!),#REF!)+IF(ISNUMBER(#REF!),#REF!)+IF(ISNUMBER(AH23),AH23)+IF(ISNUMBER(AK23),AK23))</f>
        <v>0</v>
      </c>
      <c r="C23" s="18">
        <v>8</v>
      </c>
      <c r="D23" s="206"/>
      <c r="E23" s="15" t="s">
        <v>65</v>
      </c>
      <c r="F23" s="15" t="s">
        <v>66</v>
      </c>
      <c r="G23" s="218" t="s">
        <v>156</v>
      </c>
      <c r="H23" s="63">
        <v>17</v>
      </c>
      <c r="I23" s="99">
        <v>0</v>
      </c>
      <c r="J23" s="39">
        <f>IF(AND($G23="x",H23&gt;0),0,IF(ISERROR(LOOKUP(I23,Punkte!$D$1:$D$22,Punkte!$E$1:$E$22)),"",LOOKUP((I23),Punkte!$D$1:$D$22,Punkte!$E$1:$E$22)))</f>
        <v>0</v>
      </c>
      <c r="K23" s="3">
        <v>12</v>
      </c>
      <c r="L23" s="99">
        <v>0</v>
      </c>
      <c r="M23" s="39">
        <f>IF(AND($G23="x",K23&gt;0),0,IF(ISERROR(LOOKUP(L23,Punkte!$D$1:$D$22,Punkte!$E$1:$E$22)),"",LOOKUP((L23),Punkte!$D$1:$D$22,Punkte!$E$1:$E$22)))</f>
        <v>0</v>
      </c>
      <c r="N23" s="3">
        <v>19</v>
      </c>
      <c r="O23" s="99">
        <v>0</v>
      </c>
      <c r="P23" s="39">
        <f>IF(AND($G23="x",N23&gt;0),0,IF(ISERROR(LOOKUP(O23,Punkte!$D$1:$D$22,Punkte!$E$1:$E$22)),"",LOOKUP((O23),Punkte!$D$1:$D$22,Punkte!$E$1:$E$22)))</f>
        <v>0</v>
      </c>
      <c r="R23" s="99">
        <f>IF($G23="x",0,IF(Q23&lt;50,Q23-COUNTIFS($G$5:$G23,"x"),0))</f>
        <v>0</v>
      </c>
      <c r="S23" s="39" t="str">
        <f>IF(AND($G23="x",Q23&gt;0),0,IF(ISERROR(LOOKUP(R23,Punkte!$D$1:$D$22,Punkte!$E$1:$E$22)),"",LOOKUP((R23),Punkte!$D$1:$D$22,Punkte!$E$1:$E$22)))</f>
        <v/>
      </c>
      <c r="U23" s="99">
        <f>IF($G23="x",0,IF(T23&lt;50,T23-COUNTIFS($G$5:$G23,"x"),0))</f>
        <v>0</v>
      </c>
      <c r="V23" s="39" t="str">
        <f>IF(AND($G23="x",T23&gt;0),0,IF(ISERROR(LOOKUP(U23,Punkte!$D$1:$D$22,Punkte!$E$1:$E$22)),"",LOOKUP((U23),Punkte!$D$1:$D$22,Punkte!$E$1:$E$22)))</f>
        <v/>
      </c>
      <c r="X23" s="99">
        <f>IF($G23="x",0,IF(W23&lt;50,W23-COUNTIFS($G$5:$G23,"x"),0))</f>
        <v>0</v>
      </c>
      <c r="Y23" s="39" t="str">
        <f>IF(AND($G23="x",W23&gt;0),0,IF(ISERROR(LOOKUP(X23,Punkte!$D$1:$D$22,Punkte!$E$1:$E$22)),"",LOOKUP((X23),Punkte!$D$1:$D$22,Punkte!$E$1:$E$22)))</f>
        <v/>
      </c>
      <c r="AA23" s="99">
        <f>IF($G23="x",0,IF(Z23&lt;50,Z23-COUNTIFS($G$5:$G23,"x"),0))</f>
        <v>0</v>
      </c>
      <c r="AB23" s="39" t="str">
        <f>IF(AND($G23="x",Z23&gt;0),0,IF(ISERROR(LOOKUP(AA23,Punkte!$D$1:$D$22,Punkte!$E$1:$E$22)),"",LOOKUP((AA23),Punkte!$D$1:$D$22,Punkte!$E$1:$E$22)))</f>
        <v/>
      </c>
      <c r="AD23" s="99">
        <f>IF($G23="x",0,IF(AC23&lt;50,AC23-COUNTIFS($G$5:$G23,"x"),0))</f>
        <v>0</v>
      </c>
      <c r="AE23" s="39" t="str">
        <f>IF(AND($G23="x",AC23&gt;0),0,IF(ISERROR(LOOKUP(AD23,Punkte!$D$1:$D$22,Punkte!$E$1:$E$22)),"",LOOKUP((AD23),Punkte!$D$1:$D$22,Punkte!$E$1:$E$22)))</f>
        <v/>
      </c>
      <c r="AF23" s="3">
        <v>11</v>
      </c>
      <c r="AG23" s="99">
        <v>0</v>
      </c>
      <c r="AH23" s="39">
        <f>IF(AND($G23="x",AF23&gt;0),0,IF(ISERROR(LOOKUP(AG23,Punkte!$D$1:$D$22,Punkte!$E$1:$E$22)),"",LOOKUP((AG23),Punkte!$D$1:$D$22,Punkte!$E$1:$E$22)))</f>
        <v>0</v>
      </c>
      <c r="AI23" s="3">
        <v>11</v>
      </c>
      <c r="AJ23" s="99">
        <v>0</v>
      </c>
      <c r="AK23" s="39">
        <f>IF(AND($G23="x",AI23&gt;0),0,IF(ISERROR(LOOKUP(AJ23,Punkte!$D$1:$D$22,Punkte!$E$1:$E$22)),"",LOOKUP((AJ23),Punkte!$D$1:$D$22,Punkte!$E$1:$E$22)))</f>
        <v>0</v>
      </c>
      <c r="AL23" s="225">
        <f t="shared" si="1"/>
        <v>5</v>
      </c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</row>
    <row r="24" spans="1:263" collapsed="1" x14ac:dyDescent="0.25">
      <c r="A24" s="145">
        <f t="shared" si="2"/>
        <v>16</v>
      </c>
      <c r="B24" s="146">
        <f>SUM(IF(ISNUMBER(J24),J24)+IF(ISNUMBER(M24),M24)+IF(ISNUMBER(P24),P24)+IF(ISNUMBER(S24),S24)+IF(ISNUMBER(V24),V24)+IF(ISNUMBER(Y24),Y24)+IF(ISNUMBER(AB24),AB24)+IF(ISNUMBER(AE24),AE24)+IF(ISNUMBER(#REF!),#REF!)+IF(ISNUMBER(#REF!),#REF!)+IF(ISNUMBER(#REF!),#REF!)+IF(ISNUMBER(AH24),AH24)+IF(ISNUMBER(AK24),AK24))</f>
        <v>0</v>
      </c>
      <c r="C24" s="3">
        <v>25</v>
      </c>
      <c r="E24" s="15" t="s">
        <v>82</v>
      </c>
      <c r="F24" s="15" t="s">
        <v>83</v>
      </c>
      <c r="G24" s="202" t="s">
        <v>156</v>
      </c>
      <c r="H24" s="63"/>
      <c r="I24" s="99">
        <f>IF($G24="x",0,IF(H24&lt;50,H24-COUNTIFS($G$5:$G24,"x"),0))</f>
        <v>0</v>
      </c>
      <c r="J24" s="39" t="str">
        <f>IF(AND($G24="x",H24&gt;0),0,IF(ISERROR(LOOKUP(I24,Punkte!$D$1:$D$22,Punkte!$E$1:$E$22)),"",LOOKUP((I24),Punkte!$D$1:$D$22,Punkte!$E$1:$E$22)))</f>
        <v/>
      </c>
      <c r="L24" s="99">
        <f>IF($G24="x",0,IF(K24&lt;50,K24-COUNTIFS($G$5:$G24,"x"),0))</f>
        <v>0</v>
      </c>
      <c r="M24" s="39" t="str">
        <f>IF(AND($G24="x",K24&gt;0),0,IF(ISERROR(LOOKUP(L24,Punkte!$D$1:$D$22,Punkte!$E$1:$E$22)),"",LOOKUP((L24),Punkte!$D$1:$D$22,Punkte!$E$1:$E$22)))</f>
        <v/>
      </c>
      <c r="O24" s="99">
        <f>IF($G24="x",0,IF(N24&lt;50,N24-COUNTIFS($G$5:$G24,"x"),0))</f>
        <v>0</v>
      </c>
      <c r="P24" s="39" t="str">
        <f>IF(AND($G24="x",N24&gt;0),0,IF(ISERROR(LOOKUP(O24,Punkte!$D$1:$D$22,Punkte!$E$1:$E$22)),"",LOOKUP((O24),Punkte!$D$1:$D$22,Punkte!$E$1:$E$22)))</f>
        <v/>
      </c>
      <c r="R24" s="99">
        <f>IF($G24="x",0,IF(Q24&lt;50,Q24-COUNTIFS($G$5:$G24,"x"),0))</f>
        <v>0</v>
      </c>
      <c r="S24" s="39" t="str">
        <f>IF(AND($G24="x",Q24&gt;0),0,IF(ISERROR(LOOKUP(R24,Punkte!$D$1:$D$22,Punkte!$E$1:$E$22)),"",LOOKUP((R24),Punkte!$D$1:$D$22,Punkte!$E$1:$E$22)))</f>
        <v/>
      </c>
      <c r="T24" s="3" t="s">
        <v>47</v>
      </c>
      <c r="U24" s="99">
        <f>IF($G24="x",0,IF(T24&lt;50,T24-COUNTIFS($G$5:$G24,"x"),0))</f>
        <v>0</v>
      </c>
      <c r="V24" s="39">
        <f>IF(AND($G24="x",T24&gt;0),0,IF(ISERROR(LOOKUP(U24,Punkte!$D$1:$D$22,Punkte!$E$1:$E$22)),"",LOOKUP((U24),Punkte!$D$1:$D$22,Punkte!$E$1:$E$22)))</f>
        <v>0</v>
      </c>
      <c r="W24" s="3">
        <v>17</v>
      </c>
      <c r="X24" s="99">
        <v>0</v>
      </c>
      <c r="Y24" s="39">
        <f>IF(AND($G24="x",W24&gt;0),0,IF(ISERROR(LOOKUP(X24,Punkte!$D$1:$D$22,Punkte!$E$1:$E$22)),"",LOOKUP((X24),Punkte!$D$1:$D$22,Punkte!$E$1:$E$22)))</f>
        <v>0</v>
      </c>
      <c r="AA24" s="99">
        <f>IF($G24="x",0,IF(Z24&lt;50,Z24-COUNTIFS($G$5:$G24,"x"),0))</f>
        <v>0</v>
      </c>
      <c r="AB24" s="39" t="str">
        <f>IF(AND($G24="x",Z24&gt;0),0,IF(ISERROR(LOOKUP(AA24,Punkte!$D$1:$D$22,Punkte!$E$1:$E$22)),"",LOOKUP((AA24),Punkte!$D$1:$D$22,Punkte!$E$1:$E$22)))</f>
        <v/>
      </c>
      <c r="AD24" s="99">
        <f>IF($G24="x",0,IF(AC24&lt;50,AC24-COUNTIFS($G$5:$G24,"x"),0))</f>
        <v>0</v>
      </c>
      <c r="AE24" s="39" t="str">
        <f>IF(AND($G24="x",AC24&gt;0),0,IF(ISERROR(LOOKUP(AD24,Punkte!$D$1:$D$22,Punkte!$E$1:$E$22)),"",LOOKUP((AD24),Punkte!$D$1:$D$22,Punkte!$E$1:$E$22)))</f>
        <v/>
      </c>
      <c r="AF24" s="3">
        <v>13</v>
      </c>
      <c r="AG24" s="99">
        <v>0</v>
      </c>
      <c r="AH24" s="39">
        <f>IF(AND($G24="x",AF24&gt;0),0,IF(ISERROR(LOOKUP(AG24,Punkte!$D$1:$D$22,Punkte!$E$1:$E$22)),"",LOOKUP((AG24),Punkte!$D$1:$D$22,Punkte!$E$1:$E$22)))</f>
        <v>0</v>
      </c>
      <c r="AI24" s="3">
        <v>12</v>
      </c>
      <c r="AJ24" s="99">
        <v>0</v>
      </c>
      <c r="AK24" s="39">
        <f>IF(AND($G24="x",AI24&gt;0),0,IF(ISERROR(LOOKUP(AJ24,Punkte!$D$1:$D$22,Punkte!$E$1:$E$22)),"",LOOKUP((AJ24),Punkte!$D$1:$D$22,Punkte!$E$1:$E$22)))</f>
        <v>0</v>
      </c>
      <c r="AL24" s="225">
        <f t="shared" si="1"/>
        <v>4</v>
      </c>
    </row>
    <row r="25" spans="1:263" x14ac:dyDescent="0.25">
      <c r="A25" s="145">
        <f t="shared" si="2"/>
        <v>16</v>
      </c>
      <c r="B25" s="146">
        <f>SUM(IF(ISNUMBER(J25),J25)+IF(ISNUMBER(M25),M25)+IF(ISNUMBER(P25),P25)+IF(ISNUMBER(S25),S25)+IF(ISNUMBER(V25),V25)+IF(ISNUMBER(Y25),Y25)+IF(ISNUMBER(AB25),AB25)+IF(ISNUMBER(AE25),AE25)+IF(ISNUMBER(#REF!),#REF!)+IF(ISNUMBER(#REF!),#REF!)+IF(ISNUMBER(#REF!),#REF!)+IF(ISNUMBER(AH25),AH25)+IF(ISNUMBER(AK25),AK25))</f>
        <v>0</v>
      </c>
      <c r="C25" s="3">
        <v>3</v>
      </c>
      <c r="E25" s="15" t="s">
        <v>35</v>
      </c>
      <c r="F25" s="15" t="s">
        <v>36</v>
      </c>
      <c r="G25" s="202" t="s">
        <v>156</v>
      </c>
      <c r="H25" s="63"/>
      <c r="I25" s="99">
        <f>IF($G25="x",0,IF(H25&lt;50,H25-COUNTIFS($G$5:$G25,"x"),0))</f>
        <v>0</v>
      </c>
      <c r="J25" s="39" t="str">
        <f>IF(AND($G25="x",H25&gt;0),0,IF(ISERROR(LOOKUP(I25,Punkte!$D$1:$D$22,Punkte!$E$1:$E$22)),"",LOOKUP((I25),Punkte!$D$1:$D$22,Punkte!$E$1:$E$22)))</f>
        <v/>
      </c>
      <c r="L25" s="99">
        <f>IF($G25="x",0,IF(K25&lt;50,K25-COUNTIFS($G$5:$G25,"x"),0))</f>
        <v>0</v>
      </c>
      <c r="M25" s="39" t="str">
        <f>IF(AND($G25="x",K25&gt;0),0,IF(ISERROR(LOOKUP(L25,Punkte!$D$1:$D$22,Punkte!$E$1:$E$22)),"",LOOKUP((L25),Punkte!$D$1:$D$22,Punkte!$E$1:$E$22)))</f>
        <v/>
      </c>
      <c r="N25" s="3">
        <v>7</v>
      </c>
      <c r="O25" s="99">
        <v>0</v>
      </c>
      <c r="P25" s="39">
        <f>IF(AND($G25="x",N25&gt;0),0,IF(ISERROR(LOOKUP(O25,Punkte!$D$1:$D$22,Punkte!$E$1:$E$22)),"",LOOKUP((O25),Punkte!$D$1:$D$22,Punkte!$E$1:$E$22)))</f>
        <v>0</v>
      </c>
      <c r="R25" s="99">
        <f>IF($G25="x",0,IF(Q25&lt;50,Q25-COUNTIFS($G$5:$G25,"x"),0))</f>
        <v>0</v>
      </c>
      <c r="S25" s="39" t="str">
        <f>IF(AND($G25="x",Q25&gt;0),0,IF(ISERROR(LOOKUP(R25,Punkte!$D$1:$D$22,Punkte!$E$1:$E$22)),"",LOOKUP((R25),Punkte!$D$1:$D$22,Punkte!$E$1:$E$22)))</f>
        <v/>
      </c>
      <c r="U25" s="99">
        <f>IF($G25="x",0,IF(T25&lt;50,T25-COUNTIFS($G$5:$G25,"x"),0))</f>
        <v>0</v>
      </c>
      <c r="V25" s="39" t="str">
        <f>IF(AND($G25="x",T25&gt;0),0,IF(ISERROR(LOOKUP(U25,Punkte!$D$1:$D$22,Punkte!$E$1:$E$22)),"",LOOKUP((U25),Punkte!$D$1:$D$22,Punkte!$E$1:$E$22)))</f>
        <v/>
      </c>
      <c r="X25" s="99">
        <f>IF($G25="x",0,IF(W25&lt;50,W25-COUNTIFS($G$5:$G25,"x"),0))</f>
        <v>0</v>
      </c>
      <c r="Y25" s="39" t="str">
        <f>IF(AND($G25="x",W25&gt;0),0,IF(ISERROR(LOOKUP(X25,Punkte!$D$1:$D$22,Punkte!$E$1:$E$22)),"",LOOKUP((X25),Punkte!$D$1:$D$22,Punkte!$E$1:$E$22)))</f>
        <v/>
      </c>
      <c r="Z25" s="3">
        <v>6</v>
      </c>
      <c r="AA25" s="99">
        <v>0</v>
      </c>
      <c r="AB25" s="39">
        <f>IF(AND($G25="x",Z25&gt;0),0,IF(ISERROR(LOOKUP(AA25,Punkte!$D$1:$D$22,Punkte!$E$1:$E$22)),"",LOOKUP((AA25),Punkte!$D$1:$D$22,Punkte!$E$1:$E$22)))</f>
        <v>0</v>
      </c>
      <c r="AC25" s="3">
        <v>5</v>
      </c>
      <c r="AD25" s="99">
        <v>0</v>
      </c>
      <c r="AE25" s="39">
        <f>IF(AND($G25="x",AC25&gt;0),0,IF(ISERROR(LOOKUP(AD25,Punkte!$D$1:$D$22,Punkte!$E$1:$E$22)),"",LOOKUP((AD25),Punkte!$D$1:$D$22,Punkte!$E$1:$E$22)))</f>
        <v>0</v>
      </c>
      <c r="AF25" s="3">
        <v>6</v>
      </c>
      <c r="AG25" s="99">
        <v>0</v>
      </c>
      <c r="AH25" s="39">
        <f>IF(AND($G25="x",AF25&gt;0),0,IF(ISERROR(LOOKUP(AG25,Punkte!$D$1:$D$22,Punkte!$E$1:$E$22)),"",LOOKUP((AG25),Punkte!$D$1:$D$22,Punkte!$E$1:$E$22)))</f>
        <v>0</v>
      </c>
      <c r="AI25" s="3">
        <v>16</v>
      </c>
      <c r="AJ25" s="99">
        <v>0</v>
      </c>
      <c r="AK25" s="39">
        <f>IF(AND($G25="x",AI25&gt;0),0,IF(ISERROR(LOOKUP(AJ25,Punkte!$D$1:$D$22,Punkte!$E$1:$E$22)),"",LOOKUP((AJ25),Punkte!$D$1:$D$22,Punkte!$E$1:$E$22)))</f>
        <v>0</v>
      </c>
      <c r="AL25" s="225">
        <f t="shared" si="1"/>
        <v>5</v>
      </c>
    </row>
    <row r="26" spans="1:263" x14ac:dyDescent="0.25">
      <c r="A26" s="145">
        <f t="shared" si="2"/>
        <v>16</v>
      </c>
      <c r="B26" s="146">
        <f>SUM(IF(ISNUMBER(J26),J26)+IF(ISNUMBER(M26),M26)+IF(ISNUMBER(P26),P26)+IF(ISNUMBER(S26),S26)+IF(ISNUMBER(V26),V26)+IF(ISNUMBER(Y26),Y26)+IF(ISNUMBER(AB26),AB26)+IF(ISNUMBER(AE26),AE26)+IF(ISNUMBER(#REF!),#REF!)+IF(ISNUMBER(#REF!),#REF!)+IF(ISNUMBER(#REF!),#REF!)+IF(ISNUMBER(AH26),AH26)+IF(ISNUMBER(AK26),AK26))</f>
        <v>0</v>
      </c>
      <c r="C26" s="3">
        <v>145</v>
      </c>
      <c r="E26" s="15" t="s">
        <v>386</v>
      </c>
      <c r="F26" s="15" t="s">
        <v>387</v>
      </c>
      <c r="G26" s="215" t="s">
        <v>156</v>
      </c>
      <c r="H26" s="63"/>
      <c r="I26" s="99">
        <f>IF($G26="x",0,IF(H26&lt;50,H26-COUNTIFS($G$5:$G26,"x"),0))</f>
        <v>0</v>
      </c>
      <c r="J26" s="39" t="str">
        <f>IF(AND($G26="x",H26&gt;0),0,IF(ISERROR(LOOKUP(I26,Punkte!$D$1:$D$22,Punkte!$E$1:$E$22)),"",LOOKUP((I26),Punkte!$D$1:$D$22,Punkte!$E$1:$E$22)))</f>
        <v/>
      </c>
      <c r="L26" s="99">
        <f>IF($G26="x",0,IF(K26&lt;50,K26-COUNTIFS($G$5:$G26,"x"),0))</f>
        <v>0</v>
      </c>
      <c r="M26" s="39" t="str">
        <f>IF(AND($G26="x",K26&gt;0),0,IF(ISERROR(LOOKUP(L26,Punkte!$D$1:$D$22,Punkte!$E$1:$E$22)),"",LOOKUP((L26),Punkte!$D$1:$D$22,Punkte!$E$1:$E$22)))</f>
        <v/>
      </c>
      <c r="O26" s="99">
        <f>IF($G26="x",0,IF(N26&lt;50,N26-COUNTIFS($G$5:$G26,"x"),0))</f>
        <v>0</v>
      </c>
      <c r="P26" s="39" t="str">
        <f>IF(AND($G26="x",N26&gt;0),0,IF(ISERROR(LOOKUP(O26,Punkte!$D$1:$D$22,Punkte!$E$1:$E$22)),"",LOOKUP((O26),Punkte!$D$1:$D$22,Punkte!$E$1:$E$22)))</f>
        <v/>
      </c>
      <c r="R26" s="99">
        <f>IF($G26="x",0,IF(Q26&lt;50,Q26-COUNTIFS($G$5:$G26,"x"),0))</f>
        <v>0</v>
      </c>
      <c r="S26" s="39" t="str">
        <f>IF(AND($G26="x",Q26&gt;0),0,IF(ISERROR(LOOKUP(R26,Punkte!$D$1:$D$22,Punkte!$E$1:$E$22)),"",LOOKUP((R26),Punkte!$D$1:$D$22,Punkte!$E$1:$E$22)))</f>
        <v/>
      </c>
      <c r="U26" s="99">
        <f>IF($G26="x",0,IF(T26&lt;50,T26-COUNTIFS($G$5:$G26,"x"),0))</f>
        <v>0</v>
      </c>
      <c r="V26" s="39" t="str">
        <f>IF(AND($G26="x",T26&gt;0),0,IF(ISERROR(LOOKUP(U26,Punkte!$D$1:$D$22,Punkte!$E$1:$E$22)),"",LOOKUP((U26),Punkte!$D$1:$D$22,Punkte!$E$1:$E$22)))</f>
        <v/>
      </c>
      <c r="X26" s="99">
        <f>IF($G26="x",0,IF(W26&lt;50,W26-COUNTIFS($G$5:$G26,"x"),0))</f>
        <v>0</v>
      </c>
      <c r="Y26" s="39" t="str">
        <f>IF(AND($G26="x",W26&gt;0),0,IF(ISERROR(LOOKUP(X26,Punkte!$D$1:$D$22,Punkte!$E$1:$E$22)),"",LOOKUP((X26),Punkte!$D$1:$D$22,Punkte!$E$1:$E$22)))</f>
        <v/>
      </c>
      <c r="Z26" s="3">
        <v>13</v>
      </c>
      <c r="AA26" s="99">
        <v>0</v>
      </c>
      <c r="AB26" s="39">
        <f>IF(AND($G26="x",Z26&gt;0),0,IF(ISERROR(LOOKUP(AA26,Punkte!$D$1:$D$22,Punkte!$E$1:$E$22)),"",LOOKUP((AA26),Punkte!$D$1:$D$22,Punkte!$E$1:$E$22)))</f>
        <v>0</v>
      </c>
      <c r="AC26" s="3">
        <v>15</v>
      </c>
      <c r="AD26" s="99">
        <v>0</v>
      </c>
      <c r="AE26" s="39">
        <f>IF(AND($G26="x",AC26&gt;0),0,IF(ISERROR(LOOKUP(AD26,Punkte!$D$1:$D$22,Punkte!$E$1:$E$22)),"",LOOKUP((AD26),Punkte!$D$1:$D$22,Punkte!$E$1:$E$22)))</f>
        <v>0</v>
      </c>
      <c r="AF26" s="3">
        <v>19</v>
      </c>
      <c r="AG26" s="99">
        <v>0</v>
      </c>
      <c r="AH26" s="39">
        <f>IF(AND($G26="x",AF26&gt;0),0,IF(ISERROR(LOOKUP(AG26,Punkte!$D$1:$D$22,Punkte!$E$1:$E$22)),"",LOOKUP((AG26),Punkte!$D$1:$D$22,Punkte!$E$1:$E$22)))</f>
        <v>0</v>
      </c>
      <c r="AI26" s="3">
        <v>17</v>
      </c>
      <c r="AJ26" s="99">
        <v>0</v>
      </c>
      <c r="AK26" s="39">
        <f>IF(AND($G26="x",AI26&gt;0),0,IF(ISERROR(LOOKUP(AJ26,Punkte!$D$1:$D$22,Punkte!$E$1:$E$22)),"",LOOKUP((AJ26),Punkte!$D$1:$D$22,Punkte!$E$1:$E$22)))</f>
        <v>0</v>
      </c>
      <c r="AL26" s="225">
        <f t="shared" si="1"/>
        <v>4</v>
      </c>
    </row>
    <row r="27" spans="1:263" x14ac:dyDescent="0.25">
      <c r="A27" s="145">
        <f t="shared" si="2"/>
        <v>16</v>
      </c>
      <c r="B27" s="146">
        <f>SUM(IF(ISNUMBER(J27),J27)+IF(ISNUMBER(M27),M27)+IF(ISNUMBER(P27),P27)+IF(ISNUMBER(S27),S27)+IF(ISNUMBER(V27),V27)+IF(ISNUMBER(Y27),Y27)+IF(ISNUMBER(AB27),AB27)+IF(ISNUMBER(AE27),AE27)+IF(ISNUMBER(#REF!),#REF!)+IF(ISNUMBER(#REF!),#REF!)+IF(ISNUMBER(#REF!),#REF!)+IF(ISNUMBER(AH27),AH27)+IF(ISNUMBER(AK27),AK27))</f>
        <v>0</v>
      </c>
      <c r="C27" s="18">
        <v>62</v>
      </c>
      <c r="E27" s="15" t="s">
        <v>390</v>
      </c>
      <c r="F27" s="15" t="s">
        <v>391</v>
      </c>
      <c r="G27" s="202" t="s">
        <v>156</v>
      </c>
      <c r="H27" s="63"/>
      <c r="I27" s="99">
        <f>IF($G27="x",0,IF(H27&lt;50,H27-COUNTIFS($G$5:$G27,"x"),0))</f>
        <v>0</v>
      </c>
      <c r="J27" s="39" t="str">
        <f>IF(AND($G27="x",H27&gt;0),0,IF(ISERROR(LOOKUP(I27,Punkte!$D$1:$D$22,Punkte!$E$1:$E$22)),"",LOOKUP((I27),Punkte!$D$1:$D$22,Punkte!$E$1:$E$22)))</f>
        <v/>
      </c>
      <c r="L27" s="99">
        <f>IF($G27="x",0,IF(K27&lt;50,K27-COUNTIFS($G$5:$G27,"x"),0))</f>
        <v>0</v>
      </c>
      <c r="M27" s="39" t="str">
        <f>IF(AND($G27="x",K27&gt;0),0,IF(ISERROR(LOOKUP(L27,Punkte!$D$1:$D$22,Punkte!$E$1:$E$22)),"",LOOKUP((L27),Punkte!$D$1:$D$22,Punkte!$E$1:$E$22)))</f>
        <v/>
      </c>
      <c r="O27" s="99">
        <f>IF($G27="x",0,IF(N27&lt;50,N27-COUNTIFS($G$5:$G27,"x"),0))</f>
        <v>0</v>
      </c>
      <c r="P27" s="39" t="str">
        <f>IF(AND($G27="x",N27&gt;0),0,IF(ISERROR(LOOKUP(O27,Punkte!$D$1:$D$22,Punkte!$E$1:$E$22)),"",LOOKUP((O27),Punkte!$D$1:$D$22,Punkte!$E$1:$E$22)))</f>
        <v/>
      </c>
      <c r="R27" s="99">
        <f>IF($G27="x",0,IF(Q27&lt;50,Q27-COUNTIFS($G$5:$G27,"x"),0))</f>
        <v>0</v>
      </c>
      <c r="S27" s="39" t="str">
        <f>IF(AND($G27="x",Q27&gt;0),0,IF(ISERROR(LOOKUP(R27,Punkte!$D$1:$D$22,Punkte!$E$1:$E$22)),"",LOOKUP((R27),Punkte!$D$1:$D$22,Punkte!$E$1:$E$22)))</f>
        <v/>
      </c>
      <c r="U27" s="99">
        <f>IF($G27="x",0,IF(T27&lt;50,T27-COUNTIFS($G$5:$G27,"x"),0))</f>
        <v>0</v>
      </c>
      <c r="V27" s="39" t="str">
        <f>IF(AND($G27="x",T27&gt;0),0,IF(ISERROR(LOOKUP(U27,Punkte!$D$1:$D$22,Punkte!$E$1:$E$22)),"",LOOKUP((U27),Punkte!$D$1:$D$22,Punkte!$E$1:$E$22)))</f>
        <v/>
      </c>
      <c r="X27" s="99">
        <f>IF($G27="x",0,IF(W27&lt;50,W27-COUNTIFS($G$5:$G27,"x"),0))</f>
        <v>0</v>
      </c>
      <c r="Y27" s="39" t="str">
        <f>IF(AND($G27="x",W27&gt;0),0,IF(ISERROR(LOOKUP(X27,Punkte!$D$1:$D$22,Punkte!$E$1:$E$22)),"",LOOKUP((X27),Punkte!$D$1:$D$22,Punkte!$E$1:$E$22)))</f>
        <v/>
      </c>
      <c r="AA27" s="99">
        <f>IF($G27="x",0,IF(Z27&lt;50,Z27-COUNTIFS($G$5:$G27,"x"),0))</f>
        <v>0</v>
      </c>
      <c r="AB27" s="39" t="str">
        <f>IF(AND($G27="x",Z27&gt;0),0,IF(ISERROR(LOOKUP(AA27,Punkte!$D$1:$D$22,Punkte!$E$1:$E$22)),"",LOOKUP((AA27),Punkte!$D$1:$D$22,Punkte!$E$1:$E$22)))</f>
        <v/>
      </c>
      <c r="AD27" s="99">
        <f>IF($G27="x",0,IF(AC27&lt;50,AC27-COUNTIFS($G$5:$G27,"x"),0))</f>
        <v>0</v>
      </c>
      <c r="AE27" s="39" t="str">
        <f>IF(AND($G27="x",AC27&gt;0),0,IF(ISERROR(LOOKUP(AD27,Punkte!$D$1:$D$22,Punkte!$E$1:$E$22)),"",LOOKUP((AD27),Punkte!$D$1:$D$22,Punkte!$E$1:$E$22)))</f>
        <v/>
      </c>
      <c r="AF27" s="3">
        <v>20</v>
      </c>
      <c r="AG27" s="99">
        <v>0</v>
      </c>
      <c r="AH27" s="39">
        <f>IF(AND($G27="x",AF27&gt;0),0,IF(ISERROR(LOOKUP(AG27,Punkte!$D$1:$D$22,Punkte!$E$1:$E$22)),"",LOOKUP((AG27),Punkte!$D$1:$D$22,Punkte!$E$1:$E$22)))</f>
        <v>0</v>
      </c>
      <c r="AI27" s="3">
        <v>18</v>
      </c>
      <c r="AJ27" s="99">
        <v>0</v>
      </c>
      <c r="AK27" s="39">
        <f>IF(AND($G27="x",AI27&gt;0),0,IF(ISERROR(LOOKUP(AJ27,Punkte!$D$1:$D$22,Punkte!$E$1:$E$22)),"",LOOKUP((AJ27),Punkte!$D$1:$D$22,Punkte!$E$1:$E$22)))</f>
        <v>0</v>
      </c>
      <c r="AL27" s="225">
        <f t="shared" si="1"/>
        <v>2</v>
      </c>
    </row>
    <row r="28" spans="1:263" collapsed="1" x14ac:dyDescent="0.25">
      <c r="A28" s="145">
        <f t="shared" si="2"/>
        <v>16</v>
      </c>
      <c r="B28" s="146">
        <f>SUM(IF(ISNUMBER(J28),J28)+IF(ISNUMBER(M28),M28)+IF(ISNUMBER(P28),P28)+IF(ISNUMBER(S28),S28)+IF(ISNUMBER(V28),V28)+IF(ISNUMBER(Y28),Y28)+IF(ISNUMBER(AB28),AB28)+IF(ISNUMBER(AE28),AE28)+IF(ISNUMBER(#REF!),#REF!)+IF(ISNUMBER(#REF!),#REF!)+IF(ISNUMBER(#REF!),#REF!)+IF(ISNUMBER(AH28),AH28)+IF(ISNUMBER(AK28),AK28))</f>
        <v>0</v>
      </c>
      <c r="C28" s="3">
        <v>74</v>
      </c>
      <c r="E28" s="15" t="s">
        <v>383</v>
      </c>
      <c r="F28" s="15" t="s">
        <v>66</v>
      </c>
      <c r="G28" s="215" t="s">
        <v>156</v>
      </c>
      <c r="H28" s="63"/>
      <c r="I28" s="99">
        <f>IF($G28="x",0,IF(H28&lt;50,H28-COUNTIFS($G$5:$G28,"x"),0))</f>
        <v>0</v>
      </c>
      <c r="J28" s="39" t="str">
        <f>IF(AND($G28="x",H28&gt;0),0,IF(ISERROR(LOOKUP(I28,Punkte!$D$1:$D$22,Punkte!$E$1:$E$22)),"",LOOKUP((I28),Punkte!$D$1:$D$22,Punkte!$E$1:$E$22)))</f>
        <v/>
      </c>
      <c r="L28" s="99">
        <f>IF($G28="x",0,IF(K28&lt;50,K28-COUNTIFS($G$5:$G28,"x"),0))</f>
        <v>0</v>
      </c>
      <c r="M28" s="39" t="str">
        <f>IF(AND($G28="x",K28&gt;0),0,IF(ISERROR(LOOKUP(L28,Punkte!$D$1:$D$22,Punkte!$E$1:$E$22)),"",LOOKUP((L28),Punkte!$D$1:$D$22,Punkte!$E$1:$E$22)))</f>
        <v/>
      </c>
      <c r="N28" s="3">
        <v>25</v>
      </c>
      <c r="O28" s="99">
        <v>0</v>
      </c>
      <c r="P28" s="39">
        <f>IF(AND($G28="x",N28&gt;0),0,IF(ISERROR(LOOKUP(O28,Punkte!$D$1:$D$22,Punkte!$E$1:$E$22)),"",LOOKUP((O28),Punkte!$D$1:$D$22,Punkte!$E$1:$E$22)))</f>
        <v>0</v>
      </c>
      <c r="R28" s="99">
        <f>IF($G28="x",0,IF(Q28&lt;50,Q28-COUNTIFS($G$5:$G28,"x"),0))</f>
        <v>0</v>
      </c>
      <c r="S28" s="39" t="str">
        <f>IF(AND($G28="x",Q28&gt;0),0,IF(ISERROR(LOOKUP(R28,Punkte!$D$1:$D$22,Punkte!$E$1:$E$22)),"",LOOKUP((R28),Punkte!$D$1:$D$22,Punkte!$E$1:$E$22)))</f>
        <v/>
      </c>
      <c r="U28" s="99">
        <f>IF($G28="x",0,IF(T28&lt;50,T28-COUNTIFS($G$5:$G28,"x"),0))</f>
        <v>0</v>
      </c>
      <c r="V28" s="39" t="str">
        <f>IF(AND($G28="x",T28&gt;0),0,IF(ISERROR(LOOKUP(U28,Punkte!$D$1:$D$22,Punkte!$E$1:$E$22)),"",LOOKUP((U28),Punkte!$D$1:$D$22,Punkte!$E$1:$E$22)))</f>
        <v/>
      </c>
      <c r="X28" s="99">
        <f>IF($G28="x",0,IF(W28&lt;50,W28-COUNTIFS($G$5:$G28,"x"),0))</f>
        <v>0</v>
      </c>
      <c r="Y28" s="39" t="str">
        <f>IF(AND($G28="x",W28&gt;0),0,IF(ISERROR(LOOKUP(X28,Punkte!$D$1:$D$22,Punkte!$E$1:$E$22)),"",LOOKUP((X28),Punkte!$D$1:$D$22,Punkte!$E$1:$E$22)))</f>
        <v/>
      </c>
      <c r="Z28" s="3">
        <v>15</v>
      </c>
      <c r="AA28" s="99">
        <v>0</v>
      </c>
      <c r="AB28" s="39">
        <f>IF(AND($G28="x",Z28&gt;0),0,IF(ISERROR(LOOKUP(AA28,Punkte!$D$1:$D$22,Punkte!$E$1:$E$22)),"",LOOKUP((AA28),Punkte!$D$1:$D$22,Punkte!$E$1:$E$22)))</f>
        <v>0</v>
      </c>
      <c r="AC28" s="3">
        <v>18</v>
      </c>
      <c r="AD28" s="99">
        <v>0</v>
      </c>
      <c r="AE28" s="39">
        <f>IF(AND($G28="x",AC28&gt;0),0,IF(ISERROR(LOOKUP(AD28,Punkte!$D$1:$D$22,Punkte!$E$1:$E$22)),"",LOOKUP((AD28),Punkte!$D$1:$D$22,Punkte!$E$1:$E$22)))</f>
        <v>0</v>
      </c>
      <c r="AF28" s="3" t="s">
        <v>39</v>
      </c>
      <c r="AG28" s="99">
        <v>0</v>
      </c>
      <c r="AH28" s="39">
        <f>IF(AND($G28="x",AF28&gt;0),0,IF(ISERROR(LOOKUP(AG28,Punkte!$D$1:$D$22,Punkte!$E$1:$E$22)),"",LOOKUP((AG28),Punkte!$D$1:$D$22,Punkte!$E$1:$E$22)))</f>
        <v>0</v>
      </c>
      <c r="AI28" s="3">
        <v>19</v>
      </c>
      <c r="AJ28" s="99">
        <v>0</v>
      </c>
      <c r="AK28" s="39">
        <f>IF(AND($G28="x",AI28&gt;0),0,IF(ISERROR(LOOKUP(AJ28,Punkte!$D$1:$D$22,Punkte!$E$1:$E$22)),"",LOOKUP((AJ28),Punkte!$D$1:$D$22,Punkte!$E$1:$E$22)))</f>
        <v>0</v>
      </c>
      <c r="AL28" s="225">
        <f t="shared" si="1"/>
        <v>5</v>
      </c>
    </row>
    <row r="29" spans="1:263" x14ac:dyDescent="0.25">
      <c r="A29" s="145">
        <f t="shared" si="2"/>
        <v>16</v>
      </c>
      <c r="B29" s="146">
        <f>SUM(IF(ISNUMBER(J29),J29)+IF(ISNUMBER(M29),M29)+IF(ISNUMBER(P29),P29)+IF(ISNUMBER(S29),S29)+IF(ISNUMBER(V29),V29)+IF(ISNUMBER(Y29),Y29)+IF(ISNUMBER(AB29),AB29)+IF(ISNUMBER(AE29),AE29)+IF(ISNUMBER(#REF!),#REF!)+IF(ISNUMBER(#REF!),#REF!)+IF(ISNUMBER(#REF!),#REF!)+IF(ISNUMBER(AH29),AH29)+IF(ISNUMBER(AK29),AK29))</f>
        <v>0</v>
      </c>
      <c r="C29" s="3">
        <v>13</v>
      </c>
      <c r="E29" s="15" t="s">
        <v>344</v>
      </c>
      <c r="F29" s="15" t="s">
        <v>330</v>
      </c>
      <c r="G29" s="202" t="s">
        <v>156</v>
      </c>
      <c r="H29" s="63"/>
      <c r="I29" s="99">
        <f>IF($G29="x",0,IF(H29&lt;50,H29-COUNTIFS($G$5:$G29,"x"),0))</f>
        <v>0</v>
      </c>
      <c r="J29" s="39" t="str">
        <f>IF(AND($G29="x",H29&gt;0),0,IF(ISERROR(LOOKUP(I29,Punkte!$D$1:$D$22,Punkte!$E$1:$E$22)),"",LOOKUP((I29),Punkte!$D$1:$D$22,Punkte!$E$1:$E$22)))</f>
        <v/>
      </c>
      <c r="L29" s="99">
        <f>IF($G29="x",0,IF(K29&lt;50,K29-COUNTIFS($G$5:$G29,"x"),0))</f>
        <v>0</v>
      </c>
      <c r="M29" s="39" t="str">
        <f>IF(AND($G29="x",K29&gt;0),0,IF(ISERROR(LOOKUP(L29,Punkte!$D$1:$D$22,Punkte!$E$1:$E$22)),"",LOOKUP((L29),Punkte!$D$1:$D$22,Punkte!$E$1:$E$22)))</f>
        <v/>
      </c>
      <c r="O29" s="99">
        <f>IF($G29="x",0,IF(N29&lt;50,N29-COUNTIFS($G$5:$G29,"x"),0))</f>
        <v>0</v>
      </c>
      <c r="P29" s="39" t="str">
        <f>IF(AND($G29="x",N29&gt;0),0,IF(ISERROR(LOOKUP(O29,Punkte!$D$1:$D$22,Punkte!$E$1:$E$22)),"",LOOKUP((O29),Punkte!$D$1:$D$22,Punkte!$E$1:$E$22)))</f>
        <v/>
      </c>
      <c r="R29" s="99">
        <f>IF($G29="x",0,IF(Q29&lt;50,Q29-COUNTIFS($G$5:$G29,"x"),0))</f>
        <v>0</v>
      </c>
      <c r="S29" s="39" t="str">
        <f>IF(AND($G29="x",Q29&gt;0),0,IF(ISERROR(LOOKUP(R29,Punkte!$D$1:$D$22,Punkte!$E$1:$E$22)),"",LOOKUP((R29),Punkte!$D$1:$D$22,Punkte!$E$1:$E$22)))</f>
        <v/>
      </c>
      <c r="T29" s="3" t="s">
        <v>47</v>
      </c>
      <c r="U29" s="99">
        <f>IF($G29="x",0,IF(T29&lt;50,T29-COUNTIFS($G$5:$G29,"x"),0))</f>
        <v>0</v>
      </c>
      <c r="V29" s="39">
        <f>IF(AND($G29="x",T29&gt;0),0,IF(ISERROR(LOOKUP(U29,Punkte!$D$1:$D$22,Punkte!$E$1:$E$22)),"",LOOKUP((U29),Punkte!$D$1:$D$22,Punkte!$E$1:$E$22)))</f>
        <v>0</v>
      </c>
      <c r="W29" s="3">
        <v>21</v>
      </c>
      <c r="X29" s="99">
        <v>0</v>
      </c>
      <c r="Y29" s="39">
        <f>IF(AND($G29="x",W29&gt;0),0,IF(ISERROR(LOOKUP(X29,Punkte!$D$1:$D$22,Punkte!$E$1:$E$22)),"",LOOKUP((X29),Punkte!$D$1:$D$22,Punkte!$E$1:$E$22)))</f>
        <v>0</v>
      </c>
      <c r="AA29" s="99">
        <f>IF($G29="x",0,IF(Z29&lt;50,Z29-COUNTIFS($G$5:$G29,"x"),0))</f>
        <v>0</v>
      </c>
      <c r="AB29" s="39" t="str">
        <f>IF(AND($G29="x",Z29&gt;0),0,IF(ISERROR(LOOKUP(AA29,Punkte!$D$1:$D$22,Punkte!$E$1:$E$22)),"",LOOKUP((AA29),Punkte!$D$1:$D$22,Punkte!$E$1:$E$22)))</f>
        <v/>
      </c>
      <c r="AD29" s="99">
        <f>IF($G29="x",0,IF(AC29&lt;50,AC29-COUNTIFS($G$5:$G29,"x"),0))</f>
        <v>0</v>
      </c>
      <c r="AE29" s="39" t="str">
        <f>IF(AND($G29="x",AC29&gt;0),0,IF(ISERROR(LOOKUP(AD29,Punkte!$D$1:$D$22,Punkte!$E$1:$E$22)),"",LOOKUP((AD29),Punkte!$D$1:$D$22,Punkte!$E$1:$E$22)))</f>
        <v/>
      </c>
      <c r="AF29" s="3">
        <v>21</v>
      </c>
      <c r="AG29" s="99">
        <v>0</v>
      </c>
      <c r="AH29" s="39">
        <f>IF(AND($G29="x",AF29&gt;0),0,IF(ISERROR(LOOKUP(AG29,Punkte!$D$1:$D$22,Punkte!$E$1:$E$22)),"",LOOKUP((AG29),Punkte!$D$1:$D$22,Punkte!$E$1:$E$22)))</f>
        <v>0</v>
      </c>
      <c r="AI29" s="3">
        <v>20</v>
      </c>
      <c r="AJ29" s="99">
        <v>0</v>
      </c>
      <c r="AK29" s="39">
        <f>IF(AND($G29="x",AI29&gt;0),0,IF(ISERROR(LOOKUP(AJ29,Punkte!$D$1:$D$22,Punkte!$E$1:$E$22)),"",LOOKUP((AJ29),Punkte!$D$1:$D$22,Punkte!$E$1:$E$22)))</f>
        <v>0</v>
      </c>
      <c r="AL29" s="225">
        <f t="shared" si="1"/>
        <v>4</v>
      </c>
    </row>
    <row r="30" spans="1:263" x14ac:dyDescent="0.25">
      <c r="A30" s="145">
        <f t="shared" si="2"/>
        <v>16</v>
      </c>
      <c r="B30" s="146">
        <f>SUM(IF(ISNUMBER(J30),J30)+IF(ISNUMBER(M30),M30)+IF(ISNUMBER(P30),P30)+IF(ISNUMBER(S30),S30)+IF(ISNUMBER(V30),V30)+IF(ISNUMBER(Y30),Y30)+IF(ISNUMBER(AB30),AB30)+IF(ISNUMBER(AE30),AE30)+IF(ISNUMBER(#REF!),#REF!)+IF(ISNUMBER(#REF!),#REF!)+IF(ISNUMBER(#REF!),#REF!)+IF(ISNUMBER(AH30),AH30)+IF(ISNUMBER(AK30),AK30))</f>
        <v>0</v>
      </c>
      <c r="C30" s="18"/>
      <c r="D30" s="206"/>
      <c r="E30" s="15" t="s">
        <v>367</v>
      </c>
      <c r="F30" s="15" t="s">
        <v>43</v>
      </c>
      <c r="G30" s="219" t="s">
        <v>156</v>
      </c>
      <c r="H30" s="63"/>
      <c r="I30" s="99">
        <f>IF($G30="x",0,IF(H30&lt;50,H30-COUNTIFS($G$5:$G30,"x"),0))</f>
        <v>0</v>
      </c>
      <c r="J30" s="39" t="str">
        <f>IF(AND($G30="x",H30&gt;0),0,IF(ISERROR(LOOKUP(I30,Punkte!$D$1:$D$22,Punkte!$E$1:$E$22)),"",LOOKUP((I30),Punkte!$D$1:$D$22,Punkte!$E$1:$E$22)))</f>
        <v/>
      </c>
      <c r="K30" s="63"/>
      <c r="L30" s="99">
        <f>IF($G30="x",0,IF(K30&lt;50,K30-COUNTIFS($G$5:$G30,"x"),0))</f>
        <v>0</v>
      </c>
      <c r="M30" s="39" t="str">
        <f>IF(AND($G30="x",K30&gt;0),0,IF(ISERROR(LOOKUP(L30,Punkte!$D$1:$D$22,Punkte!$E$1:$E$22)),"",LOOKUP((L30),Punkte!$D$1:$D$22,Punkte!$E$1:$E$22)))</f>
        <v/>
      </c>
      <c r="O30" s="99">
        <f>IF($G30="x",0,IF(N30&lt;50,N30-COUNTIFS($G$5:$G30,"x"),0))</f>
        <v>0</v>
      </c>
      <c r="P30" s="39" t="str">
        <f>IF(AND($G30="x",N30&gt;0),0,IF(ISERROR(LOOKUP(O30,Punkte!$D$1:$D$22,Punkte!$E$1:$E$22)),"",LOOKUP((O30),Punkte!$D$1:$D$22,Punkte!$E$1:$E$22)))</f>
        <v/>
      </c>
      <c r="R30" s="99">
        <f>IF($G30="x",0,IF(Q30&lt;50,Q30-COUNTIFS($G$5:$G30,"x"),0))</f>
        <v>0</v>
      </c>
      <c r="S30" s="39" t="str">
        <f>IF(AND($G30="x",Q30&gt;0),0,IF(ISERROR(LOOKUP(R30,Punkte!$D$1:$D$22,Punkte!$E$1:$E$22)),"",LOOKUP((R30),Punkte!$D$1:$D$22,Punkte!$E$1:$E$22)))</f>
        <v/>
      </c>
      <c r="U30" s="99">
        <f>IF($G30="x",0,IF(T30&lt;50,T30-COUNTIFS($G$5:$G30,"x"),0))</f>
        <v>0</v>
      </c>
      <c r="V30" s="39" t="str">
        <f>IF(AND($G30="x",T30&gt;0),0,IF(ISERROR(LOOKUP(U30,Punkte!$D$1:$D$22,Punkte!$E$1:$E$22)),"",LOOKUP((U30),Punkte!$D$1:$D$22,Punkte!$E$1:$E$22)))</f>
        <v/>
      </c>
      <c r="X30" s="99">
        <f>IF($G30="x",0,IF(W30&lt;50,W30-COUNTIFS($G$5:$G30,"x"),0))</f>
        <v>0</v>
      </c>
      <c r="Y30" s="39" t="str">
        <f>IF(AND($G30="x",W30&gt;0),0,IF(ISERROR(LOOKUP(X30,Punkte!$D$1:$D$22,Punkte!$E$1:$E$22)),"",LOOKUP((X30),Punkte!$D$1:$D$22,Punkte!$E$1:$E$22)))</f>
        <v/>
      </c>
      <c r="AA30" s="99">
        <f>IF($G30="x",0,IF(Z30&lt;50,Z30-COUNTIFS($G$5:$G30,"x"),0))</f>
        <v>0</v>
      </c>
      <c r="AB30" s="39" t="str">
        <f>IF(AND($G30="x",Z30&gt;0),0,IF(ISERROR(LOOKUP(AA30,Punkte!$D$1:$D$22,Punkte!$E$1:$E$22)),"",LOOKUP((AA30),Punkte!$D$1:$D$22,Punkte!$E$1:$E$22)))</f>
        <v/>
      </c>
      <c r="AC30" s="3">
        <v>17</v>
      </c>
      <c r="AD30" s="99">
        <v>0</v>
      </c>
      <c r="AE30" s="39">
        <f>IF(AND($G30="x",AC30&gt;0),0,IF(ISERROR(LOOKUP(AD30,Punkte!$D$1:$D$22,Punkte!$E$1:$E$22)),"",LOOKUP((AD30),Punkte!$D$1:$D$22,Punkte!$E$1:$E$22)))</f>
        <v>0</v>
      </c>
      <c r="AF30" s="3">
        <v>15</v>
      </c>
      <c r="AG30" s="99">
        <v>0</v>
      </c>
      <c r="AH30" s="39">
        <f>IF(AND($G30="x",AF30&gt;0),0,IF(ISERROR(LOOKUP(AG30,Punkte!$D$1:$D$22,Punkte!$E$1:$E$22)),"",LOOKUP((AG30),Punkte!$D$1:$D$22,Punkte!$E$1:$E$22)))</f>
        <v>0</v>
      </c>
      <c r="AI30" s="3" t="s">
        <v>47</v>
      </c>
      <c r="AJ30" s="99">
        <v>0</v>
      </c>
      <c r="AK30" s="39">
        <f>IF(AND($G30="x",AI30&gt;0),0,IF(ISERROR(LOOKUP(AJ30,Punkte!$D$1:$D$22,Punkte!$E$1:$E$22)),"",LOOKUP((AJ30),Punkte!$D$1:$D$22,Punkte!$E$1:$E$22)))</f>
        <v>0</v>
      </c>
      <c r="AL30" s="225">
        <f t="shared" si="1"/>
        <v>3</v>
      </c>
    </row>
    <row r="31" spans="1:263" x14ac:dyDescent="0.25">
      <c r="A31" s="145">
        <f t="shared" si="2"/>
        <v>16</v>
      </c>
      <c r="B31" s="146">
        <f>SUM(IF(ISNUMBER(J31),J31)+IF(ISNUMBER(M31),M31)+IF(ISNUMBER(P31),P31)+IF(ISNUMBER(S31),S31)+IF(ISNUMBER(V31),V31)+IF(ISNUMBER(Y31),Y31)+IF(ISNUMBER(AB31),AB31)+IF(ISNUMBER(AE31),AE31)+IF(ISNUMBER(#REF!),#REF!)+IF(ISNUMBER(#REF!),#REF!)+IF(ISNUMBER(#REF!),#REF!)+IF(ISNUMBER(AH31),AH31)+IF(ISNUMBER(AK31),AK31))</f>
        <v>0</v>
      </c>
      <c r="C31" s="3">
        <v>44</v>
      </c>
      <c r="E31" s="21" t="s">
        <v>112</v>
      </c>
      <c r="F31" s="21" t="s">
        <v>43</v>
      </c>
      <c r="G31" s="202" t="s">
        <v>156</v>
      </c>
      <c r="H31" s="63"/>
      <c r="I31" s="99">
        <f>IF($G31="x",0,IF(H31&lt;50,H31-COUNTIFS($G$5:$G31,"x"),0))</f>
        <v>0</v>
      </c>
      <c r="J31" s="39" t="str">
        <f>IF(AND($G31="x",H31&gt;0),0,IF(ISERROR(LOOKUP(I31,Punkte!$D$1:$D$22,Punkte!$E$1:$E$22)),"",LOOKUP((I31),Punkte!$D$1:$D$22,Punkte!$E$1:$E$22)))</f>
        <v/>
      </c>
      <c r="L31" s="99">
        <f>IF($G31="x",0,IF(K31&lt;50,K31-COUNTIFS($G$5:$G31,"x"),0))</f>
        <v>0</v>
      </c>
      <c r="M31" s="39" t="str">
        <f>IF(AND($G31="x",K31&gt;0),0,IF(ISERROR(LOOKUP(L31,Punkte!$D$1:$D$22,Punkte!$E$1:$E$22)),"",LOOKUP((L31),Punkte!$D$1:$D$22,Punkte!$E$1:$E$22)))</f>
        <v/>
      </c>
      <c r="N31" s="3">
        <v>23</v>
      </c>
      <c r="O31" s="99">
        <v>0</v>
      </c>
      <c r="P31" s="39">
        <f>IF(AND($G31="x",N31&gt;0),0,IF(ISERROR(LOOKUP(O31,Punkte!$D$1:$D$22,Punkte!$E$1:$E$22)),"",LOOKUP((O31),Punkte!$D$1:$D$22,Punkte!$E$1:$E$22)))</f>
        <v>0</v>
      </c>
      <c r="R31" s="99">
        <f>IF($G31="x",0,IF(Q31&lt;50,Q31-COUNTIFS($G$5:$G31,"x"),0))</f>
        <v>0</v>
      </c>
      <c r="S31" s="39" t="str">
        <f>IF(AND($G31="x",Q31&gt;0),0,IF(ISERROR(LOOKUP(R31,Punkte!$D$1:$D$22,Punkte!$E$1:$E$22)),"",LOOKUP((R31),Punkte!$D$1:$D$22,Punkte!$E$1:$E$22)))</f>
        <v/>
      </c>
      <c r="U31" s="99">
        <f>IF($G31="x",0,IF(T31&lt;50,T31-COUNTIFS($G$5:$G31,"x"),0))</f>
        <v>0</v>
      </c>
      <c r="V31" s="39" t="str">
        <f>IF(AND($G31="x",T31&gt;0),0,IF(ISERROR(LOOKUP(U31,Punkte!$D$1:$D$22,Punkte!$E$1:$E$22)),"",LOOKUP((U31),Punkte!$D$1:$D$22,Punkte!$E$1:$E$22)))</f>
        <v/>
      </c>
      <c r="X31" s="99">
        <f>IF($G31="x",0,IF(W31&lt;50,W31-COUNTIFS($G$5:$G31,"x"),0))</f>
        <v>0</v>
      </c>
      <c r="Y31" s="39" t="str">
        <f>IF(AND($G31="x",W31&gt;0),0,IF(ISERROR(LOOKUP(X31,Punkte!$D$1:$D$22,Punkte!$E$1:$E$22)),"",LOOKUP((X31),Punkte!$D$1:$D$22,Punkte!$E$1:$E$22)))</f>
        <v/>
      </c>
      <c r="AA31" s="99">
        <f>IF($G31="x",0,IF(Z31&lt;50,Z31-COUNTIFS($G$5:$G31,"x"),0))</f>
        <v>0</v>
      </c>
      <c r="AB31" s="39" t="str">
        <f>IF(AND($G31="x",Z31&gt;0),0,IF(ISERROR(LOOKUP(AA31,Punkte!$D$1:$D$22,Punkte!$E$1:$E$22)),"",LOOKUP((AA31),Punkte!$D$1:$D$22,Punkte!$E$1:$E$22)))</f>
        <v/>
      </c>
      <c r="AD31" s="99">
        <f>IF($G31="x",0,IF(AC31&lt;50,AC31-COUNTIFS($G$5:$G31,"x"),0))</f>
        <v>0</v>
      </c>
      <c r="AE31" s="39" t="str">
        <f>IF(AND($G31="x",AC31&gt;0),0,IF(ISERROR(LOOKUP(AD31,Punkte!$D$1:$D$22,Punkte!$E$1:$E$22)),"",LOOKUP((AD31),Punkte!$D$1:$D$22,Punkte!$E$1:$E$22)))</f>
        <v/>
      </c>
      <c r="AF31" s="3">
        <v>16</v>
      </c>
      <c r="AG31" s="99">
        <v>0</v>
      </c>
      <c r="AH31" s="39">
        <f>IF(AND($G31="x",AF31&gt;0),0,IF(ISERROR(LOOKUP(AG31,Punkte!$D$1:$D$22,Punkte!$E$1:$E$22)),"",LOOKUP((AG31),Punkte!$D$1:$D$22,Punkte!$E$1:$E$22)))</f>
        <v>0</v>
      </c>
      <c r="AJ31" s="99">
        <f>IF($G31="x",0,IF(AI31&lt;50,AI31-COUNTIFS($G$5:$G31,"x"),0))</f>
        <v>0</v>
      </c>
      <c r="AK31" s="39" t="str">
        <f>IF(AND($G31="x",AI31&gt;0),0,IF(ISERROR(LOOKUP(AJ31,Punkte!$D$1:$D$22,Punkte!$E$1:$E$22)),"",LOOKUP((AJ31),Punkte!$D$1:$D$22,Punkte!$E$1:$E$22)))</f>
        <v/>
      </c>
      <c r="AL31" s="225">
        <f t="shared" si="1"/>
        <v>2</v>
      </c>
    </row>
    <row r="32" spans="1:263" x14ac:dyDescent="0.25">
      <c r="A32" s="145">
        <f t="shared" si="2"/>
        <v>16</v>
      </c>
      <c r="B32" s="146">
        <f>SUM(IF(ISNUMBER(J32),J32)+IF(ISNUMBER(M32),M32)+IF(ISNUMBER(P32),P32)+IF(ISNUMBER(S32),S32)+IF(ISNUMBER(V32),V32)+IF(ISNUMBER(Y32),Y32)+IF(ISNUMBER(AB32),AB32)+IF(ISNUMBER(AE32),AE32)+IF(ISNUMBER(#REF!),#REF!)+IF(ISNUMBER(#REF!),#REF!)+IF(ISNUMBER(#REF!),#REF!)+IF(ISNUMBER(AH32),AH32)+IF(ISNUMBER(AK32),AK32))</f>
        <v>0</v>
      </c>
      <c r="C32" s="18">
        <v>2</v>
      </c>
      <c r="D32" s="206"/>
      <c r="E32" s="15" t="s">
        <v>392</v>
      </c>
      <c r="F32" s="15" t="s">
        <v>258</v>
      </c>
      <c r="G32" s="202" t="s">
        <v>156</v>
      </c>
      <c r="H32" s="63"/>
      <c r="I32" s="99">
        <f>IF($G32="x",0,IF(H32&lt;50,H32-COUNTIFS($G$5:$G32,"x"),0))</f>
        <v>0</v>
      </c>
      <c r="J32" s="39" t="str">
        <f>IF(AND($G32="x",H32&gt;0),0,IF(ISERROR(LOOKUP(I32,Punkte!$D$1:$D$22,Punkte!$E$1:$E$22)),"",LOOKUP((I32),Punkte!$D$1:$D$22,Punkte!$E$1:$E$22)))</f>
        <v/>
      </c>
      <c r="L32" s="99">
        <f>IF($G32="x",0,IF(K32&lt;50,K32-COUNTIFS($G$5:$G32,"x"),0))</f>
        <v>0</v>
      </c>
      <c r="M32" s="39" t="str">
        <f>IF(AND($G32="x",K32&gt;0),0,IF(ISERROR(LOOKUP(L32,Punkte!$D$1:$D$22,Punkte!$E$1:$E$22)),"",LOOKUP((L32),Punkte!$D$1:$D$22,Punkte!$E$1:$E$22)))</f>
        <v/>
      </c>
      <c r="O32" s="99">
        <f>IF($G32="x",0,IF(N32&lt;50,N32-COUNTIFS($G$5:$G32,"x"),0))</f>
        <v>0</v>
      </c>
      <c r="P32" s="39" t="str">
        <f>IF(AND($G32="x",N32&gt;0),0,IF(ISERROR(LOOKUP(O32,Punkte!$D$1:$D$22,Punkte!$E$1:$E$22)),"",LOOKUP((O32),Punkte!$D$1:$D$22,Punkte!$E$1:$E$22)))</f>
        <v/>
      </c>
      <c r="R32" s="99">
        <f>IF($G32="x",0,IF(Q32&lt;50,Q32-COUNTIFS($G$5:$G32,"x"),0))</f>
        <v>0</v>
      </c>
      <c r="S32" s="39" t="str">
        <f>IF(AND($G32="x",Q32&gt;0),0,IF(ISERROR(LOOKUP(R32,Punkte!$D$1:$D$22,Punkte!$E$1:$E$22)),"",LOOKUP((R32),Punkte!$D$1:$D$22,Punkte!$E$1:$E$22)))</f>
        <v/>
      </c>
      <c r="U32" s="99">
        <f>IF($G32="x",0,IF(T32&lt;50,T32-COUNTIFS($G$5:$G32,"x"),0))</f>
        <v>0</v>
      </c>
      <c r="V32" s="39" t="str">
        <f>IF(AND($G32="x",T32&gt;0),0,IF(ISERROR(LOOKUP(U32,Punkte!$D$1:$D$22,Punkte!$E$1:$E$22)),"",LOOKUP((U32),Punkte!$D$1:$D$22,Punkte!$E$1:$E$22)))</f>
        <v/>
      </c>
      <c r="X32" s="99">
        <f>IF($G32="x",0,IF(W32&lt;50,W32-COUNTIFS($G$5:$G32,"x"),0))</f>
        <v>0</v>
      </c>
      <c r="Y32" s="39" t="str">
        <f>IF(AND($G32="x",W32&gt;0),0,IF(ISERROR(LOOKUP(X32,Punkte!$D$1:$D$22,Punkte!$E$1:$E$22)),"",LOOKUP((X32),Punkte!$D$1:$D$22,Punkte!$E$1:$E$22)))</f>
        <v/>
      </c>
      <c r="AA32" s="99">
        <f>IF($G32="x",0,IF(Z32&lt;50,Z32-COUNTIFS($G$5:$G32,"x"),0))</f>
        <v>0</v>
      </c>
      <c r="AB32" s="39" t="str">
        <f>IF(AND($G32="x",Z32&gt;0),0,IF(ISERROR(LOOKUP(AA32,Punkte!$D$1:$D$22,Punkte!$E$1:$E$22)),"",LOOKUP((AA32),Punkte!$D$1:$D$22,Punkte!$E$1:$E$22)))</f>
        <v/>
      </c>
      <c r="AD32" s="99">
        <f>IF($G32="x",0,IF(AC32&lt;50,AC32-COUNTIFS($G$5:$G32,"x"),0))</f>
        <v>0</v>
      </c>
      <c r="AE32" s="39" t="str">
        <f>IF(AND($G32="x",AC32&gt;0),0,IF(ISERROR(LOOKUP(AD32,Punkte!$D$1:$D$22,Punkte!$E$1:$E$22)),"",LOOKUP((AD32),Punkte!$D$1:$D$22,Punkte!$E$1:$E$22)))</f>
        <v/>
      </c>
      <c r="AF32" s="3" t="s">
        <v>39</v>
      </c>
      <c r="AG32" s="99">
        <v>0</v>
      </c>
      <c r="AH32" s="39">
        <f>IF(AND($G32="x",AF32&gt;0),0,IF(ISERROR(LOOKUP(AG32,Punkte!$D$1:$D$22,Punkte!$E$1:$E$22)),"",LOOKUP((AG32),Punkte!$D$1:$D$22,Punkte!$E$1:$E$22)))</f>
        <v>0</v>
      </c>
      <c r="AJ32" s="99">
        <f>IF($G32="x",0,IF(AI32&lt;50,AI32-COUNTIFS($G$5:$G32,"x"),0))</f>
        <v>0</v>
      </c>
      <c r="AK32" s="39" t="str">
        <f>IF(AND($G32="x",AI32&gt;0),0,IF(ISERROR(LOOKUP(AJ32,Punkte!$D$1:$D$22,Punkte!$E$1:$E$22)),"",LOOKUP((AJ32),Punkte!$D$1:$D$22,Punkte!$E$1:$E$22)))</f>
        <v/>
      </c>
      <c r="AL32" s="225">
        <f t="shared" si="1"/>
        <v>1</v>
      </c>
    </row>
    <row r="33" spans="1:263" x14ac:dyDescent="0.25">
      <c r="A33" s="145">
        <f t="shared" si="2"/>
        <v>16</v>
      </c>
      <c r="B33" s="146">
        <f>SUM(IF(ISNUMBER(J33),J33)+IF(ISNUMBER(M33),M33)+IF(ISNUMBER(P33),P33)+IF(ISNUMBER(S33),S33)+IF(ISNUMBER(V33),V33)+IF(ISNUMBER(Y33),Y33)+IF(ISNUMBER(AB33),AB33)+IF(ISNUMBER(AE33),AE33)+IF(ISNUMBER(#REF!),#REF!)+IF(ISNUMBER(#REF!),#REF!)+IF(ISNUMBER(#REF!),#REF!)+IF(ISNUMBER(AH33),AH33)+IF(ISNUMBER(AK33),AK33))</f>
        <v>0</v>
      </c>
      <c r="C33" s="3">
        <v>67</v>
      </c>
      <c r="E33" s="15" t="s">
        <v>73</v>
      </c>
      <c r="F33" s="15" t="s">
        <v>74</v>
      </c>
      <c r="G33" s="202" t="s">
        <v>156</v>
      </c>
      <c r="H33" s="63"/>
      <c r="I33" s="99">
        <f>IF($G33="x",0,IF(H33&lt;50,H33-COUNTIFS($G$5:$G33,"x"),0))</f>
        <v>0</v>
      </c>
      <c r="J33" s="39" t="str">
        <f>IF(AND($G33="x",H33&gt;0),0,IF(ISERROR(LOOKUP(I33,Punkte!$D$1:$D$22,Punkte!$E$1:$E$22)),"",LOOKUP((I33),Punkte!$D$1:$D$22,Punkte!$E$1:$E$22)))</f>
        <v/>
      </c>
      <c r="L33" s="99">
        <f>IF($G33="x",0,IF(K33&lt;50,K33-COUNTIFS($G$5:$G33,"x"),0))</f>
        <v>0</v>
      </c>
      <c r="M33" s="39" t="str">
        <f>IF(AND($G33="x",K33&gt;0),0,IF(ISERROR(LOOKUP(L33,Punkte!$D$1:$D$22,Punkte!$E$1:$E$22)),"",LOOKUP((L33),Punkte!$D$1:$D$22,Punkte!$E$1:$E$22)))</f>
        <v/>
      </c>
      <c r="O33" s="99">
        <f>IF($G33="x",0,IF(N33&lt;50,N33-COUNTIFS($G$5:$G33,"x"),0))</f>
        <v>0</v>
      </c>
      <c r="P33" s="39" t="str">
        <f>IF(AND($G33="x",N33&gt;0),0,IF(ISERROR(LOOKUP(O33,Punkte!$D$1:$D$22,Punkte!$E$1:$E$22)),"",LOOKUP((O33),Punkte!$D$1:$D$22,Punkte!$E$1:$E$22)))</f>
        <v/>
      </c>
      <c r="R33" s="99">
        <f>IF($G33="x",0,IF(Q33&lt;50,Q33-COUNTIFS($G$5:$G33,"x"),0))</f>
        <v>0</v>
      </c>
      <c r="S33" s="39" t="str">
        <f>IF(AND($G33="x",Q33&gt;0),0,IF(ISERROR(LOOKUP(R33,Punkte!$D$1:$D$22,Punkte!$E$1:$E$22)),"",LOOKUP((R33),Punkte!$D$1:$D$22,Punkte!$E$1:$E$22)))</f>
        <v/>
      </c>
      <c r="T33" s="3">
        <v>12</v>
      </c>
      <c r="U33" s="99">
        <v>0</v>
      </c>
      <c r="V33" s="39">
        <f>IF(AND($G33="x",T33&gt;0),0,IF(ISERROR(LOOKUP(U33,Punkte!$D$1:$D$22,Punkte!$E$1:$E$22)),"",LOOKUP((U33),Punkte!$D$1:$D$22,Punkte!$E$1:$E$22)))</f>
        <v>0</v>
      </c>
      <c r="W33" s="3">
        <v>12</v>
      </c>
      <c r="X33" s="99">
        <v>0</v>
      </c>
      <c r="Y33" s="39">
        <f>IF(AND($G33="x",W33&gt;0),0,IF(ISERROR(LOOKUP(X33,Punkte!$D$1:$D$22,Punkte!$E$1:$E$22)),"",LOOKUP((X33),Punkte!$D$1:$D$22,Punkte!$E$1:$E$22)))</f>
        <v>0</v>
      </c>
      <c r="Z33" s="3">
        <v>9</v>
      </c>
      <c r="AA33" s="99">
        <v>0</v>
      </c>
      <c r="AB33" s="39">
        <f>IF(AND($G33="x",Z33&gt;0),0,IF(ISERROR(LOOKUP(AA33,Punkte!$D$1:$D$22,Punkte!$E$1:$E$22)),"",LOOKUP((AA33),Punkte!$D$1:$D$22,Punkte!$E$1:$E$22)))</f>
        <v>0</v>
      </c>
      <c r="AC33" s="3">
        <v>12</v>
      </c>
      <c r="AD33" s="99">
        <v>0</v>
      </c>
      <c r="AE33" s="39">
        <f>IF(AND($G33="x",AC33&gt;0),0,IF(ISERROR(LOOKUP(AD33,Punkte!$D$1:$D$22,Punkte!$E$1:$E$22)),"",LOOKUP((AD33),Punkte!$D$1:$D$22,Punkte!$E$1:$E$22)))</f>
        <v>0</v>
      </c>
      <c r="AG33" s="99">
        <f>IF($G33="x",0,IF(AF33&lt;50,AF33-COUNTIFS($G$5:$G33,"x"),0))</f>
        <v>0</v>
      </c>
      <c r="AH33" s="39" t="str">
        <f>IF(AND($G33="x",AF33&gt;0),0,IF(ISERROR(LOOKUP(AG33,Punkte!$D$1:$D$22,Punkte!$E$1:$E$22)),"",LOOKUP((AG33),Punkte!$D$1:$D$22,Punkte!$E$1:$E$22)))</f>
        <v/>
      </c>
      <c r="AJ33" s="99">
        <f>IF($G33="x",0,IF(AI33&lt;50,AI33-COUNTIFS($G$5:$G33,"x"),0))</f>
        <v>0</v>
      </c>
      <c r="AK33" s="39" t="str">
        <f>IF(AND($G33="x",AI33&gt;0),0,IF(ISERROR(LOOKUP(AJ33,Punkte!$D$1:$D$22,Punkte!$E$1:$E$22)),"",LOOKUP((AJ33),Punkte!$D$1:$D$22,Punkte!$E$1:$E$22)))</f>
        <v/>
      </c>
      <c r="AL33" s="225">
        <f t="shared" si="1"/>
        <v>4</v>
      </c>
    </row>
    <row r="34" spans="1:263" x14ac:dyDescent="0.25">
      <c r="A34" s="145">
        <f t="shared" si="2"/>
        <v>16</v>
      </c>
      <c r="B34" s="146">
        <f>SUM(IF(ISNUMBER(J34),J34)+IF(ISNUMBER(M34),M34)+IF(ISNUMBER(P34),P34)+IF(ISNUMBER(S34),S34)+IF(ISNUMBER(V34),V34)+IF(ISNUMBER(Y34),Y34)+IF(ISNUMBER(AB34),AB34)+IF(ISNUMBER(AE34),AE34)+IF(ISNUMBER(#REF!),#REF!)+IF(ISNUMBER(#REF!),#REF!)+IF(ISNUMBER(#REF!),#REF!)+IF(ISNUMBER(AH34),AH34)+IF(ISNUMBER(AK34),AK34))</f>
        <v>0</v>
      </c>
      <c r="C34" s="3">
        <v>95</v>
      </c>
      <c r="D34" s="207" t="s">
        <v>44</v>
      </c>
      <c r="E34" s="15" t="s">
        <v>45</v>
      </c>
      <c r="F34" s="15" t="s">
        <v>46</v>
      </c>
      <c r="G34" s="202" t="s">
        <v>156</v>
      </c>
      <c r="H34" s="63">
        <v>12</v>
      </c>
      <c r="I34" s="99">
        <v>0</v>
      </c>
      <c r="J34" s="39">
        <f>IF(AND($G34="x",H34&gt;0),0,IF(ISERROR(LOOKUP(I34,Punkte!$D$1:$D$22,Punkte!$E$1:$E$22)),"",LOOKUP((I34),Punkte!$D$1:$D$22,Punkte!$E$1:$E$22)))</f>
        <v>0</v>
      </c>
      <c r="K34" s="3">
        <v>9</v>
      </c>
      <c r="L34" s="99">
        <v>0</v>
      </c>
      <c r="M34" s="39">
        <f>IF(AND($G34="x",K34&gt;0),0,IF(ISERROR(LOOKUP(L34,Punkte!$D$1:$D$22,Punkte!$E$1:$E$22)),"",LOOKUP((L34),Punkte!$D$1:$D$22,Punkte!$E$1:$E$22)))</f>
        <v>0</v>
      </c>
      <c r="O34" s="99">
        <f>IF($G34="x",0,IF(N34&lt;50,N34-COUNTIFS($G$5:$G34,"x"),0))</f>
        <v>0</v>
      </c>
      <c r="P34" s="39" t="str">
        <f>IF(AND($G34="x",N34&gt;0),0,IF(ISERROR(LOOKUP(O34,Punkte!$D$1:$D$22,Punkte!$E$1:$E$22)),"",LOOKUP((O34),Punkte!$D$1:$D$22,Punkte!$E$1:$E$22)))</f>
        <v/>
      </c>
      <c r="R34" s="99">
        <f>IF($G34="x",0,IF(Q34&lt;50,Q34-COUNTIFS($G$5:$G34,"x"),0))</f>
        <v>0</v>
      </c>
      <c r="S34" s="39" t="str">
        <f>IF(AND($G34="x",Q34&gt;0),0,IF(ISERROR(LOOKUP(R34,Punkte!$D$1:$D$22,Punkte!$E$1:$E$22)),"",LOOKUP((R34),Punkte!$D$1:$D$22,Punkte!$E$1:$E$22)))</f>
        <v/>
      </c>
      <c r="T34" s="3">
        <v>9</v>
      </c>
      <c r="U34" s="99">
        <v>0</v>
      </c>
      <c r="V34" s="39">
        <f>IF(AND($G34="x",T34&gt;0),0,IF(ISERROR(LOOKUP(U34,Punkte!$D$1:$D$22,Punkte!$E$1:$E$22)),"",LOOKUP((U34),Punkte!$D$1:$D$22,Punkte!$E$1:$E$22)))</f>
        <v>0</v>
      </c>
      <c r="W34" s="3">
        <v>9</v>
      </c>
      <c r="X34" s="99">
        <v>0</v>
      </c>
      <c r="Y34" s="39">
        <f>IF(AND($G34="x",W34&gt;0),0,IF(ISERROR(LOOKUP(X34,Punkte!$D$1:$D$22,Punkte!$E$1:$E$22)),"",LOOKUP((X34),Punkte!$D$1:$D$22,Punkte!$E$1:$E$22)))</f>
        <v>0</v>
      </c>
      <c r="AA34" s="99">
        <f>IF($G34="x",0,IF(Z34&lt;50,Z34-COUNTIFS($G$5:$G34,"x"),0))</f>
        <v>0</v>
      </c>
      <c r="AB34" s="39" t="str">
        <f>IF(AND($G34="x",Z34&gt;0),0,IF(ISERROR(LOOKUP(AA34,Punkte!$D$1:$D$22,Punkte!$E$1:$E$22)),"",LOOKUP((AA34),Punkte!$D$1:$D$22,Punkte!$E$1:$E$22)))</f>
        <v/>
      </c>
      <c r="AD34" s="99">
        <f>IF($G34="x",0,IF(AC34&lt;50,AC34-COUNTIFS($G$5:$G34,"x"),0))</f>
        <v>0</v>
      </c>
      <c r="AE34" s="39" t="str">
        <f>IF(AND($G34="x",AC34&gt;0),0,IF(ISERROR(LOOKUP(AD34,Punkte!$D$1:$D$22,Punkte!$E$1:$E$22)),"",LOOKUP((AD34),Punkte!$D$1:$D$22,Punkte!$E$1:$E$22)))</f>
        <v/>
      </c>
      <c r="AG34" s="99">
        <f>IF($G34="x",0,IF(AF34&lt;50,AF34-COUNTIFS($G$5:$G34,"x"),0))</f>
        <v>0</v>
      </c>
      <c r="AH34" s="39" t="str">
        <f>IF(AND($G34="x",AF34&gt;0),0,IF(ISERROR(LOOKUP(AG34,Punkte!$D$1:$D$22,Punkte!$E$1:$E$22)),"",LOOKUP((AG34),Punkte!$D$1:$D$22,Punkte!$E$1:$E$22)))</f>
        <v/>
      </c>
      <c r="AJ34" s="99">
        <f>IF($G34="x",0,IF(AI34&lt;50,AI34-COUNTIFS($G$5:$G34,"x"),0))</f>
        <v>0</v>
      </c>
      <c r="AK34" s="39" t="str">
        <f>IF(AND($G34="x",AI34&gt;0),0,IF(ISERROR(LOOKUP(AJ34,Punkte!$D$1:$D$22,Punkte!$E$1:$E$22)),"",LOOKUP((AJ34),Punkte!$D$1:$D$22,Punkte!$E$1:$E$22)))</f>
        <v/>
      </c>
      <c r="AL34" s="225">
        <f t="shared" si="1"/>
        <v>4</v>
      </c>
    </row>
    <row r="35" spans="1:263" x14ac:dyDescent="0.25">
      <c r="A35" s="145">
        <f t="shared" si="2"/>
        <v>16</v>
      </c>
      <c r="B35" s="146">
        <f>SUM(IF(ISNUMBER(J35),J35)+IF(ISNUMBER(M35),M35)+IF(ISNUMBER(P35),P35)+IF(ISNUMBER(S35),S35)+IF(ISNUMBER(V35),V35)+IF(ISNUMBER(Y35),Y35)+IF(ISNUMBER(AB35),AB35)+IF(ISNUMBER(AE35),AE35)+IF(ISNUMBER(#REF!),#REF!)+IF(ISNUMBER(#REF!),#REF!)+IF(ISNUMBER(#REF!),#REF!)+IF(ISNUMBER(AH35),AH35)+IF(ISNUMBER(AK35),AK35))</f>
        <v>0</v>
      </c>
      <c r="C35" s="18">
        <v>41</v>
      </c>
      <c r="D35" s="206"/>
      <c r="E35" s="15" t="s">
        <v>80</v>
      </c>
      <c r="F35" s="15" t="s">
        <v>81</v>
      </c>
      <c r="G35" s="202" t="s">
        <v>156</v>
      </c>
      <c r="H35" s="63"/>
      <c r="I35" s="99">
        <f>IF($G35="x",0,IF(H35&lt;50,H35-COUNTIFS($G$5:$G35,"x"),0))</f>
        <v>0</v>
      </c>
      <c r="J35" s="39" t="str">
        <f>IF(AND($G35="x",H35&gt;0),0,IF(ISERROR(LOOKUP(I35,Punkte!$D$1:$D$22,Punkte!$E$1:$E$22)),"",LOOKUP((I35),Punkte!$D$1:$D$22,Punkte!$E$1:$E$22)))</f>
        <v/>
      </c>
      <c r="L35" s="99">
        <f>IF($G35="x",0,IF(K35&lt;50,K35-COUNTIFS($G$5:$G35,"x"),0))</f>
        <v>0</v>
      </c>
      <c r="M35" s="39" t="str">
        <f>IF(AND($G35="x",K35&gt;0),0,IF(ISERROR(LOOKUP(L35,Punkte!$D$1:$D$22,Punkte!$E$1:$E$22)),"",LOOKUP((L35),Punkte!$D$1:$D$22,Punkte!$E$1:$E$22)))</f>
        <v/>
      </c>
      <c r="N35" s="3">
        <v>15</v>
      </c>
      <c r="O35" s="99">
        <v>0</v>
      </c>
      <c r="P35" s="39">
        <f>IF(AND($G35="x",N35&gt;0),0,IF(ISERROR(LOOKUP(O35,Punkte!$D$1:$D$22,Punkte!$E$1:$E$22)),"",LOOKUP((O35),Punkte!$D$1:$D$22,Punkte!$E$1:$E$22)))</f>
        <v>0</v>
      </c>
      <c r="R35" s="99">
        <f>IF($G35="x",0,IF(Q35&lt;50,Q35-COUNTIFS($G$5:$G35,"x"),0))</f>
        <v>0</v>
      </c>
      <c r="S35" s="39" t="str">
        <f>IF(AND($G35="x",Q35&gt;0),0,IF(ISERROR(LOOKUP(R35,Punkte!$D$1:$D$22,Punkte!$E$1:$E$22)),"",LOOKUP((R35),Punkte!$D$1:$D$22,Punkte!$E$1:$E$22)))</f>
        <v/>
      </c>
      <c r="U35" s="99">
        <f>IF($G35="x",0,IF(T35&lt;50,T35-COUNTIFS($G$5:$G35,"x"),0))</f>
        <v>0</v>
      </c>
      <c r="V35" s="39" t="str">
        <f>IF(AND($G35="x",T35&gt;0),0,IF(ISERROR(LOOKUP(U35,Punkte!$D$1:$D$22,Punkte!$E$1:$E$22)),"",LOOKUP((U35),Punkte!$D$1:$D$22,Punkte!$E$1:$E$22)))</f>
        <v/>
      </c>
      <c r="X35" s="99">
        <f>IF($G35="x",0,IF(W35&lt;50,W35-COUNTIFS($G$5:$G35,"x"),0))</f>
        <v>0</v>
      </c>
      <c r="Y35" s="39" t="str">
        <f>IF(AND($G35="x",W35&gt;0),0,IF(ISERROR(LOOKUP(X35,Punkte!$D$1:$D$22,Punkte!$E$1:$E$22)),"",LOOKUP((X35),Punkte!$D$1:$D$22,Punkte!$E$1:$E$22)))</f>
        <v/>
      </c>
      <c r="Z35" s="3" t="s">
        <v>47</v>
      </c>
      <c r="AA35" s="99">
        <v>0</v>
      </c>
      <c r="AB35" s="39">
        <f>IF(AND($G35="x",Z35&gt;0),0,IF(ISERROR(LOOKUP(AA35,Punkte!$D$1:$D$22,Punkte!$E$1:$E$22)),"",LOOKUP((AA35),Punkte!$D$1:$D$22,Punkte!$E$1:$E$22)))</f>
        <v>0</v>
      </c>
      <c r="AC35" s="3">
        <v>6</v>
      </c>
      <c r="AD35" s="99">
        <v>0</v>
      </c>
      <c r="AE35" s="39">
        <f>IF(AND($G35="x",AC35&gt;0),0,IF(ISERROR(LOOKUP(AD35,Punkte!$D$1:$D$22,Punkte!$E$1:$E$22)),"",LOOKUP((AD35),Punkte!$D$1:$D$22,Punkte!$E$1:$E$22)))</f>
        <v>0</v>
      </c>
      <c r="AG35" s="99">
        <f>IF($G35="x",0,IF(AF35&lt;50,AF35-COUNTIFS($G$5:$G35,"x"),0))</f>
        <v>0</v>
      </c>
      <c r="AH35" s="39" t="str">
        <f>IF(AND($G35="x",AF35&gt;0),0,IF(ISERROR(LOOKUP(AG35,Punkte!$D$1:$D$22,Punkte!$E$1:$E$22)),"",LOOKUP((AG35),Punkte!$D$1:$D$22,Punkte!$E$1:$E$22)))</f>
        <v/>
      </c>
      <c r="AJ35" s="99">
        <f>IF($G35="x",0,IF(AI35&lt;50,AI35-COUNTIFS($G$5:$G35,"x"),0))</f>
        <v>0</v>
      </c>
      <c r="AK35" s="39" t="str">
        <f>IF(AND($G35="x",AI35&gt;0),0,IF(ISERROR(LOOKUP(AJ35,Punkte!$D$1:$D$22,Punkte!$E$1:$E$22)),"",LOOKUP((AJ35),Punkte!$D$1:$D$22,Punkte!$E$1:$E$22)))</f>
        <v/>
      </c>
      <c r="AL35" s="225">
        <f t="shared" si="1"/>
        <v>3</v>
      </c>
    </row>
    <row r="36" spans="1:263" x14ac:dyDescent="0.25">
      <c r="A36" s="145">
        <f t="shared" si="2"/>
        <v>16</v>
      </c>
      <c r="B36" s="146">
        <f>SUM(IF(ISNUMBER(J36),J36)+IF(ISNUMBER(M36),M36)+IF(ISNUMBER(P36),P36)+IF(ISNUMBER(S36),S36)+IF(ISNUMBER(V36),V36)+IF(ISNUMBER(Y36),Y36)+IF(ISNUMBER(AB36),AB36)+IF(ISNUMBER(AE36),AE36)+IF(ISNUMBER(#REF!),#REF!)+IF(ISNUMBER(#REF!),#REF!)+IF(ISNUMBER(#REF!),#REF!)+IF(ISNUMBER(AH36),AH36)+IF(ISNUMBER(AK36),AK36))</f>
        <v>0</v>
      </c>
      <c r="C36" s="3">
        <v>67</v>
      </c>
      <c r="D36" s="207"/>
      <c r="E36" s="15" t="s">
        <v>73</v>
      </c>
      <c r="F36" s="15" t="s">
        <v>211</v>
      </c>
      <c r="G36" s="202" t="s">
        <v>156</v>
      </c>
      <c r="H36" s="63"/>
      <c r="I36" s="99">
        <f>IF($G36="x",0,IF(H36&lt;50,H36-COUNTIFS($G$5:$G36,"x"),0))</f>
        <v>0</v>
      </c>
      <c r="J36" s="39" t="str">
        <f>IF(AND($G36="x",H36&gt;0),0,IF(ISERROR(LOOKUP(I36,Punkte!$D$1:$D$22,Punkte!$E$1:$E$22)),"",LOOKUP((I36),Punkte!$D$1:$D$22,Punkte!$E$1:$E$22)))</f>
        <v/>
      </c>
      <c r="L36" s="99">
        <f>IF($G36="x",0,IF(K36&lt;50,K36-COUNTIFS($G$5:$G36,"x"),0))</f>
        <v>0</v>
      </c>
      <c r="M36" s="39" t="str">
        <f>IF(AND($G36="x",K36&gt;0),0,IF(ISERROR(LOOKUP(L36,Punkte!$D$1:$D$22,Punkte!$E$1:$E$22)),"",LOOKUP((L36),Punkte!$D$1:$D$22,Punkte!$E$1:$E$22)))</f>
        <v/>
      </c>
      <c r="N36" s="3">
        <v>24</v>
      </c>
      <c r="O36" s="99">
        <v>0</v>
      </c>
      <c r="P36" s="39">
        <f>IF(AND($G36="x",N36&gt;0),0,IF(ISERROR(LOOKUP(O36,Punkte!$D$1:$D$22,Punkte!$E$1:$E$22)),"",LOOKUP((O36),Punkte!$D$1:$D$22,Punkte!$E$1:$E$22)))</f>
        <v>0</v>
      </c>
      <c r="R36" s="99">
        <f>IF($G36="x",0,IF(Q36&lt;50,Q36-COUNTIFS($G$5:$G36,"x"),0))</f>
        <v>0</v>
      </c>
      <c r="S36" s="39" t="str">
        <f>IF(AND($G36="x",Q36&gt;0),0,IF(ISERROR(LOOKUP(R36,Punkte!$D$1:$D$22,Punkte!$E$1:$E$22)),"",LOOKUP((R36),Punkte!$D$1:$D$22,Punkte!$E$1:$E$22)))</f>
        <v/>
      </c>
      <c r="U36" s="99">
        <f>IF($G36="x",0,IF(T36&lt;50,T36-COUNTIFS($G$5:$G36,"x"),0))</f>
        <v>0</v>
      </c>
      <c r="V36" s="39" t="str">
        <f>IF(AND($G36="x",T36&gt;0),0,IF(ISERROR(LOOKUP(U36,Punkte!$D$1:$D$22,Punkte!$E$1:$E$22)),"",LOOKUP((U36),Punkte!$D$1:$D$22,Punkte!$E$1:$E$22)))</f>
        <v/>
      </c>
      <c r="X36" s="99">
        <f>IF($G36="x",0,IF(W36&lt;50,W36-COUNTIFS($G$5:$G36,"x"),0))</f>
        <v>0</v>
      </c>
      <c r="Y36" s="39" t="str">
        <f>IF(AND($G36="x",W36&gt;0),0,IF(ISERROR(LOOKUP(X36,Punkte!$D$1:$D$22,Punkte!$E$1:$E$22)),"",LOOKUP((X36),Punkte!$D$1:$D$22,Punkte!$E$1:$E$22)))</f>
        <v/>
      </c>
      <c r="Z36" s="3">
        <v>14</v>
      </c>
      <c r="AA36" s="99">
        <v>0</v>
      </c>
      <c r="AB36" s="39">
        <f>IF(AND($G36="x",Z36&gt;0),0,IF(ISERROR(LOOKUP(AA36,Punkte!$D$1:$D$22,Punkte!$E$1:$E$22)),"",LOOKUP((AA36),Punkte!$D$1:$D$22,Punkte!$E$1:$E$22)))</f>
        <v>0</v>
      </c>
      <c r="AC36" s="3">
        <v>16</v>
      </c>
      <c r="AD36" s="99">
        <v>0</v>
      </c>
      <c r="AE36" s="39">
        <f>IF(AND($G36="x",AC36&gt;0),0,IF(ISERROR(LOOKUP(AD36,Punkte!$D$1:$D$22,Punkte!$E$1:$E$22)),"",LOOKUP((AD36),Punkte!$D$1:$D$22,Punkte!$E$1:$E$22)))</f>
        <v>0</v>
      </c>
      <c r="AG36" s="99">
        <f>IF($G36="x",0,IF(AF36&lt;50,AF36-COUNTIFS($G$5:$G36,"x"),0))</f>
        <v>0</v>
      </c>
      <c r="AH36" s="39" t="str">
        <f>IF(AND($G36="x",AF36&gt;0),0,IF(ISERROR(LOOKUP(AG36,Punkte!$D$1:$D$22,Punkte!$E$1:$E$22)),"",LOOKUP((AG36),Punkte!$D$1:$D$22,Punkte!$E$1:$E$22)))</f>
        <v/>
      </c>
      <c r="AJ36" s="99">
        <f>IF($G36="x",0,IF(AI36&lt;50,AI36-COUNTIFS($G$5:$G36,"x"),0))</f>
        <v>0</v>
      </c>
      <c r="AK36" s="39" t="str">
        <f>IF(AND($G36="x",AI36&gt;0),0,IF(ISERROR(LOOKUP(AJ36,Punkte!$D$1:$D$22,Punkte!$E$1:$E$22)),"",LOOKUP((AJ36),Punkte!$D$1:$D$22,Punkte!$E$1:$E$22)))</f>
        <v/>
      </c>
      <c r="AL36" s="225">
        <f t="shared" si="1"/>
        <v>3</v>
      </c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</row>
    <row r="37" spans="1:263" x14ac:dyDescent="0.25">
      <c r="A37" s="145">
        <f t="shared" si="2"/>
        <v>16</v>
      </c>
      <c r="B37" s="146">
        <f>SUM(IF(ISNUMBER(J37),J37)+IF(ISNUMBER(M37),M37)+IF(ISNUMBER(P37),P37)+IF(ISNUMBER(S37),S37)+IF(ISNUMBER(V37),V37)+IF(ISNUMBER(Y37),Y37)+IF(ISNUMBER(AB37),AB37)+IF(ISNUMBER(AE37),AE37)+IF(ISNUMBER(#REF!),#REF!)+IF(ISNUMBER(#REF!),#REF!)+IF(ISNUMBER(#REF!),#REF!)+IF(ISNUMBER(AH37),AH37)+IF(ISNUMBER(AK37),AK37))</f>
        <v>0</v>
      </c>
      <c r="C37" s="3">
        <v>39</v>
      </c>
      <c r="E37" s="15" t="s">
        <v>257</v>
      </c>
      <c r="F37" s="15" t="s">
        <v>258</v>
      </c>
      <c r="G37" s="202" t="s">
        <v>156</v>
      </c>
      <c r="H37" s="63">
        <v>9</v>
      </c>
      <c r="I37" s="99">
        <v>0</v>
      </c>
      <c r="J37" s="39">
        <f>IF(AND($G37="x",H37&gt;0),0,IF(ISERROR(LOOKUP(I37,Punkte!$D$1:$D$22,Punkte!$E$1:$E$22)),"",LOOKUP((I37),Punkte!$D$1:$D$22,Punkte!$E$1:$E$22)))</f>
        <v>0</v>
      </c>
      <c r="K37" s="3">
        <v>7</v>
      </c>
      <c r="L37" s="99">
        <v>0</v>
      </c>
      <c r="M37" s="39">
        <f>IF(AND($G37="x",K37&gt;0),0,IF(ISERROR(LOOKUP(L37,Punkte!$D$1:$D$22,Punkte!$E$1:$E$22)),"",LOOKUP((L37),Punkte!$D$1:$D$22,Punkte!$E$1:$E$22)))</f>
        <v>0</v>
      </c>
      <c r="N37" s="3">
        <v>10</v>
      </c>
      <c r="O37" s="99">
        <v>0</v>
      </c>
      <c r="P37" s="39">
        <f>IF(AND($G37="x",N37&gt;0),0,IF(ISERROR(LOOKUP(O37,Punkte!$D$1:$D$22,Punkte!$E$1:$E$22)),"",LOOKUP((O37),Punkte!$D$1:$D$22,Punkte!$E$1:$E$22)))</f>
        <v>0</v>
      </c>
      <c r="R37" s="99">
        <f>IF($G37="x",0,IF(Q37&lt;50,Q37-COUNTIFS($G$5:$G37,"x"),0))</f>
        <v>0</v>
      </c>
      <c r="S37" s="39" t="str">
        <f>IF(AND($G37="x",Q37&gt;0),0,IF(ISERROR(LOOKUP(R37,Punkte!$D$1:$D$22,Punkte!$E$1:$E$22)),"",LOOKUP((R37),Punkte!$D$1:$D$22,Punkte!$E$1:$E$22)))</f>
        <v/>
      </c>
      <c r="U37" s="99">
        <f>IF($G37="x",0,IF(T37&lt;50,T37-COUNTIFS($G$5:$G37,"x"),0))</f>
        <v>0</v>
      </c>
      <c r="V37" s="39" t="str">
        <f>IF(AND($G37="x",T37&gt;0),0,IF(ISERROR(LOOKUP(U37,Punkte!$D$1:$D$22,Punkte!$E$1:$E$22)),"",LOOKUP((U37),Punkte!$D$1:$D$22,Punkte!$E$1:$E$22)))</f>
        <v/>
      </c>
      <c r="X37" s="99">
        <f>IF($G37="x",0,IF(W37&lt;50,W37-COUNTIFS($G$5:$G37,"x"),0))</f>
        <v>0</v>
      </c>
      <c r="Y37" s="39" t="str">
        <f>IF(AND($G37="x",W37&gt;0),0,IF(ISERROR(LOOKUP(X37,Punkte!$D$1:$D$22,Punkte!$E$1:$E$22)),"",LOOKUP((X37),Punkte!$D$1:$D$22,Punkte!$E$1:$E$22)))</f>
        <v/>
      </c>
      <c r="AA37" s="99">
        <f>IF($G37="x",0,IF(Z37&lt;50,Z37-COUNTIFS($G$5:$G37,"x"),0))</f>
        <v>0</v>
      </c>
      <c r="AB37" s="39" t="str">
        <f>IF(AND($G37="x",Z37&gt;0),0,IF(ISERROR(LOOKUP(AA37,Punkte!$D$1:$D$22,Punkte!$E$1:$E$22)),"",LOOKUP((AA37),Punkte!$D$1:$D$22,Punkte!$E$1:$E$22)))</f>
        <v/>
      </c>
      <c r="AD37" s="99">
        <f>IF($G37="x",0,IF(AC37&lt;50,AC37-COUNTIFS($G$5:$G37,"x"),0))</f>
        <v>0</v>
      </c>
      <c r="AE37" s="39" t="str">
        <f>IF(AND($G37="x",AC37&gt;0),0,IF(ISERROR(LOOKUP(AD37,Punkte!$D$1:$D$22,Punkte!$E$1:$E$22)),"",LOOKUP((AD37),Punkte!$D$1:$D$22,Punkte!$E$1:$E$22)))</f>
        <v/>
      </c>
      <c r="AG37" s="99">
        <f>IF($G37="x",0,IF(AF37&lt;50,AF37-COUNTIFS($G$5:$G37,"x"),0))</f>
        <v>0</v>
      </c>
      <c r="AH37" s="39" t="str">
        <f>IF(AND($G37="x",AF37&gt;0),0,IF(ISERROR(LOOKUP(AG37,Punkte!$D$1:$D$22,Punkte!$E$1:$E$22)),"",LOOKUP((AG37),Punkte!$D$1:$D$22,Punkte!$E$1:$E$22)))</f>
        <v/>
      </c>
      <c r="AJ37" s="99">
        <f>IF($G37="x",0,IF(AI37&lt;50,AI37-COUNTIFS($G$5:$G37,"x"),0))</f>
        <v>0</v>
      </c>
      <c r="AK37" s="39" t="str">
        <f>IF(AND($G37="x",AI37&gt;0),0,IF(ISERROR(LOOKUP(AJ37,Punkte!$D$1:$D$22,Punkte!$E$1:$E$22)),"",LOOKUP((AJ37),Punkte!$D$1:$D$22,Punkte!$E$1:$E$22)))</f>
        <v/>
      </c>
      <c r="AL37" s="225">
        <f t="shared" ref="AL37:AL58" si="3">COUNTA(H37,K37,N37,Q37,T37,W37,Z37,AC37,AF37,AI37)</f>
        <v>3</v>
      </c>
    </row>
    <row r="38" spans="1:263" x14ac:dyDescent="0.25">
      <c r="A38" s="145">
        <f t="shared" si="2"/>
        <v>16</v>
      </c>
      <c r="B38" s="146">
        <f>SUM(IF(ISNUMBER(J38),J38)+IF(ISNUMBER(M38),M38)+IF(ISNUMBER(P38),P38)+IF(ISNUMBER(S38),S38)+IF(ISNUMBER(V38),V38)+IF(ISNUMBER(Y38),Y38)+IF(ISNUMBER(AB38),AB38)+IF(ISNUMBER(AE38),AE38)+IF(ISNUMBER(#REF!),#REF!)+IF(ISNUMBER(#REF!),#REF!)+IF(ISNUMBER(#REF!),#REF!)+IF(ISNUMBER(AH38),AH38)+IF(ISNUMBER(AK38),AK38))</f>
        <v>0</v>
      </c>
      <c r="C38" s="3">
        <v>19</v>
      </c>
      <c r="E38" s="15" t="s">
        <v>200</v>
      </c>
      <c r="F38" s="15" t="s">
        <v>43</v>
      </c>
      <c r="G38" s="202" t="s">
        <v>156</v>
      </c>
      <c r="H38" s="63"/>
      <c r="I38" s="99">
        <f>IF($G38="x",0,IF(H38&lt;50,H38-COUNTIFS($G$5:$G38,"x"),0))</f>
        <v>0</v>
      </c>
      <c r="J38" s="39" t="str">
        <f>IF(AND($G38="x",H38&gt;0),0,IF(ISERROR(LOOKUP(I38,Punkte!$D$1:$D$22,Punkte!$E$1:$E$22)),"",LOOKUP((I38),Punkte!$D$1:$D$22,Punkte!$E$1:$E$22)))</f>
        <v/>
      </c>
      <c r="L38" s="99">
        <f>IF($G38="x",0,IF(K38&lt;50,K38-COUNTIFS($G$5:$G38,"x"),0))</f>
        <v>0</v>
      </c>
      <c r="M38" s="39" t="str">
        <f>IF(AND($G38="x",K38&gt;0),0,IF(ISERROR(LOOKUP(L38,Punkte!$D$1:$D$22,Punkte!$E$1:$E$22)),"",LOOKUP((L38),Punkte!$D$1:$D$22,Punkte!$E$1:$E$22)))</f>
        <v/>
      </c>
      <c r="O38" s="99">
        <f>IF($G38="x",0,IF(N38&lt;50,N38-COUNTIFS($G$5:$G38,"x"),0))</f>
        <v>0</v>
      </c>
      <c r="P38" s="39" t="str">
        <f>IF(AND($G38="x",N38&gt;0),0,IF(ISERROR(LOOKUP(O38,Punkte!$D$1:$D$22,Punkte!$E$1:$E$22)),"",LOOKUP((O38),Punkte!$D$1:$D$22,Punkte!$E$1:$E$22)))</f>
        <v/>
      </c>
      <c r="R38" s="99">
        <f>IF($G38="x",0,IF(Q38&lt;50,Q38-COUNTIFS($G$5:$G38,"x"),0))</f>
        <v>0</v>
      </c>
      <c r="S38" s="39" t="str">
        <f>IF(AND($G38="x",Q38&gt;0),0,IF(ISERROR(LOOKUP(R38,Punkte!$D$1:$D$22,Punkte!$E$1:$E$22)),"",LOOKUP((R38),Punkte!$D$1:$D$22,Punkte!$E$1:$E$22)))</f>
        <v/>
      </c>
      <c r="U38" s="99">
        <f>IF($G38="x",0,IF(T38&lt;50,T38-COUNTIFS($G$5:$G38,"x"),0))</f>
        <v>0</v>
      </c>
      <c r="V38" s="39" t="str">
        <f>IF(AND($G38="x",T38&gt;0),0,IF(ISERROR(LOOKUP(U38,Punkte!$D$1:$D$22,Punkte!$E$1:$E$22)),"",LOOKUP((U38),Punkte!$D$1:$D$22,Punkte!$E$1:$E$22)))</f>
        <v/>
      </c>
      <c r="X38" s="99">
        <f>IF($G38="x",0,IF(W38&lt;50,W38-COUNTIFS($G$5:$G38,"x"),0))</f>
        <v>0</v>
      </c>
      <c r="Y38" s="39" t="str">
        <f>IF(AND($G38="x",W38&gt;0),0,IF(ISERROR(LOOKUP(X38,Punkte!$D$1:$D$22,Punkte!$E$1:$E$22)),"",LOOKUP((X38),Punkte!$D$1:$D$22,Punkte!$E$1:$E$22)))</f>
        <v/>
      </c>
      <c r="Z38" s="3" t="s">
        <v>39</v>
      </c>
      <c r="AA38" s="99">
        <v>0</v>
      </c>
      <c r="AB38" s="39">
        <f>IF(AND($G38="x",Z38&gt;0),0,IF(ISERROR(LOOKUP(AA38,Punkte!$D$1:$D$22,Punkte!$E$1:$E$22)),"",LOOKUP((AA38),Punkte!$D$1:$D$22,Punkte!$E$1:$E$22)))</f>
        <v>0</v>
      </c>
      <c r="AC38" s="3">
        <v>11</v>
      </c>
      <c r="AD38" s="99">
        <v>0</v>
      </c>
      <c r="AE38" s="39">
        <f>IF(AND($G38="x",AC38&gt;0),0,IF(ISERROR(LOOKUP(AD38,Punkte!$D$1:$D$22,Punkte!$E$1:$E$22)),"",LOOKUP((AD38),Punkte!$D$1:$D$22,Punkte!$E$1:$E$22)))</f>
        <v>0</v>
      </c>
      <c r="AG38" s="99">
        <f>IF($G38="x",0,IF(AF38&lt;50,AF38-COUNTIFS($G$5:$G38,"x"),0))</f>
        <v>0</v>
      </c>
      <c r="AH38" s="39" t="str">
        <f>IF(AND($G38="x",AF38&gt;0),0,IF(ISERROR(LOOKUP(AG38,Punkte!$D$1:$D$22,Punkte!$E$1:$E$22)),"",LOOKUP((AG38),Punkte!$D$1:$D$22,Punkte!$E$1:$E$22)))</f>
        <v/>
      </c>
      <c r="AJ38" s="99">
        <f>IF($G38="x",0,IF(AI38&lt;50,AI38-COUNTIFS($G$5:$G38,"x"),0))</f>
        <v>0</v>
      </c>
      <c r="AK38" s="39" t="str">
        <f>IF(AND($G38="x",AI38&gt;0),0,IF(ISERROR(LOOKUP(AJ38,Punkte!$D$1:$D$22,Punkte!$E$1:$E$22)),"",LOOKUP((AJ38),Punkte!$D$1:$D$22,Punkte!$E$1:$E$22)))</f>
        <v/>
      </c>
      <c r="AL38" s="225">
        <f t="shared" si="3"/>
        <v>2</v>
      </c>
    </row>
    <row r="39" spans="1:263" x14ac:dyDescent="0.25">
      <c r="A39" s="145">
        <f t="shared" si="2"/>
        <v>16</v>
      </c>
      <c r="B39" s="146">
        <f>SUM(IF(ISNUMBER(J39),J39)+IF(ISNUMBER(M39),M39)+IF(ISNUMBER(P39),P39)+IF(ISNUMBER(S39),S39)+IF(ISNUMBER(V39),V39)+IF(ISNUMBER(Y39),Y39)+IF(ISNUMBER(AB39),AB39)+IF(ISNUMBER(AE39),AE39)+IF(ISNUMBER(#REF!),#REF!)+IF(ISNUMBER(#REF!),#REF!)+IF(ISNUMBER(#REF!),#REF!)+IF(ISNUMBER(AH39),AH39)+IF(ISNUMBER(AK39),AK39))</f>
        <v>0</v>
      </c>
      <c r="C39" s="3">
        <v>59</v>
      </c>
      <c r="E39" s="15" t="s">
        <v>345</v>
      </c>
      <c r="F39" s="15" t="s">
        <v>43</v>
      </c>
      <c r="G39" s="202" t="s">
        <v>156</v>
      </c>
      <c r="H39" s="63">
        <v>18</v>
      </c>
      <c r="I39" s="99">
        <v>0</v>
      </c>
      <c r="J39" s="39">
        <f>IF(AND($G39="x",H39&gt;0),0,IF(ISERROR(LOOKUP(I39,Punkte!$D$1:$D$22,Punkte!$E$1:$E$22)),"",LOOKUP((I39),Punkte!$D$1:$D$22,Punkte!$E$1:$E$22)))</f>
        <v>0</v>
      </c>
      <c r="K39" s="3" t="s">
        <v>39</v>
      </c>
      <c r="L39" s="99">
        <v>0</v>
      </c>
      <c r="M39" s="39">
        <f>IF(AND($G39="x",K39&gt;0),0,IF(ISERROR(LOOKUP(L39,Punkte!$D$1:$D$22,Punkte!$E$1:$E$22)),"",LOOKUP((L39),Punkte!$D$1:$D$22,Punkte!$E$1:$E$22)))</f>
        <v>0</v>
      </c>
      <c r="O39" s="99">
        <f>IF($G39="x",0,IF(N39&lt;50,N39-COUNTIFS($G$5:$G39,"x"),0))</f>
        <v>0</v>
      </c>
      <c r="P39" s="39" t="str">
        <f>IF(AND($G39="x",N39&gt;0),0,IF(ISERROR(LOOKUP(O39,Punkte!$D$1:$D$22,Punkte!$E$1:$E$22)),"",LOOKUP((O39),Punkte!$D$1:$D$22,Punkte!$E$1:$E$22)))</f>
        <v/>
      </c>
      <c r="R39" s="99">
        <f>IF($G39="x",0,IF(Q39&lt;50,Q39-COUNTIFS($G$5:$G39,"x"),0))</f>
        <v>0</v>
      </c>
      <c r="S39" s="39" t="str">
        <f>IF(AND($G39="x",Q39&gt;0),0,IF(ISERROR(LOOKUP(R39,Punkte!$D$1:$D$22,Punkte!$E$1:$E$22)),"",LOOKUP((R39),Punkte!$D$1:$D$22,Punkte!$E$1:$E$22)))</f>
        <v/>
      </c>
      <c r="U39" s="99">
        <f>IF($G39="x",0,IF(T39&lt;50,T39-COUNTIFS($G$5:$G39,"x"),0))</f>
        <v>0</v>
      </c>
      <c r="V39" s="39" t="str">
        <f>IF(AND($G39="x",T39&gt;0),0,IF(ISERROR(LOOKUP(U39,Punkte!$D$1:$D$22,Punkte!$E$1:$E$22)),"",LOOKUP((U39),Punkte!$D$1:$D$22,Punkte!$E$1:$E$22)))</f>
        <v/>
      </c>
      <c r="X39" s="99">
        <f>IF($G39="x",0,IF(W39&lt;50,W39-COUNTIFS($G$5:$G39,"x"),0))</f>
        <v>0</v>
      </c>
      <c r="Y39" s="39" t="str">
        <f>IF(AND($G39="x",W39&gt;0),0,IF(ISERROR(LOOKUP(X39,Punkte!$D$1:$D$22,Punkte!$E$1:$E$22)),"",LOOKUP((X39),Punkte!$D$1:$D$22,Punkte!$E$1:$E$22)))</f>
        <v/>
      </c>
      <c r="AA39" s="99">
        <f>IF($G39="x",0,IF(Z39&lt;50,Z39-COUNTIFS($G$5:$G39,"x"),0))</f>
        <v>0</v>
      </c>
      <c r="AB39" s="39" t="str">
        <f>IF(AND($G39="x",Z39&gt;0),0,IF(ISERROR(LOOKUP(AA39,Punkte!$D$1:$D$22,Punkte!$E$1:$E$22)),"",LOOKUP((AA39),Punkte!$D$1:$D$22,Punkte!$E$1:$E$22)))</f>
        <v/>
      </c>
      <c r="AD39" s="99">
        <f>IF($G39="x",0,IF(AC39&lt;50,AC39-COUNTIFS($G$5:$G39,"x"),0))</f>
        <v>0</v>
      </c>
      <c r="AE39" s="39" t="str">
        <f>IF(AND($G39="x",AC39&gt;0),0,IF(ISERROR(LOOKUP(AD39,Punkte!$D$1:$D$22,Punkte!$E$1:$E$22)),"",LOOKUP((AD39),Punkte!$D$1:$D$22,Punkte!$E$1:$E$22)))</f>
        <v/>
      </c>
      <c r="AG39" s="99">
        <f>IF($G39="x",0,IF(AF39&lt;50,AF39-COUNTIFS($G$5:$G39,"x"),0))</f>
        <v>0</v>
      </c>
      <c r="AH39" s="39" t="str">
        <f>IF(AND($G39="x",AF39&gt;0),0,IF(ISERROR(LOOKUP(AG39,Punkte!$D$1:$D$22,Punkte!$E$1:$E$22)),"",LOOKUP((AG39),Punkte!$D$1:$D$22,Punkte!$E$1:$E$22)))</f>
        <v/>
      </c>
      <c r="AJ39" s="99">
        <f>IF($G39="x",0,IF(AI39&lt;50,AI39-COUNTIFS($G$5:$G39,"x"),0))</f>
        <v>0</v>
      </c>
      <c r="AK39" s="39" t="str">
        <f>IF(AND($G39="x",AI39&gt;0),0,IF(ISERROR(LOOKUP(AJ39,Punkte!$D$1:$D$22,Punkte!$E$1:$E$22)),"",LOOKUP((AJ39),Punkte!$D$1:$D$22,Punkte!$E$1:$E$22)))</f>
        <v/>
      </c>
      <c r="AL39" s="225">
        <f t="shared" si="3"/>
        <v>2</v>
      </c>
    </row>
    <row r="40" spans="1:263" x14ac:dyDescent="0.25">
      <c r="A40" s="145">
        <f t="shared" si="2"/>
        <v>16</v>
      </c>
      <c r="B40" s="146">
        <f>SUM(IF(ISNUMBER(J40),J40)+IF(ISNUMBER(M40),M40)+IF(ISNUMBER(P40),P40)+IF(ISNUMBER(S40),S40)+IF(ISNUMBER(V40),V40)+IF(ISNUMBER(Y40),Y40)+IF(ISNUMBER(AB40),AB40)+IF(ISNUMBER(AE40),AE40)+IF(ISNUMBER(#REF!),#REF!)+IF(ISNUMBER(#REF!),#REF!)+IF(ISNUMBER(#REF!),#REF!)+IF(ISNUMBER(AH40),AH40)+IF(ISNUMBER(AK40),AK40))</f>
        <v>0</v>
      </c>
      <c r="C40" s="3">
        <v>54</v>
      </c>
      <c r="D40" s="207"/>
      <c r="E40" s="15" t="s">
        <v>288</v>
      </c>
      <c r="F40" s="15" t="s">
        <v>106</v>
      </c>
      <c r="G40" s="218" t="s">
        <v>156</v>
      </c>
      <c r="H40" s="63" t="s">
        <v>47</v>
      </c>
      <c r="I40" s="99">
        <v>0</v>
      </c>
      <c r="J40" s="39">
        <f>IF(AND($G40="x",H40&gt;0),0,IF(ISERROR(LOOKUP(I40,Punkte!$D$1:$D$22,Punkte!$E$1:$E$22)),"",LOOKUP((I40),Punkte!$D$1:$D$22,Punkte!$E$1:$E$22)))</f>
        <v>0</v>
      </c>
      <c r="K40" s="3" t="s">
        <v>39</v>
      </c>
      <c r="L40" s="99">
        <v>0</v>
      </c>
      <c r="M40" s="39">
        <f>IF(AND($G40="x",K40&gt;0),0,IF(ISERROR(LOOKUP(L40,Punkte!$D$1:$D$22,Punkte!$E$1:$E$22)),"",LOOKUP((L40),Punkte!$D$1:$D$22,Punkte!$E$1:$E$22)))</f>
        <v>0</v>
      </c>
      <c r="O40" s="99">
        <f>IF($G40="x",0,IF(N40&lt;50,N40-COUNTIFS($G$5:$G40,"x"),0))</f>
        <v>0</v>
      </c>
      <c r="P40" s="39" t="str">
        <f>IF(AND($G40="x",N40&gt;0),0,IF(ISERROR(LOOKUP(O40,Punkte!$D$1:$D$22,Punkte!$E$1:$E$22)),"",LOOKUP((O40),Punkte!$D$1:$D$22,Punkte!$E$1:$E$22)))</f>
        <v/>
      </c>
      <c r="R40" s="99">
        <f>IF($G40="x",0,IF(Q40&lt;50,Q40-COUNTIFS($G$5:$G40,"x"),0))</f>
        <v>0</v>
      </c>
      <c r="S40" s="39" t="str">
        <f>IF(AND($G40="x",Q40&gt;0),0,IF(ISERROR(LOOKUP(R40,Punkte!$D$1:$D$22,Punkte!$E$1:$E$22)),"",LOOKUP((R40),Punkte!$D$1:$D$22,Punkte!$E$1:$E$22)))</f>
        <v/>
      </c>
      <c r="U40" s="99">
        <f>IF($G40="x",0,IF(T40&lt;50,T40-COUNTIFS($G$5:$G40,"x"),0))</f>
        <v>0</v>
      </c>
      <c r="V40" s="39" t="str">
        <f>IF(AND($G40="x",T40&gt;0),0,IF(ISERROR(LOOKUP(U40,Punkte!$D$1:$D$22,Punkte!$E$1:$E$22)),"",LOOKUP((U40),Punkte!$D$1:$D$22,Punkte!$E$1:$E$22)))</f>
        <v/>
      </c>
      <c r="X40" s="99">
        <f>IF($G40="x",0,IF(W40&lt;50,W40-COUNTIFS($G$5:$G40,"x"),0))</f>
        <v>0</v>
      </c>
      <c r="Y40" s="39" t="str">
        <f>IF(AND($G40="x",W40&gt;0),0,IF(ISERROR(LOOKUP(X40,Punkte!$D$1:$D$22,Punkte!$E$1:$E$22)),"",LOOKUP((X40),Punkte!$D$1:$D$22,Punkte!$E$1:$E$22)))</f>
        <v/>
      </c>
      <c r="AA40" s="99">
        <f>IF($G40="x",0,IF(Z40&lt;50,Z40-COUNTIFS($G$5:$G40,"x"),0))</f>
        <v>0</v>
      </c>
      <c r="AB40" s="39" t="str">
        <f>IF(AND($G40="x",Z40&gt;0),0,IF(ISERROR(LOOKUP(AA40,Punkte!$D$1:$D$22,Punkte!$E$1:$E$22)),"",LOOKUP((AA40),Punkte!$D$1:$D$22,Punkte!$E$1:$E$22)))</f>
        <v/>
      </c>
      <c r="AD40" s="99">
        <f>IF($G40="x",0,IF(AC40&lt;50,AC40-COUNTIFS($G$5:$G40,"x"),0))</f>
        <v>0</v>
      </c>
      <c r="AE40" s="39" t="str">
        <f>IF(AND($G40="x",AC40&gt;0),0,IF(ISERROR(LOOKUP(AD40,Punkte!$D$1:$D$22,Punkte!$E$1:$E$22)),"",LOOKUP((AD40),Punkte!$D$1:$D$22,Punkte!$E$1:$E$22)))</f>
        <v/>
      </c>
      <c r="AG40" s="99">
        <f>IF($G40="x",0,IF(AF40&lt;50,AF40-COUNTIFS($G$5:$G40,"x"),0))</f>
        <v>0</v>
      </c>
      <c r="AH40" s="39" t="str">
        <f>IF(AND($G40="x",AF40&gt;0),0,IF(ISERROR(LOOKUP(AG40,Punkte!$D$1:$D$22,Punkte!$E$1:$E$22)),"",LOOKUP((AG40),Punkte!$D$1:$D$22,Punkte!$E$1:$E$22)))</f>
        <v/>
      </c>
      <c r="AJ40" s="99">
        <f>IF($G40="x",0,IF(AI40&lt;50,AI40-COUNTIFS($G$5:$G40,"x"),0))</f>
        <v>0</v>
      </c>
      <c r="AK40" s="39" t="str">
        <f>IF(AND($G40="x",AI40&gt;0),0,IF(ISERROR(LOOKUP(AJ40,Punkte!$D$1:$D$22,Punkte!$E$1:$E$22)),"",LOOKUP((AJ40),Punkte!$D$1:$D$22,Punkte!$E$1:$E$22)))</f>
        <v/>
      </c>
      <c r="AL40" s="225">
        <f t="shared" si="3"/>
        <v>2</v>
      </c>
    </row>
    <row r="41" spans="1:263" x14ac:dyDescent="0.25">
      <c r="A41" s="145">
        <f t="shared" si="2"/>
        <v>16</v>
      </c>
      <c r="B41" s="146">
        <f>SUM(IF(ISNUMBER(J41),J41)+IF(ISNUMBER(M41),M41)+IF(ISNUMBER(P41),P41)+IF(ISNUMBER(S41),S41)+IF(ISNUMBER(V41),V41)+IF(ISNUMBER(Y41),Y41)+IF(ISNUMBER(AB41),AB41)+IF(ISNUMBER(AE41),AE41)+IF(ISNUMBER(#REF!),#REF!)+IF(ISNUMBER(#REF!),#REF!)+IF(ISNUMBER(#REF!),#REF!)+IF(ISNUMBER(AH41),AH41)+IF(ISNUMBER(AK41),AK41))</f>
        <v>0</v>
      </c>
      <c r="C41" s="18">
        <v>70</v>
      </c>
      <c r="D41" s="207"/>
      <c r="E41" s="15" t="s">
        <v>375</v>
      </c>
      <c r="F41" s="15" t="s">
        <v>374</v>
      </c>
      <c r="G41" s="202" t="s">
        <v>156</v>
      </c>
      <c r="H41" s="63">
        <v>7</v>
      </c>
      <c r="I41" s="99">
        <v>0</v>
      </c>
      <c r="J41" s="39">
        <f>IF(AND($G41="x",H41&gt;0),0,IF(ISERROR(LOOKUP(I41,Punkte!$D$1:$D$22,Punkte!$E$1:$E$22)),"",LOOKUP((I41),Punkte!$D$1:$D$22,Punkte!$E$1:$E$22)))</f>
        <v>0</v>
      </c>
      <c r="K41" s="3">
        <v>4</v>
      </c>
      <c r="L41" s="99">
        <v>0</v>
      </c>
      <c r="M41" s="39">
        <f>IF(AND($G41="x",K41&gt;0),0,IF(ISERROR(LOOKUP(L41,Punkte!$D$1:$D$22,Punkte!$E$1:$E$22)),"",LOOKUP((L41),Punkte!$D$1:$D$22,Punkte!$E$1:$E$22)))</f>
        <v>0</v>
      </c>
      <c r="O41" s="99">
        <f>IF($G41="x",0,IF(N41&lt;50,N41-COUNTIFS($G$5:$G41,"x"),0))</f>
        <v>0</v>
      </c>
      <c r="P41" s="39" t="str">
        <f>IF(AND($G41="x",N41&gt;0),0,IF(ISERROR(LOOKUP(O41,Punkte!$D$1:$D$22,Punkte!$E$1:$E$22)),"",LOOKUP((O41),Punkte!$D$1:$D$22,Punkte!$E$1:$E$22)))</f>
        <v/>
      </c>
      <c r="R41" s="99">
        <f>IF($G41="x",0,IF(Q41&lt;50,Q41-COUNTIFS($G$5:$G41,"x"),0))</f>
        <v>0</v>
      </c>
      <c r="S41" s="39" t="str">
        <f>IF(AND($G41="x",Q41&gt;0),0,IF(ISERROR(LOOKUP(R41,Punkte!$D$1:$D$22,Punkte!$E$1:$E$22)),"",LOOKUP((R41),Punkte!$D$1:$D$22,Punkte!$E$1:$E$22)))</f>
        <v/>
      </c>
      <c r="U41" s="99">
        <f>IF($G41="x",0,IF(T41&lt;50,T41-COUNTIFS($G$5:$G41,"x"),0))</f>
        <v>0</v>
      </c>
      <c r="V41" s="39" t="str">
        <f>IF(AND($G41="x",T41&gt;0),0,IF(ISERROR(LOOKUP(U41,Punkte!$D$1:$D$22,Punkte!$E$1:$E$22)),"",LOOKUP((U41),Punkte!$D$1:$D$22,Punkte!$E$1:$E$22)))</f>
        <v/>
      </c>
      <c r="X41" s="99">
        <f>IF($G41="x",0,IF(W41&lt;50,W41-COUNTIFS($G$5:$G41,"x"),0))</f>
        <v>0</v>
      </c>
      <c r="Y41" s="39" t="str">
        <f>IF(AND($G41="x",W41&gt;0),0,IF(ISERROR(LOOKUP(X41,Punkte!$D$1:$D$22,Punkte!$E$1:$E$22)),"",LOOKUP((X41),Punkte!$D$1:$D$22,Punkte!$E$1:$E$22)))</f>
        <v/>
      </c>
      <c r="AA41" s="99">
        <f>IF($G41="x",0,IF(Z41&lt;50,Z41-COUNTIFS($G$5:$G41,"x"),0))</f>
        <v>0</v>
      </c>
      <c r="AB41" s="39" t="str">
        <f>IF(AND($G41="x",Z41&gt;0),0,IF(ISERROR(LOOKUP(AA41,Punkte!$D$1:$D$22,Punkte!$E$1:$E$22)),"",LOOKUP((AA41),Punkte!$D$1:$D$22,Punkte!$E$1:$E$22)))</f>
        <v/>
      </c>
      <c r="AD41" s="99">
        <f>IF($G41="x",0,IF(AC41&lt;50,AC41-COUNTIFS($G$5:$G41,"x"),0))</f>
        <v>0</v>
      </c>
      <c r="AE41" s="39" t="str">
        <f>IF(AND($G41="x",AC41&gt;0),0,IF(ISERROR(LOOKUP(AD41,Punkte!$D$1:$D$22,Punkte!$E$1:$E$22)),"",LOOKUP((AD41),Punkte!$D$1:$D$22,Punkte!$E$1:$E$22)))</f>
        <v/>
      </c>
      <c r="AG41" s="99">
        <f>IF($G41="x",0,IF(AF41&lt;50,AF41-COUNTIFS($G$5:$G41,"x"),0))</f>
        <v>0</v>
      </c>
      <c r="AH41" s="39" t="str">
        <f>IF(AND($G41="x",AF41&gt;0),0,IF(ISERROR(LOOKUP(AG41,Punkte!$D$1:$D$22,Punkte!$E$1:$E$22)),"",LOOKUP((AG41),Punkte!$D$1:$D$22,Punkte!$E$1:$E$22)))</f>
        <v/>
      </c>
      <c r="AJ41" s="99">
        <f>IF($G41="x",0,IF(AI41&lt;50,AI41-COUNTIFS($G$5:$G41,"x"),0))</f>
        <v>0</v>
      </c>
      <c r="AK41" s="39" t="str">
        <f>IF(AND($G41="x",AI41&gt;0),0,IF(ISERROR(LOOKUP(AJ41,Punkte!$D$1:$D$22,Punkte!$E$1:$E$22)),"",LOOKUP((AJ41),Punkte!$D$1:$D$22,Punkte!$E$1:$E$22)))</f>
        <v/>
      </c>
      <c r="AL41" s="225">
        <f t="shared" si="3"/>
        <v>2</v>
      </c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1"/>
      <c r="IJ41" s="51"/>
      <c r="IK41" s="51"/>
      <c r="IL41" s="51"/>
      <c r="IM41" s="51"/>
      <c r="IN41" s="51"/>
      <c r="IO41" s="51"/>
      <c r="IP41" s="51"/>
      <c r="IQ41" s="51"/>
      <c r="IR41" s="51"/>
      <c r="IS41" s="51"/>
      <c r="IT41" s="51"/>
      <c r="IU41" s="51"/>
      <c r="IV41" s="51"/>
      <c r="IW41" s="51"/>
      <c r="IX41" s="51"/>
      <c r="IY41" s="51"/>
      <c r="IZ41" s="51"/>
      <c r="JA41" s="51"/>
      <c r="JB41" s="51"/>
      <c r="JC41" s="51"/>
    </row>
    <row r="42" spans="1:263" x14ac:dyDescent="0.25">
      <c r="A42" s="145">
        <f t="shared" si="2"/>
        <v>16</v>
      </c>
      <c r="B42" s="146">
        <f>SUM(IF(ISNUMBER(J42),J42)+IF(ISNUMBER(M42),M42)+IF(ISNUMBER(P42),P42)+IF(ISNUMBER(S42),S42)+IF(ISNUMBER(V42),V42)+IF(ISNUMBER(Y42),Y42)+IF(ISNUMBER(AB42),AB42)+IF(ISNUMBER(AE42),AE42)+IF(ISNUMBER(#REF!),#REF!)+IF(ISNUMBER(#REF!),#REF!)+IF(ISNUMBER(#REF!),#REF!)+IF(ISNUMBER(AH42),AH42)+IF(ISNUMBER(AK42),AK42))</f>
        <v>0</v>
      </c>
      <c r="C42" s="18">
        <v>59</v>
      </c>
      <c r="D42" s="207"/>
      <c r="E42" s="15" t="s">
        <v>123</v>
      </c>
      <c r="F42" s="15" t="s">
        <v>241</v>
      </c>
      <c r="G42" s="217" t="s">
        <v>156</v>
      </c>
      <c r="H42" s="63"/>
      <c r="I42" s="99">
        <f>IF($G42="x",0,IF(H42&lt;50,H42-COUNTIFS($G$5:$G42,"x"),0))</f>
        <v>0</v>
      </c>
      <c r="J42" s="39" t="str">
        <f>IF(AND($G42="x",H42&gt;0),0,IF(ISERROR(LOOKUP(I42,Punkte!$D$1:$D$22,Punkte!$E$1:$E$22)),"",LOOKUP((I42),Punkte!$D$1:$D$22,Punkte!$E$1:$E$22)))</f>
        <v/>
      </c>
      <c r="L42" s="99">
        <f>IF($G42="x",0,IF(K42&lt;50,K42-COUNTIFS($G$5:$G42,"x"),0))</f>
        <v>0</v>
      </c>
      <c r="M42" s="39" t="str">
        <f>IF(AND($G42="x",K42&gt;0),0,IF(ISERROR(LOOKUP(L42,Punkte!$D$1:$D$22,Punkte!$E$1:$E$22)),"",LOOKUP((L42),Punkte!$D$1:$D$22,Punkte!$E$1:$E$22)))</f>
        <v/>
      </c>
      <c r="O42" s="99">
        <f>IF($G42="x",0,IF(N42&lt;50,N42-COUNTIFS($G$5:$G42,"x"),0))</f>
        <v>0</v>
      </c>
      <c r="P42" s="39" t="str">
        <f>IF(AND($G42="x",N42&gt;0),0,IF(ISERROR(LOOKUP(O42,Punkte!$D$1:$D$22,Punkte!$E$1:$E$22)),"",LOOKUP((O42),Punkte!$D$1:$D$22,Punkte!$E$1:$E$22)))</f>
        <v/>
      </c>
      <c r="R42" s="99">
        <f>IF($G42="x",0,IF(Q42&lt;50,Q42-COUNTIFS($G$5:$G42,"x"),0))</f>
        <v>0</v>
      </c>
      <c r="S42" s="39" t="str">
        <f>IF(AND($G42="x",Q42&gt;0),0,IF(ISERROR(LOOKUP(R42,Punkte!$D$1:$D$22,Punkte!$E$1:$E$22)),"",LOOKUP((R42),Punkte!$D$1:$D$22,Punkte!$E$1:$E$22)))</f>
        <v/>
      </c>
      <c r="T42" s="3" t="s">
        <v>47</v>
      </c>
      <c r="U42" s="99">
        <f>IF($G42="x",0,IF(T42&lt;50,T42-COUNTIFS($G$5:$G42,"x"),0))</f>
        <v>0</v>
      </c>
      <c r="V42" s="39">
        <f>IF(AND($G42="x",T42&gt;0),0,IF(ISERROR(LOOKUP(U42,Punkte!$D$1:$D$22,Punkte!$E$1:$E$22)),"",LOOKUP((U42),Punkte!$D$1:$D$22,Punkte!$E$1:$E$22)))</f>
        <v>0</v>
      </c>
      <c r="W42" s="3">
        <v>15</v>
      </c>
      <c r="X42" s="99">
        <v>0</v>
      </c>
      <c r="Y42" s="39">
        <f>IF(AND($G42="x",W42&gt;0),0,IF(ISERROR(LOOKUP(X42,Punkte!$D$1:$D$22,Punkte!$E$1:$E$22)),"",LOOKUP((X42),Punkte!$D$1:$D$22,Punkte!$E$1:$E$22)))</f>
        <v>0</v>
      </c>
      <c r="AA42" s="99">
        <f>IF($G42="x",0,IF(Z42&lt;50,Z42-COUNTIFS($G$5:$G42,"x"),0))</f>
        <v>0</v>
      </c>
      <c r="AB42" s="39" t="str">
        <f>IF(AND($G42="x",Z42&gt;0),0,IF(ISERROR(LOOKUP(AA42,Punkte!$D$1:$D$22,Punkte!$E$1:$E$22)),"",LOOKUP((AA42),Punkte!$D$1:$D$22,Punkte!$E$1:$E$22)))</f>
        <v/>
      </c>
      <c r="AD42" s="99">
        <f>IF($G42="x",0,IF(AC42&lt;50,AC42-COUNTIFS($G$5:$G42,"x"),0))</f>
        <v>0</v>
      </c>
      <c r="AE42" s="39" t="str">
        <f>IF(AND($G42="x",AC42&gt;0),0,IF(ISERROR(LOOKUP(AD42,Punkte!$D$1:$D$22,Punkte!$E$1:$E$22)),"",LOOKUP((AD42),Punkte!$D$1:$D$22,Punkte!$E$1:$E$22)))</f>
        <v/>
      </c>
      <c r="AG42" s="99">
        <f>IF($G42="x",0,IF(AF42&lt;50,AF42-COUNTIFS($G$5:$G42,"x"),0))</f>
        <v>0</v>
      </c>
      <c r="AH42" s="39" t="str">
        <f>IF(AND($G42="x",AF42&gt;0),0,IF(ISERROR(LOOKUP(AG42,Punkte!$D$1:$D$22,Punkte!$E$1:$E$22)),"",LOOKUP((AG42),Punkte!$D$1:$D$22,Punkte!$E$1:$E$22)))</f>
        <v/>
      </c>
      <c r="AJ42" s="99">
        <f>IF($G42="x",0,IF(AI42&lt;50,AI42-COUNTIFS($G$5:$G42,"x"),0))</f>
        <v>0</v>
      </c>
      <c r="AK42" s="39" t="str">
        <f>IF(AND($G42="x",AI42&gt;0),0,IF(ISERROR(LOOKUP(AJ42,Punkte!$D$1:$D$22,Punkte!$E$1:$E$22)),"",LOOKUP((AJ42),Punkte!$D$1:$D$22,Punkte!$E$1:$E$22)))</f>
        <v/>
      </c>
      <c r="AL42" s="225">
        <f t="shared" si="3"/>
        <v>2</v>
      </c>
    </row>
    <row r="43" spans="1:263" x14ac:dyDescent="0.25">
      <c r="A43" s="145">
        <f t="shared" si="2"/>
        <v>16</v>
      </c>
      <c r="B43" s="146">
        <f>SUM(IF(ISNUMBER(J43),J43)+IF(ISNUMBER(M43),M43)+IF(ISNUMBER(P43),P43)+IF(ISNUMBER(S43),S43)+IF(ISNUMBER(V43),V43)+IF(ISNUMBER(Y43),Y43)+IF(ISNUMBER(AB43),AB43)+IF(ISNUMBER(AE43),AE43)+IF(ISNUMBER(#REF!),#REF!)+IF(ISNUMBER(#REF!),#REF!)+IF(ISNUMBER(#REF!),#REF!)+IF(ISNUMBER(AH43),AH43)+IF(ISNUMBER(AK43),AK43))</f>
        <v>0</v>
      </c>
      <c r="C43" s="18">
        <v>1</v>
      </c>
      <c r="D43" s="206"/>
      <c r="E43" s="15" t="s">
        <v>362</v>
      </c>
      <c r="F43" s="15" t="s">
        <v>181</v>
      </c>
      <c r="G43" s="202" t="s">
        <v>156</v>
      </c>
      <c r="H43" s="63"/>
      <c r="I43" s="99">
        <f>IF($G43="x",0,IF(H43&lt;50,H43-COUNTIFS($G$5:$G43,"x"),0))</f>
        <v>0</v>
      </c>
      <c r="J43" s="39" t="str">
        <f>IF(AND($G43="x",H43&gt;0),0,IF(ISERROR(LOOKUP(I43,Punkte!$D$1:$D$22,Punkte!$E$1:$E$22)),"",LOOKUP((I43),Punkte!$D$1:$D$22,Punkte!$E$1:$E$22)))</f>
        <v/>
      </c>
      <c r="L43" s="99">
        <f>IF($G43="x",0,IF(K43&lt;50,K43-COUNTIFS($G$5:$G43,"x"),0))</f>
        <v>0</v>
      </c>
      <c r="M43" s="39" t="str">
        <f>IF(AND($G43="x",K43&gt;0),0,IF(ISERROR(LOOKUP(L43,Punkte!$D$1:$D$22,Punkte!$E$1:$E$22)),"",LOOKUP((L43),Punkte!$D$1:$D$22,Punkte!$E$1:$E$22)))</f>
        <v/>
      </c>
      <c r="O43" s="99">
        <f>IF($G43="x",0,IF(N43&lt;50,N43-COUNTIFS($G$5:$G43,"x"),0))</f>
        <v>0</v>
      </c>
      <c r="P43" s="39" t="str">
        <f>IF(AND($G43="x",N43&gt;0),0,IF(ISERROR(LOOKUP(O43,Punkte!$D$1:$D$22,Punkte!$E$1:$E$22)),"",LOOKUP((O43),Punkte!$D$1:$D$22,Punkte!$E$1:$E$22)))</f>
        <v/>
      </c>
      <c r="R43" s="99">
        <f>IF($G43="x",0,IF(Q43&lt;50,Q43-COUNTIFS($G$5:$G43,"x"),0))</f>
        <v>0</v>
      </c>
      <c r="S43" s="39" t="str">
        <f>IF(AND($G43="x",Q43&gt;0),0,IF(ISERROR(LOOKUP(R43,Punkte!$D$1:$D$22,Punkte!$E$1:$E$22)),"",LOOKUP((R43),Punkte!$D$1:$D$22,Punkte!$E$1:$E$22)))</f>
        <v/>
      </c>
      <c r="T43" s="3">
        <v>13</v>
      </c>
      <c r="U43" s="99">
        <v>0</v>
      </c>
      <c r="V43" s="39">
        <f>IF(AND($G43="x",T43&gt;0),0,IF(ISERROR(LOOKUP(U43,Punkte!$D$1:$D$22,Punkte!$E$1:$E$22)),"",LOOKUP((U43),Punkte!$D$1:$D$22,Punkte!$E$1:$E$22)))</f>
        <v>0</v>
      </c>
      <c r="W43" s="3">
        <v>13</v>
      </c>
      <c r="X43" s="99">
        <v>0</v>
      </c>
      <c r="Y43" s="39">
        <f>IF(AND($G43="x",W43&gt;0),0,IF(ISERROR(LOOKUP(X43,Punkte!$D$1:$D$22,Punkte!$E$1:$E$22)),"",LOOKUP((X43),Punkte!$D$1:$D$22,Punkte!$E$1:$E$22)))</f>
        <v>0</v>
      </c>
      <c r="AA43" s="99">
        <f>IF($G43="x",0,IF(Z43&lt;50,Z43-COUNTIFS($G$5:$G43,"x"),0))</f>
        <v>0</v>
      </c>
      <c r="AB43" s="39" t="str">
        <f>IF(AND($G43="x",Z43&gt;0),0,IF(ISERROR(LOOKUP(AA43,Punkte!$D$1:$D$22,Punkte!$E$1:$E$22)),"",LOOKUP((AA43),Punkte!$D$1:$D$22,Punkte!$E$1:$E$22)))</f>
        <v/>
      </c>
      <c r="AD43" s="99">
        <f>IF($G43="x",0,IF(AC43&lt;50,AC43-COUNTIFS($G$5:$G43,"x"),0))</f>
        <v>0</v>
      </c>
      <c r="AE43" s="39" t="str">
        <f>IF(AND($G43="x",AC43&gt;0),0,IF(ISERROR(LOOKUP(AD43,Punkte!$D$1:$D$22,Punkte!$E$1:$E$22)),"",LOOKUP((AD43),Punkte!$D$1:$D$22,Punkte!$E$1:$E$22)))</f>
        <v/>
      </c>
      <c r="AG43" s="99">
        <f>IF($G43="x",0,IF(AF43&lt;50,AF43-COUNTIFS($G$5:$G43,"x"),0))</f>
        <v>0</v>
      </c>
      <c r="AH43" s="39" t="str">
        <f>IF(AND($G43="x",AF43&gt;0),0,IF(ISERROR(LOOKUP(AG43,Punkte!$D$1:$D$22,Punkte!$E$1:$E$22)),"",LOOKUP((AG43),Punkte!$D$1:$D$22,Punkte!$E$1:$E$22)))</f>
        <v/>
      </c>
      <c r="AJ43" s="99">
        <f>IF($G43="x",0,IF(AI43&lt;50,AI43-COUNTIFS($G$5:$G43,"x"),0))</f>
        <v>0</v>
      </c>
      <c r="AK43" s="39" t="str">
        <f>IF(AND($G43="x",AI43&gt;0),0,IF(ISERROR(LOOKUP(AJ43,Punkte!$D$1:$D$22,Punkte!$E$1:$E$22)),"",LOOKUP((AJ43),Punkte!$D$1:$D$22,Punkte!$E$1:$E$22)))</f>
        <v/>
      </c>
      <c r="AL43" s="225">
        <f t="shared" si="3"/>
        <v>2</v>
      </c>
    </row>
    <row r="44" spans="1:263" x14ac:dyDescent="0.25">
      <c r="A44" s="145">
        <f t="shared" si="2"/>
        <v>16</v>
      </c>
      <c r="B44" s="146">
        <f>SUM(IF(ISNUMBER(J44),J44)+IF(ISNUMBER(M44),M44)+IF(ISNUMBER(P44),P44)+IF(ISNUMBER(S44),S44)+IF(ISNUMBER(V44),V44)+IF(ISNUMBER(Y44),Y44)+IF(ISNUMBER(AB44),AB44)+IF(ISNUMBER(AE44),AE44)+IF(ISNUMBER(#REF!),#REF!)+IF(ISNUMBER(#REF!),#REF!)+IF(ISNUMBER(#REF!),#REF!)+IF(ISNUMBER(AH44),AH44)+IF(ISNUMBER(AK44),AK44))</f>
        <v>0</v>
      </c>
      <c r="C44" s="3">
        <v>6</v>
      </c>
      <c r="E44" s="15" t="s">
        <v>362</v>
      </c>
      <c r="F44" s="15" t="s">
        <v>51</v>
      </c>
      <c r="G44" s="218" t="s">
        <v>156</v>
      </c>
      <c r="H44" s="63"/>
      <c r="I44" s="99">
        <f>IF($G44="x",0,IF(H44&lt;50,H44-COUNTIFS($G$5:$G44,"x"),0))</f>
        <v>0</v>
      </c>
      <c r="J44" s="39" t="str">
        <f>IF(AND($G44="x",H44&gt;0),0,IF(ISERROR(LOOKUP(I44,Punkte!$D$1:$D$22,Punkte!$E$1:$E$22)),"",LOOKUP((I44),Punkte!$D$1:$D$22,Punkte!$E$1:$E$22)))</f>
        <v/>
      </c>
      <c r="L44" s="99">
        <f>IF($G44="x",0,IF(K44&lt;50,K44-COUNTIFS($G$5:$G44,"x"),0))</f>
        <v>0</v>
      </c>
      <c r="M44" s="39" t="str">
        <f>IF(AND($G44="x",K44&gt;0),0,IF(ISERROR(LOOKUP(L44,Punkte!$D$1:$D$22,Punkte!$E$1:$E$22)),"",LOOKUP((L44),Punkte!$D$1:$D$22,Punkte!$E$1:$E$22)))</f>
        <v/>
      </c>
      <c r="O44" s="99">
        <f>IF($G44="x",0,IF(N44&lt;50,N44-COUNTIFS($G$5:$G44,"x"),0))</f>
        <v>0</v>
      </c>
      <c r="P44" s="39" t="str">
        <f>IF(AND($G44="x",N44&gt;0),0,IF(ISERROR(LOOKUP(O44,Punkte!$D$1:$D$22,Punkte!$E$1:$E$22)),"",LOOKUP((O44),Punkte!$D$1:$D$22,Punkte!$E$1:$E$22)))</f>
        <v/>
      </c>
      <c r="R44" s="99">
        <f>IF($G44="x",0,IF(Q44&lt;50,Q44-COUNTIFS($G$5:$G44,"x"),0))</f>
        <v>0</v>
      </c>
      <c r="S44" s="39" t="str">
        <f>IF(AND($G44="x",Q44&gt;0),0,IF(ISERROR(LOOKUP(R44,Punkte!$D$1:$D$22,Punkte!$E$1:$E$22)),"",LOOKUP((R44),Punkte!$D$1:$D$22,Punkte!$E$1:$E$22)))</f>
        <v/>
      </c>
      <c r="T44" s="3">
        <v>19</v>
      </c>
      <c r="U44" s="99">
        <v>0</v>
      </c>
      <c r="V44" s="39">
        <f>IF(AND($G44="x",T44&gt;0),0,IF(ISERROR(LOOKUP(U44,Punkte!$D$1:$D$22,Punkte!$E$1:$E$22)),"",LOOKUP((U44),Punkte!$D$1:$D$22,Punkte!$E$1:$E$22)))</f>
        <v>0</v>
      </c>
      <c r="W44" s="3">
        <v>20</v>
      </c>
      <c r="X44" s="99">
        <v>0</v>
      </c>
      <c r="Y44" s="39">
        <f>IF(AND($G44="x",W44&gt;0),0,IF(ISERROR(LOOKUP(X44,Punkte!$D$1:$D$22,Punkte!$E$1:$E$22)),"",LOOKUP((X44),Punkte!$D$1:$D$22,Punkte!$E$1:$E$22)))</f>
        <v>0</v>
      </c>
      <c r="AA44" s="99">
        <f>IF($G44="x",0,IF(Z44&lt;50,Z44-COUNTIFS($G$5:$G44,"x"),0))</f>
        <v>0</v>
      </c>
      <c r="AB44" s="39" t="str">
        <f>IF(AND($G44="x",Z44&gt;0),0,IF(ISERROR(LOOKUP(AA44,Punkte!$D$1:$D$22,Punkte!$E$1:$E$22)),"",LOOKUP((AA44),Punkte!$D$1:$D$22,Punkte!$E$1:$E$22)))</f>
        <v/>
      </c>
      <c r="AD44" s="99">
        <f>IF($G44="x",0,IF(AC44&lt;50,AC44-COUNTIFS($G$5:$G44,"x"),0))</f>
        <v>0</v>
      </c>
      <c r="AE44" s="39" t="str">
        <f>IF(AND($G44="x",AC44&gt;0),0,IF(ISERROR(LOOKUP(AD44,Punkte!$D$1:$D$22,Punkte!$E$1:$E$22)),"",LOOKUP((AD44),Punkte!$D$1:$D$22,Punkte!$E$1:$E$22)))</f>
        <v/>
      </c>
      <c r="AG44" s="99">
        <f>IF($G44="x",0,IF(AF44&lt;50,AF44-COUNTIFS($G$5:$G44,"x"),0))</f>
        <v>0</v>
      </c>
      <c r="AH44" s="39" t="str">
        <f>IF(AND($G44="x",AF44&gt;0),0,IF(ISERROR(LOOKUP(AG44,Punkte!$D$1:$D$22,Punkte!$E$1:$E$22)),"",LOOKUP((AG44),Punkte!$D$1:$D$22,Punkte!$E$1:$E$22)))</f>
        <v/>
      </c>
      <c r="AJ44" s="99">
        <f>IF($G44="x",0,IF(AI44&lt;50,AI44-COUNTIFS($G$5:$G44,"x"),0))</f>
        <v>0</v>
      </c>
      <c r="AK44" s="39" t="str">
        <f>IF(AND($G44="x",AI44&gt;0),0,IF(ISERROR(LOOKUP(AJ44,Punkte!$D$1:$D$22,Punkte!$E$1:$E$22)),"",LOOKUP((AJ44),Punkte!$D$1:$D$22,Punkte!$E$1:$E$22)))</f>
        <v/>
      </c>
      <c r="AL44" s="225">
        <f t="shared" si="3"/>
        <v>2</v>
      </c>
    </row>
    <row r="45" spans="1:263" x14ac:dyDescent="0.25">
      <c r="A45" s="145">
        <f t="shared" si="2"/>
        <v>16</v>
      </c>
      <c r="B45" s="146">
        <f>SUM(IF(ISNUMBER(J45),J45)+IF(ISNUMBER(M45),M45)+IF(ISNUMBER(P45),P45)+IF(ISNUMBER(S45),S45)+IF(ISNUMBER(V45),V45)+IF(ISNUMBER(Y45),Y45)+IF(ISNUMBER(AB45),AB45)+IF(ISNUMBER(AE45),AE45)+IF(ISNUMBER(#REF!),#REF!)+IF(ISNUMBER(#REF!),#REF!)+IF(ISNUMBER(#REF!),#REF!)+IF(ISNUMBER(AH45),AH45)+IF(ISNUMBER(AK45),AK45))</f>
        <v>0</v>
      </c>
      <c r="C45" s="3">
        <v>97</v>
      </c>
      <c r="D45" s="203" t="s">
        <v>44</v>
      </c>
      <c r="E45" s="15" t="s">
        <v>135</v>
      </c>
      <c r="F45" s="15" t="s">
        <v>136</v>
      </c>
      <c r="G45" s="202" t="s">
        <v>156</v>
      </c>
      <c r="H45" s="63"/>
      <c r="I45" s="99">
        <f>IF($G45="x",0,IF(H45&lt;50,H45-COUNTIFS($G$5:$G45,"x"),0))</f>
        <v>0</v>
      </c>
      <c r="J45" s="39" t="str">
        <f>IF(AND($G45="x",H45&gt;0),0,IF(ISERROR(LOOKUP(I45,Punkte!$D$1:$D$22,Punkte!$E$1:$E$22)),"",LOOKUP((I45),Punkte!$D$1:$D$22,Punkte!$E$1:$E$22)))</f>
        <v/>
      </c>
      <c r="L45" s="99">
        <f>IF($G45="x",0,IF(K45&lt;50,K45-COUNTIFS($G$5:$G45,"x"),0))</f>
        <v>0</v>
      </c>
      <c r="M45" s="39" t="str">
        <f>IF(AND($G45="x",K45&gt;0),0,IF(ISERROR(LOOKUP(L45,Punkte!$D$1:$D$22,Punkte!$E$1:$E$22)),"",LOOKUP((L45),Punkte!$D$1:$D$22,Punkte!$E$1:$E$22)))</f>
        <v/>
      </c>
      <c r="O45" s="99">
        <f>IF($G45="x",0,IF(N45&lt;50,N45-COUNTIFS($G$5:$G45,"x"),0))</f>
        <v>0</v>
      </c>
      <c r="P45" s="39" t="str">
        <f>IF(AND($G45="x",N45&gt;0),0,IF(ISERROR(LOOKUP(O45,Punkte!$D$1:$D$22,Punkte!$E$1:$E$22)),"",LOOKUP((O45),Punkte!$D$1:$D$22,Punkte!$E$1:$E$22)))</f>
        <v/>
      </c>
      <c r="R45" s="99">
        <f>IF($G45="x",0,IF(Q45&lt;50,Q45-COUNTIFS($G$5:$G45,"x"),0))</f>
        <v>0</v>
      </c>
      <c r="S45" s="39" t="str">
        <f>IF(AND($G45="x",Q45&gt;0),0,IF(ISERROR(LOOKUP(R45,Punkte!$D$1:$D$22,Punkte!$E$1:$E$22)),"",LOOKUP((R45),Punkte!$D$1:$D$22,Punkte!$E$1:$E$22)))</f>
        <v/>
      </c>
      <c r="T45" s="3">
        <v>15</v>
      </c>
      <c r="U45" s="99">
        <v>0</v>
      </c>
      <c r="V45" s="39">
        <f>IF(AND($G45="x",T45&gt;0),0,IF(ISERROR(LOOKUP(U45,Punkte!$D$1:$D$22,Punkte!$E$1:$E$22)),"",LOOKUP((U45),Punkte!$D$1:$D$22,Punkte!$E$1:$E$22)))</f>
        <v>0</v>
      </c>
      <c r="W45" s="3">
        <v>16</v>
      </c>
      <c r="X45" s="99">
        <v>0</v>
      </c>
      <c r="Y45" s="39">
        <f>IF(AND($G45="x",W45&gt;0),0,IF(ISERROR(LOOKUP(X45,Punkte!$D$1:$D$22,Punkte!$E$1:$E$22)),"",LOOKUP((X45),Punkte!$D$1:$D$22,Punkte!$E$1:$E$22)))</f>
        <v>0</v>
      </c>
      <c r="AA45" s="99">
        <f>IF($G45="x",0,IF(Z45&lt;50,Z45-COUNTIFS($G$5:$G45,"x"),0))</f>
        <v>0</v>
      </c>
      <c r="AB45" s="39" t="str">
        <f>IF(AND($G45="x",Z45&gt;0),0,IF(ISERROR(LOOKUP(AA45,Punkte!$D$1:$D$22,Punkte!$E$1:$E$22)),"",LOOKUP((AA45),Punkte!$D$1:$D$22,Punkte!$E$1:$E$22)))</f>
        <v/>
      </c>
      <c r="AD45" s="99">
        <f>IF($G45="x",0,IF(AC45&lt;50,AC45-COUNTIFS($G$5:$G45,"x"),0))</f>
        <v>0</v>
      </c>
      <c r="AE45" s="39" t="str">
        <f>IF(AND($G45="x",AC45&gt;0),0,IF(ISERROR(LOOKUP(AD45,Punkte!$D$1:$D$22,Punkte!$E$1:$E$22)),"",LOOKUP((AD45),Punkte!$D$1:$D$22,Punkte!$E$1:$E$22)))</f>
        <v/>
      </c>
      <c r="AG45" s="99">
        <f>IF($G45="x",0,IF(AF45&lt;50,AF45-COUNTIFS($G$5:$G45,"x"),0))</f>
        <v>0</v>
      </c>
      <c r="AH45" s="39" t="str">
        <f>IF(AND($G45="x",AF45&gt;0),0,IF(ISERROR(LOOKUP(AG45,Punkte!$D$1:$D$22,Punkte!$E$1:$E$22)),"",LOOKUP((AG45),Punkte!$D$1:$D$22,Punkte!$E$1:$E$22)))</f>
        <v/>
      </c>
      <c r="AJ45" s="99">
        <f>IF($G45="x",0,IF(AI45&lt;50,AI45-COUNTIFS($G$5:$G45,"x"),0))</f>
        <v>0</v>
      </c>
      <c r="AK45" s="39" t="str">
        <f>IF(AND($G45="x",AI45&gt;0),0,IF(ISERROR(LOOKUP(AJ45,Punkte!$D$1:$D$22,Punkte!$E$1:$E$22)),"",LOOKUP((AJ45),Punkte!$D$1:$D$22,Punkte!$E$1:$E$22)))</f>
        <v/>
      </c>
      <c r="AL45" s="225">
        <f t="shared" si="3"/>
        <v>2</v>
      </c>
    </row>
    <row r="46" spans="1:263" x14ac:dyDescent="0.25">
      <c r="A46" s="145">
        <f t="shared" si="2"/>
        <v>16</v>
      </c>
      <c r="B46" s="146">
        <f>SUM(IF(ISNUMBER(J46),J46)+IF(ISNUMBER(M46),M46)+IF(ISNUMBER(P46),P46)+IF(ISNUMBER(S46),S46)+IF(ISNUMBER(V46),V46)+IF(ISNUMBER(Y46),Y46)+IF(ISNUMBER(AB46),AB46)+IF(ISNUMBER(AE46),AE46)+IF(ISNUMBER(#REF!),#REF!)+IF(ISNUMBER(#REF!),#REF!)+IF(ISNUMBER(#REF!),#REF!)+IF(ISNUMBER(AH46),AH46)+IF(ISNUMBER(AK46),AK46))</f>
        <v>0</v>
      </c>
      <c r="C46" s="3">
        <v>10</v>
      </c>
      <c r="D46" s="207"/>
      <c r="E46" s="15" t="s">
        <v>384</v>
      </c>
      <c r="F46" s="15" t="s">
        <v>165</v>
      </c>
      <c r="G46" s="202" t="s">
        <v>156</v>
      </c>
      <c r="H46" s="63"/>
      <c r="I46" s="99">
        <f>IF($G46="x",0,IF(H46&lt;50,H46-COUNTIFS($G$5:$G46,"x"),0))</f>
        <v>0</v>
      </c>
      <c r="J46" s="39" t="str">
        <f>IF(AND($G46="x",H46&gt;0),0,IF(ISERROR(LOOKUP(I46,Punkte!$D$1:$D$22,Punkte!$E$1:$E$22)),"",LOOKUP((I46),Punkte!$D$1:$D$22,Punkte!$E$1:$E$22)))</f>
        <v/>
      </c>
      <c r="L46" s="99">
        <f>IF($G46="x",0,IF(K46&lt;50,K46-COUNTIFS($G$5:$G46,"x"),0))</f>
        <v>0</v>
      </c>
      <c r="M46" s="39" t="str">
        <f>IF(AND($G46="x",K46&gt;0),0,IF(ISERROR(LOOKUP(L46,Punkte!$D$1:$D$22,Punkte!$E$1:$E$22)),"",LOOKUP((L46),Punkte!$D$1:$D$22,Punkte!$E$1:$E$22)))</f>
        <v/>
      </c>
      <c r="N46" s="3">
        <v>26</v>
      </c>
      <c r="O46" s="99">
        <v>0</v>
      </c>
      <c r="P46" s="39">
        <f>IF(AND($G46="x",N46&gt;0),0,IF(ISERROR(LOOKUP(O46,Punkte!$D$1:$D$22,Punkte!$E$1:$E$22)),"",LOOKUP((O46),Punkte!$D$1:$D$22,Punkte!$E$1:$E$22)))</f>
        <v>0</v>
      </c>
      <c r="R46" s="99">
        <f>IF($G46="x",0,IF(Q46&lt;50,Q46-COUNTIFS($G$5:$G46,"x"),0))</f>
        <v>0</v>
      </c>
      <c r="S46" s="39" t="str">
        <f>IF(AND($G46="x",Q46&gt;0),0,IF(ISERROR(LOOKUP(R46,Punkte!$D$1:$D$22,Punkte!$E$1:$E$22)),"",LOOKUP((R46),Punkte!$D$1:$D$22,Punkte!$E$1:$E$22)))</f>
        <v/>
      </c>
      <c r="U46" s="99">
        <f>IF($G46="x",0,IF(T46&lt;50,T46-COUNTIFS($G$5:$G46,"x"),0))</f>
        <v>0</v>
      </c>
      <c r="V46" s="39" t="str">
        <f>IF(AND($G46="x",T46&gt;0),0,IF(ISERROR(LOOKUP(U46,Punkte!$D$1:$D$22,Punkte!$E$1:$E$22)),"",LOOKUP((U46),Punkte!$D$1:$D$22,Punkte!$E$1:$E$22)))</f>
        <v/>
      </c>
      <c r="X46" s="99">
        <f>IF($G46="x",0,IF(W46&lt;50,W46-COUNTIFS($G$5:$G46,"x"),0))</f>
        <v>0</v>
      </c>
      <c r="Y46" s="39" t="str">
        <f>IF(AND($G46="x",W46&gt;0),0,IF(ISERROR(LOOKUP(X46,Punkte!$D$1:$D$22,Punkte!$E$1:$E$22)),"",LOOKUP((X46),Punkte!$D$1:$D$22,Punkte!$E$1:$E$22)))</f>
        <v/>
      </c>
      <c r="AA46" s="99">
        <f>IF($G46="x",0,IF(Z46&lt;50,Z46-COUNTIFS($G$5:$G46,"x"),0))</f>
        <v>0</v>
      </c>
      <c r="AB46" s="39" t="str">
        <f>IF(AND($G46="x",Z46&gt;0),0,IF(ISERROR(LOOKUP(AA46,Punkte!$D$1:$D$22,Punkte!$E$1:$E$22)),"",LOOKUP((AA46),Punkte!$D$1:$D$22,Punkte!$E$1:$E$22)))</f>
        <v/>
      </c>
      <c r="AD46" s="99">
        <f>IF($G46="x",0,IF(AC46&lt;50,AC46-COUNTIFS($G$5:$G46,"x"),0))</f>
        <v>0</v>
      </c>
      <c r="AE46" s="39" t="str">
        <f>IF(AND($G46="x",AC46&gt;0),0,IF(ISERROR(LOOKUP(AD46,Punkte!$D$1:$D$22,Punkte!$E$1:$E$22)),"",LOOKUP((AD46),Punkte!$D$1:$D$22,Punkte!$E$1:$E$22)))</f>
        <v/>
      </c>
      <c r="AG46" s="99">
        <f>IF($G46="x",0,IF(AF46&lt;50,AF46-COUNTIFS($G$5:$G46,"x"),0))</f>
        <v>0</v>
      </c>
      <c r="AH46" s="39" t="str">
        <f>IF(AND($G46="x",AF46&gt;0),0,IF(ISERROR(LOOKUP(AG46,Punkte!$D$1:$D$22,Punkte!$E$1:$E$22)),"",LOOKUP((AG46),Punkte!$D$1:$D$22,Punkte!$E$1:$E$22)))</f>
        <v/>
      </c>
      <c r="AJ46" s="99">
        <f>IF($G46="x",0,IF(AI46&lt;50,AI46-COUNTIFS($G$5:$G46,"x"),0))</f>
        <v>0</v>
      </c>
      <c r="AK46" s="39" t="str">
        <f>IF(AND($G46="x",AI46&gt;0),0,IF(ISERROR(LOOKUP(AJ46,Punkte!$D$1:$D$22,Punkte!$E$1:$E$22)),"",LOOKUP((AJ46),Punkte!$D$1:$D$22,Punkte!$E$1:$E$22)))</f>
        <v/>
      </c>
      <c r="AL46" s="225">
        <f t="shared" si="3"/>
        <v>1</v>
      </c>
    </row>
    <row r="47" spans="1:263" x14ac:dyDescent="0.25">
      <c r="A47" s="145">
        <f t="shared" si="2"/>
        <v>16</v>
      </c>
      <c r="B47" s="146">
        <f>SUM(IF(ISNUMBER(J47),J47)+IF(ISNUMBER(M47),M47)+IF(ISNUMBER(P47),P47)+IF(ISNUMBER(S47),S47)+IF(ISNUMBER(V47),V47)+IF(ISNUMBER(Y47),Y47)+IF(ISNUMBER(AB47),AB47)+IF(ISNUMBER(AE47),AE47)+IF(ISNUMBER(#REF!),#REF!)+IF(ISNUMBER(#REF!),#REF!)+IF(ISNUMBER(#REF!),#REF!)+IF(ISNUMBER(AH47),AH47)+IF(ISNUMBER(AK47),AK47))</f>
        <v>0</v>
      </c>
      <c r="C47" s="3">
        <v>99</v>
      </c>
      <c r="D47" s="207"/>
      <c r="E47" s="15" t="s">
        <v>380</v>
      </c>
      <c r="F47" s="15" t="s">
        <v>381</v>
      </c>
      <c r="G47" s="219" t="s">
        <v>156</v>
      </c>
      <c r="H47" s="63"/>
      <c r="I47" s="99">
        <f>IF($G47="x",0,IF(H47&lt;50,H47-COUNTIFS($G$5:$G47,"x"),0))</f>
        <v>0</v>
      </c>
      <c r="J47" s="39" t="str">
        <f>IF(AND($G47="x",H47&gt;0),0,IF(ISERROR(LOOKUP(I47,Punkte!$D$1:$D$22,Punkte!$E$1:$E$22)),"",LOOKUP((I47),Punkte!$D$1:$D$22,Punkte!$E$1:$E$22)))</f>
        <v/>
      </c>
      <c r="L47" s="99">
        <f>IF($G47="x",0,IF(K47&lt;50,K47-COUNTIFS($G$5:$G47,"x"),0))</f>
        <v>0</v>
      </c>
      <c r="M47" s="39" t="str">
        <f>IF(AND($G47="x",K47&gt;0),0,IF(ISERROR(LOOKUP(L47,Punkte!$D$1:$D$22,Punkte!$E$1:$E$22)),"",LOOKUP((L47),Punkte!$D$1:$D$22,Punkte!$E$1:$E$22)))</f>
        <v/>
      </c>
      <c r="N47" s="3">
        <v>1</v>
      </c>
      <c r="O47" s="99">
        <v>0</v>
      </c>
      <c r="P47" s="39">
        <f>IF(AND($G47="x",N47&gt;0),0,IF(ISERROR(LOOKUP(O47,Punkte!$D$1:$D$22,Punkte!$E$1:$E$22)),"",LOOKUP((O47),Punkte!$D$1:$D$22,Punkte!$E$1:$E$22)))</f>
        <v>0</v>
      </c>
      <c r="R47" s="99">
        <f>IF($G47="x",0,IF(Q47&lt;50,Q47-COUNTIFS($G$5:$G47,"x"),0))</f>
        <v>0</v>
      </c>
      <c r="S47" s="39" t="str">
        <f>IF(AND($G47="x",Q47&gt;0),0,IF(ISERROR(LOOKUP(R47,Punkte!$D$1:$D$22,Punkte!$E$1:$E$22)),"",LOOKUP((R47),Punkte!$D$1:$D$22,Punkte!$E$1:$E$22)))</f>
        <v/>
      </c>
      <c r="U47" s="99">
        <f>IF($G47="x",0,IF(T47&lt;50,T47-COUNTIFS($G$5:$G47,"x"),0))</f>
        <v>0</v>
      </c>
      <c r="V47" s="39" t="str">
        <f>IF(AND($G47="x",T47&gt;0),0,IF(ISERROR(LOOKUP(U47,Punkte!$D$1:$D$22,Punkte!$E$1:$E$22)),"",LOOKUP((U47),Punkte!$D$1:$D$22,Punkte!$E$1:$E$22)))</f>
        <v/>
      </c>
      <c r="X47" s="99">
        <f>IF($G47="x",0,IF(W47&lt;50,W47-COUNTIFS($G$5:$G47,"x"),0))</f>
        <v>0</v>
      </c>
      <c r="Y47" s="39" t="str">
        <f>IF(AND($G47="x",W47&gt;0),0,IF(ISERROR(LOOKUP(X47,Punkte!$D$1:$D$22,Punkte!$E$1:$E$22)),"",LOOKUP((X47),Punkte!$D$1:$D$22,Punkte!$E$1:$E$22)))</f>
        <v/>
      </c>
      <c r="AA47" s="99">
        <f>IF($G47="x",0,IF(Z47&lt;50,Z47-COUNTIFS($G$5:$G47,"x"),0))</f>
        <v>0</v>
      </c>
      <c r="AB47" s="39" t="str">
        <f>IF(AND($G47="x",Z47&gt;0),0,IF(ISERROR(LOOKUP(AA47,Punkte!$D$1:$D$22,Punkte!$E$1:$E$22)),"",LOOKUP((AA47),Punkte!$D$1:$D$22,Punkte!$E$1:$E$22)))</f>
        <v/>
      </c>
      <c r="AD47" s="99">
        <f>IF($G47="x",0,IF(AC47&lt;50,AC47-COUNTIFS($G$5:$G47,"x"),0))</f>
        <v>0</v>
      </c>
      <c r="AE47" s="39" t="str">
        <f>IF(AND($G47="x",AC47&gt;0),0,IF(ISERROR(LOOKUP(AD47,Punkte!$D$1:$D$22,Punkte!$E$1:$E$22)),"",LOOKUP((AD47),Punkte!$D$1:$D$22,Punkte!$E$1:$E$22)))</f>
        <v/>
      </c>
      <c r="AG47" s="99">
        <f>IF($G47="x",0,IF(AF47&lt;50,AF47-COUNTIFS($G$5:$G47,"x"),0))</f>
        <v>0</v>
      </c>
      <c r="AH47" s="39" t="str">
        <f>IF(AND($G47="x",AF47&gt;0),0,IF(ISERROR(LOOKUP(AG47,Punkte!$D$1:$D$22,Punkte!$E$1:$E$22)),"",LOOKUP((AG47),Punkte!$D$1:$D$22,Punkte!$E$1:$E$22)))</f>
        <v/>
      </c>
      <c r="AJ47" s="99">
        <f>IF($G47="x",0,IF(AI47&lt;50,AI47-COUNTIFS($G$5:$G47,"x"),0))</f>
        <v>0</v>
      </c>
      <c r="AK47" s="39" t="str">
        <f>IF(AND($G47="x",AI47&gt;0),0,IF(ISERROR(LOOKUP(AJ47,Punkte!$D$1:$D$22,Punkte!$E$1:$E$22)),"",LOOKUP((AJ47),Punkte!$D$1:$D$22,Punkte!$E$1:$E$22)))</f>
        <v/>
      </c>
      <c r="AL47" s="225">
        <f t="shared" si="3"/>
        <v>1</v>
      </c>
    </row>
    <row r="48" spans="1:263" x14ac:dyDescent="0.25">
      <c r="A48" s="145">
        <f t="shared" si="2"/>
        <v>16</v>
      </c>
      <c r="B48" s="146">
        <f>SUM(IF(ISNUMBER(J48),J48)+IF(ISNUMBER(M48),M48)+IF(ISNUMBER(P48),P48)+IF(ISNUMBER(S48),S48)+IF(ISNUMBER(V48),V48)+IF(ISNUMBER(Y48),Y48)+IF(ISNUMBER(AB48),AB48)+IF(ISNUMBER(AE48),AE48)+IF(ISNUMBER(#REF!),#REF!)+IF(ISNUMBER(#REF!),#REF!)+IF(ISNUMBER(#REF!),#REF!)+IF(ISNUMBER(AH48),AH48)+IF(ISNUMBER(AK48),AK48))</f>
        <v>0</v>
      </c>
      <c r="C48" s="3">
        <v>70</v>
      </c>
      <c r="D48" s="207"/>
      <c r="E48" s="15" t="s">
        <v>53</v>
      </c>
      <c r="F48" s="15" t="s">
        <v>41</v>
      </c>
      <c r="G48" s="219" t="s">
        <v>156</v>
      </c>
      <c r="H48" s="63"/>
      <c r="I48" s="99">
        <f>IF($G48="x",0,IF(H48&lt;50,H48-COUNTIFS($G$5:$G48,"x"),0))</f>
        <v>0</v>
      </c>
      <c r="J48" s="39" t="str">
        <f>IF(AND($G48="x",H48&gt;0),0,IF(ISERROR(LOOKUP(I48,Punkte!$D$1:$D$22,Punkte!$E$1:$E$22)),"",LOOKUP((I48),Punkte!$D$1:$D$22,Punkte!$E$1:$E$22)))</f>
        <v/>
      </c>
      <c r="L48" s="99">
        <f>IF($G48="x",0,IF(K48&lt;50,K48-COUNTIFS($G$5:$G48,"x"),0))</f>
        <v>0</v>
      </c>
      <c r="M48" s="39" t="str">
        <f>IF(AND($G48="x",K48&gt;0),0,IF(ISERROR(LOOKUP(L48,Punkte!$D$1:$D$22,Punkte!$E$1:$E$22)),"",LOOKUP((L48),Punkte!$D$1:$D$22,Punkte!$E$1:$E$22)))</f>
        <v/>
      </c>
      <c r="N48" s="3">
        <v>14</v>
      </c>
      <c r="O48" s="99">
        <v>0</v>
      </c>
      <c r="P48" s="39">
        <f>IF(AND($G48="x",N48&gt;0),0,IF(ISERROR(LOOKUP(O48,Punkte!$D$1:$D$22,Punkte!$E$1:$E$22)),"",LOOKUP((O48),Punkte!$D$1:$D$22,Punkte!$E$1:$E$22)))</f>
        <v>0</v>
      </c>
      <c r="R48" s="99">
        <f>IF($G48="x",0,IF(Q48&lt;50,Q48-COUNTIFS($G$5:$G48,"x"),0))</f>
        <v>0</v>
      </c>
      <c r="S48" s="39" t="str">
        <f>IF(AND($G48="x",Q48&gt;0),0,IF(ISERROR(LOOKUP(R48,Punkte!$D$1:$D$22,Punkte!$E$1:$E$22)),"",LOOKUP((R48),Punkte!$D$1:$D$22,Punkte!$E$1:$E$22)))</f>
        <v/>
      </c>
      <c r="U48" s="99">
        <f>IF($G48="x",0,IF(T48&lt;50,T48-COUNTIFS($G$5:$G48,"x"),0))</f>
        <v>0</v>
      </c>
      <c r="V48" s="39" t="str">
        <f>IF(AND($G48="x",T48&gt;0),0,IF(ISERROR(LOOKUP(U48,Punkte!$D$1:$D$22,Punkte!$E$1:$E$22)),"",LOOKUP((U48),Punkte!$D$1:$D$22,Punkte!$E$1:$E$22)))</f>
        <v/>
      </c>
      <c r="X48" s="99">
        <f>IF($G48="x",0,IF(W48&lt;50,W48-COUNTIFS($G$5:$G48,"x"),0))</f>
        <v>0</v>
      </c>
      <c r="Y48" s="39" t="str">
        <f>IF(AND($G48="x",W48&gt;0),0,IF(ISERROR(LOOKUP(X48,Punkte!$D$1:$D$22,Punkte!$E$1:$E$22)),"",LOOKUP((X48),Punkte!$D$1:$D$22,Punkte!$E$1:$E$22)))</f>
        <v/>
      </c>
      <c r="AA48" s="99">
        <f>IF($G48="x",0,IF(Z48&lt;50,Z48-COUNTIFS($G$5:$G48,"x"),0))</f>
        <v>0</v>
      </c>
      <c r="AB48" s="39" t="str">
        <f>IF(AND($G48="x",Z48&gt;0),0,IF(ISERROR(LOOKUP(AA48,Punkte!$D$1:$D$22,Punkte!$E$1:$E$22)),"",LOOKUP((AA48),Punkte!$D$1:$D$22,Punkte!$E$1:$E$22)))</f>
        <v/>
      </c>
      <c r="AD48" s="99">
        <f>IF($G48="x",0,IF(AC48&lt;50,AC48-COUNTIFS($G$5:$G48,"x"),0))</f>
        <v>0</v>
      </c>
      <c r="AE48" s="39" t="str">
        <f>IF(AND($G48="x",AC48&gt;0),0,IF(ISERROR(LOOKUP(AD48,Punkte!$D$1:$D$22,Punkte!$E$1:$E$22)),"",LOOKUP((AD48),Punkte!$D$1:$D$22,Punkte!$E$1:$E$22)))</f>
        <v/>
      </c>
      <c r="AG48" s="99">
        <f>IF($G48="x",0,IF(AF48&lt;50,AF48-COUNTIFS($G$5:$G48,"x"),0))</f>
        <v>0</v>
      </c>
      <c r="AH48" s="39" t="str">
        <f>IF(AND($G48="x",AF48&gt;0),0,IF(ISERROR(LOOKUP(AG48,Punkte!$D$1:$D$22,Punkte!$E$1:$E$22)),"",LOOKUP((AG48),Punkte!$D$1:$D$22,Punkte!$E$1:$E$22)))</f>
        <v/>
      </c>
      <c r="AJ48" s="99">
        <f>IF($G48="x",0,IF(AI48&lt;50,AI48-COUNTIFS($G$5:$G48,"x"),0))</f>
        <v>0</v>
      </c>
      <c r="AK48" s="39" t="str">
        <f>IF(AND($G48="x",AI48&gt;0),0,IF(ISERROR(LOOKUP(AJ48,Punkte!$D$1:$D$22,Punkte!$E$1:$E$22)),"",LOOKUP((AJ48),Punkte!$D$1:$D$22,Punkte!$E$1:$E$22)))</f>
        <v/>
      </c>
      <c r="AL48" s="225">
        <f t="shared" si="3"/>
        <v>1</v>
      </c>
    </row>
    <row r="49" spans="1:38" x14ac:dyDescent="0.25">
      <c r="A49" s="145">
        <f t="shared" si="2"/>
        <v>16</v>
      </c>
      <c r="B49" s="146">
        <f>SUM(IF(ISNUMBER(J49),J49)+IF(ISNUMBER(M49),M49)+IF(ISNUMBER(P49),P49)+IF(ISNUMBER(S49),S49)+IF(ISNUMBER(V49),V49)+IF(ISNUMBER(Y49),Y49)+IF(ISNUMBER(AB49),AB49)+IF(ISNUMBER(AE49),AE49)+IF(ISNUMBER(#REF!),#REF!)+IF(ISNUMBER(#REF!),#REF!)+IF(ISNUMBER(#REF!),#REF!)+IF(ISNUMBER(AH49),AH49)+IF(ISNUMBER(AK49),AK49))</f>
        <v>0</v>
      </c>
      <c r="C49" s="18">
        <v>47</v>
      </c>
      <c r="D49" s="208"/>
      <c r="E49" s="15" t="s">
        <v>167</v>
      </c>
      <c r="F49" s="15" t="s">
        <v>72</v>
      </c>
      <c r="G49" s="202" t="s">
        <v>156</v>
      </c>
      <c r="H49" s="63"/>
      <c r="I49" s="99">
        <f>IF($G49="x",0,IF(H49&lt;50,H49-COUNTIFS($G$5:$G49,"x"),0))</f>
        <v>0</v>
      </c>
      <c r="J49" s="39" t="str">
        <f>IF(AND($G49="x",H49&gt;0),0,IF(ISERROR(LOOKUP(I49,Punkte!$D$1:$D$22,Punkte!$E$1:$E$22)),"",LOOKUP((I49),Punkte!$D$1:$D$22,Punkte!$E$1:$E$22)))</f>
        <v/>
      </c>
      <c r="L49" s="99">
        <f>IF($G49="x",0,IF(K49&lt;50,K49-COUNTIFS($G$5:$G49,"x"),0))</f>
        <v>0</v>
      </c>
      <c r="M49" s="39" t="str">
        <f>IF(AND($G49="x",K49&gt;0),0,IF(ISERROR(LOOKUP(L49,Punkte!$D$1:$D$22,Punkte!$E$1:$E$22)),"",LOOKUP((L49),Punkte!$D$1:$D$22,Punkte!$E$1:$E$22)))</f>
        <v/>
      </c>
      <c r="O49" s="99">
        <f>IF($G49="x",0,IF(N49&lt;50,N49-COUNTIFS($G$5:$G49,"x"),0))</f>
        <v>0</v>
      </c>
      <c r="P49" s="39" t="str">
        <f>IF(AND($G49="x",N49&gt;0),0,IF(ISERROR(LOOKUP(O49,Punkte!$D$1:$D$22,Punkte!$E$1:$E$22)),"",LOOKUP((O49),Punkte!$D$1:$D$22,Punkte!$E$1:$E$22)))</f>
        <v/>
      </c>
      <c r="R49" s="99">
        <f>IF($G49="x",0,IF(Q49&lt;50,Q49-COUNTIFS($G$5:$G49,"x"),0))</f>
        <v>0</v>
      </c>
      <c r="S49" s="39" t="str">
        <f>IF(AND($G49="x",Q49&gt;0),0,IF(ISERROR(LOOKUP(R49,Punkte!$D$1:$D$22,Punkte!$E$1:$E$22)),"",LOOKUP((R49),Punkte!$D$1:$D$22,Punkte!$E$1:$E$22)))</f>
        <v/>
      </c>
      <c r="U49" s="99">
        <f>IF($G49="x",0,IF(T49&lt;50,T49-COUNTIFS($G$5:$G49,"x"),0))</f>
        <v>0</v>
      </c>
      <c r="V49" s="39" t="str">
        <f>IF(AND($G49="x",T49&gt;0),0,IF(ISERROR(LOOKUP(U49,Punkte!$D$1:$D$22,Punkte!$E$1:$E$22)),"",LOOKUP((U49),Punkte!$D$1:$D$22,Punkte!$E$1:$E$22)))</f>
        <v/>
      </c>
      <c r="X49" s="99">
        <f>IF($G49="x",0,IF(W49&lt;50,W49-COUNTIFS($G$5:$G49,"x"),0))</f>
        <v>0</v>
      </c>
      <c r="Y49" s="39" t="str">
        <f>IF(AND($G49="x",W49&gt;0),0,IF(ISERROR(LOOKUP(X49,Punkte!$D$1:$D$22,Punkte!$E$1:$E$22)),"",LOOKUP((X49),Punkte!$D$1:$D$22,Punkte!$E$1:$E$22)))</f>
        <v/>
      </c>
      <c r="AA49" s="99">
        <f>IF($G49="x",0,IF(Z49&lt;50,Z49-COUNTIFS($G$5:$G49,"x"),0))</f>
        <v>0</v>
      </c>
      <c r="AB49" s="39" t="str">
        <f>IF(AND($G49="x",Z49&gt;0),0,IF(ISERROR(LOOKUP(AA49,Punkte!$D$1:$D$22,Punkte!$E$1:$E$22)),"",LOOKUP((AA49),Punkte!$D$1:$D$22,Punkte!$E$1:$E$22)))</f>
        <v/>
      </c>
      <c r="AD49" s="99">
        <f>IF($G49="x",0,IF(AC49&lt;50,AC49-COUNTIFS($G$5:$G49,"x"),0))</f>
        <v>0</v>
      </c>
      <c r="AE49" s="39" t="str">
        <f>IF(AND($G49="x",AC49&gt;0),0,IF(ISERROR(LOOKUP(AD49,Punkte!$D$1:$D$22,Punkte!$E$1:$E$22)),"",LOOKUP((AD49),Punkte!$D$1:$D$22,Punkte!$E$1:$E$22)))</f>
        <v/>
      </c>
      <c r="AG49" s="99">
        <f>IF($G49="x",0,IF(AF49&lt;50,AF49-COUNTIFS($G$5:$G49,"x"),0))</f>
        <v>0</v>
      </c>
      <c r="AH49" s="39" t="str">
        <f>IF(AND($G49="x",AF49&gt;0),0,IF(ISERROR(LOOKUP(AG49,Punkte!$D$1:$D$22,Punkte!$E$1:$E$22)),"",LOOKUP((AG49),Punkte!$D$1:$D$22,Punkte!$E$1:$E$22)))</f>
        <v/>
      </c>
      <c r="AJ49" s="99">
        <f>IF($G49="x",0,IF(AI49&lt;50,AI49-COUNTIFS($G$5:$G49,"x"),0))</f>
        <v>0</v>
      </c>
      <c r="AK49" s="39" t="str">
        <f>IF(AND($G49="x",AI49&gt;0),0,IF(ISERROR(LOOKUP(AJ49,Punkte!$D$1:$D$22,Punkte!$E$1:$E$22)),"",LOOKUP((AJ49),Punkte!$D$1:$D$22,Punkte!$E$1:$E$22)))</f>
        <v/>
      </c>
      <c r="AL49" s="225">
        <f t="shared" si="3"/>
        <v>0</v>
      </c>
    </row>
    <row r="50" spans="1:38" x14ac:dyDescent="0.25">
      <c r="A50" s="145">
        <f t="shared" si="2"/>
        <v>16</v>
      </c>
      <c r="B50" s="146">
        <f>SUM(IF(ISNUMBER(J50),J50)+IF(ISNUMBER(M50),M50)+IF(ISNUMBER(P50),P50)+IF(ISNUMBER(S50),S50)+IF(ISNUMBER(V50),V50)+IF(ISNUMBER(Y50),Y50)+IF(ISNUMBER(AB50),AB50)+IF(ISNUMBER(AE50),AE50)+IF(ISNUMBER(#REF!),#REF!)+IF(ISNUMBER(#REF!),#REF!)+IF(ISNUMBER(#REF!),#REF!)+IF(ISNUMBER(AH50),AH50)+IF(ISNUMBER(AK50),AK50))</f>
        <v>0</v>
      </c>
      <c r="C50" s="18">
        <v>17</v>
      </c>
      <c r="D50" s="208"/>
      <c r="E50" s="15" t="s">
        <v>160</v>
      </c>
      <c r="F50" s="15" t="s">
        <v>101</v>
      </c>
      <c r="G50" s="218" t="s">
        <v>156</v>
      </c>
      <c r="H50" s="63"/>
      <c r="I50" s="99">
        <f>IF($G50="x",0,IF(H50&lt;50,H50-COUNTIFS($G$5:$G50,"x"),0))</f>
        <v>0</v>
      </c>
      <c r="J50" s="39" t="str">
        <f>IF(AND($G50="x",H50&gt;0),0,IF(ISERROR(LOOKUP(I50,Punkte!$D$1:$D$22,Punkte!$E$1:$E$22)),"",LOOKUP((I50),Punkte!$D$1:$D$22,Punkte!$E$1:$E$22)))</f>
        <v/>
      </c>
      <c r="L50" s="99">
        <f>IF($G50="x",0,IF(K50&lt;50,K50-COUNTIFS($G$5:$G50,"x"),0))</f>
        <v>0</v>
      </c>
      <c r="M50" s="39" t="str">
        <f>IF(AND($G50="x",K50&gt;0),0,IF(ISERROR(LOOKUP(L50,Punkte!$D$1:$D$22,Punkte!$E$1:$E$22)),"",LOOKUP((L50),Punkte!$D$1:$D$22,Punkte!$E$1:$E$22)))</f>
        <v/>
      </c>
      <c r="O50" s="99">
        <f>IF($G50="x",0,IF(N50&lt;50,N50-COUNTIFS($G$5:$G50,"x"),0))</f>
        <v>0</v>
      </c>
      <c r="P50" s="39" t="str">
        <f>IF(AND($G50="x",N50&gt;0),0,IF(ISERROR(LOOKUP(O50,Punkte!$D$1:$D$22,Punkte!$E$1:$E$22)),"",LOOKUP((O50),Punkte!$D$1:$D$22,Punkte!$E$1:$E$22)))</f>
        <v/>
      </c>
      <c r="R50" s="99">
        <f>IF($G50="x",0,IF(Q50&lt;50,Q50-COUNTIFS($G$5:$G50,"x"),0))</f>
        <v>0</v>
      </c>
      <c r="S50" s="39" t="str">
        <f>IF(AND($G50="x",Q50&gt;0),0,IF(ISERROR(LOOKUP(R50,Punkte!$D$1:$D$22,Punkte!$E$1:$E$22)),"",LOOKUP((R50),Punkte!$D$1:$D$22,Punkte!$E$1:$E$22)))</f>
        <v/>
      </c>
      <c r="U50" s="99">
        <f>IF($G50="x",0,IF(T50&lt;50,T50-COUNTIFS($G$5:$G50,"x"),0))</f>
        <v>0</v>
      </c>
      <c r="V50" s="39" t="str">
        <f>IF(AND($G50="x",T50&gt;0),0,IF(ISERROR(LOOKUP(U50,Punkte!$D$1:$D$22,Punkte!$E$1:$E$22)),"",LOOKUP((U50),Punkte!$D$1:$D$22,Punkte!$E$1:$E$22)))</f>
        <v/>
      </c>
      <c r="X50" s="99">
        <f>IF($G50="x",0,IF(W50&lt;50,W50-COUNTIFS($G$5:$G50,"x"),0))</f>
        <v>0</v>
      </c>
      <c r="Y50" s="39" t="str">
        <f>IF(AND($G50="x",W50&gt;0),0,IF(ISERROR(LOOKUP(X50,Punkte!$D$1:$D$22,Punkte!$E$1:$E$22)),"",LOOKUP((X50),Punkte!$D$1:$D$22,Punkte!$E$1:$E$22)))</f>
        <v/>
      </c>
      <c r="AA50" s="99">
        <f>IF($G50="x",0,IF(Z50&lt;50,Z50-COUNTIFS($G$5:$G50,"x"),0))</f>
        <v>0</v>
      </c>
      <c r="AB50" s="39" t="str">
        <f>IF(AND($G50="x",Z50&gt;0),0,IF(ISERROR(LOOKUP(AA50,Punkte!$D$1:$D$22,Punkte!$E$1:$E$22)),"",LOOKUP((AA50),Punkte!$D$1:$D$22,Punkte!$E$1:$E$22)))</f>
        <v/>
      </c>
      <c r="AD50" s="99">
        <f>IF($G50="x",0,IF(AC50&lt;50,AC50-COUNTIFS($G$5:$G50,"x"),0))</f>
        <v>0</v>
      </c>
      <c r="AE50" s="39" t="str">
        <f>IF(AND($G50="x",AC50&gt;0),0,IF(ISERROR(LOOKUP(AD50,Punkte!$D$1:$D$22,Punkte!$E$1:$E$22)),"",LOOKUP((AD50),Punkte!$D$1:$D$22,Punkte!$E$1:$E$22)))</f>
        <v/>
      </c>
      <c r="AG50" s="99">
        <f>IF($G50="x",0,IF(AF50&lt;50,AF50-COUNTIFS($G$5:$G50,"x"),0))</f>
        <v>0</v>
      </c>
      <c r="AH50" s="39" t="str">
        <f>IF(AND($G50="x",AF50&gt;0),0,IF(ISERROR(LOOKUP(AG50,Punkte!$D$1:$D$22,Punkte!$E$1:$E$22)),"",LOOKUP((AG50),Punkte!$D$1:$D$22,Punkte!$E$1:$E$22)))</f>
        <v/>
      </c>
      <c r="AJ50" s="99">
        <f>IF($G50="x",0,IF(AI50&lt;50,AI50-COUNTIFS($G$5:$G50,"x"),0))</f>
        <v>0</v>
      </c>
      <c r="AK50" s="39" t="str">
        <f>IF(AND($G50="x",AI50&gt;0),0,IF(ISERROR(LOOKUP(AJ50,Punkte!$D$1:$D$22,Punkte!$E$1:$E$22)),"",LOOKUP((AJ50),Punkte!$D$1:$D$22,Punkte!$E$1:$E$22)))</f>
        <v/>
      </c>
      <c r="AL50" s="225">
        <f t="shared" si="3"/>
        <v>0</v>
      </c>
    </row>
    <row r="51" spans="1:38" x14ac:dyDescent="0.25">
      <c r="A51" s="145">
        <f t="shared" si="2"/>
        <v>16</v>
      </c>
      <c r="B51" s="146">
        <f>SUM(IF(ISNUMBER(J51),J51)+IF(ISNUMBER(M51),M51)+IF(ISNUMBER(P51),P51)+IF(ISNUMBER(S51),S51)+IF(ISNUMBER(V51),V51)+IF(ISNUMBER(Y51),Y51)+IF(ISNUMBER(AB51),AB51)+IF(ISNUMBER(AE51),AE51)+IF(ISNUMBER(#REF!),#REF!)+IF(ISNUMBER(#REF!),#REF!)+IF(ISNUMBER(#REF!),#REF!)+IF(ISNUMBER(AH51),AH51)+IF(ISNUMBER(AK51),AK51))</f>
        <v>0</v>
      </c>
      <c r="C51" s="3">
        <v>11</v>
      </c>
      <c r="D51" s="207"/>
      <c r="E51" s="15" t="s">
        <v>37</v>
      </c>
      <c r="F51" s="15" t="s">
        <v>38</v>
      </c>
      <c r="G51" s="202" t="s">
        <v>156</v>
      </c>
      <c r="H51" s="63"/>
      <c r="I51" s="99">
        <f>IF($G51="x",0,IF(H51&lt;50,H51-COUNTIFS($G$5:$G51,"x"),0))</f>
        <v>0</v>
      </c>
      <c r="J51" s="39" t="str">
        <f>IF(AND($G51="x",H51&gt;0),0,IF(ISERROR(LOOKUP(I51,Punkte!$D$1:$D$22,Punkte!$E$1:$E$22)),"",LOOKUP((I51),Punkte!$D$1:$D$22,Punkte!$E$1:$E$22)))</f>
        <v/>
      </c>
      <c r="L51" s="99">
        <f>IF($G51="x",0,IF(K51&lt;50,K51-COUNTIFS($G$5:$G51,"x"),0))</f>
        <v>0</v>
      </c>
      <c r="M51" s="39" t="str">
        <f>IF(AND($G51="x",K51&gt;0),0,IF(ISERROR(LOOKUP(L51,Punkte!$D$1:$D$22,Punkte!$E$1:$E$22)),"",LOOKUP((L51),Punkte!$D$1:$D$22,Punkte!$E$1:$E$22)))</f>
        <v/>
      </c>
      <c r="O51" s="99">
        <f>IF($G51="x",0,IF(N51&lt;50,N51-COUNTIFS($G$5:$G51,"x"),0))</f>
        <v>0</v>
      </c>
      <c r="P51" s="39" t="str">
        <f>IF(AND($G51="x",N51&gt;0),0,IF(ISERROR(LOOKUP(O51,Punkte!$D$1:$D$22,Punkte!$E$1:$E$22)),"",LOOKUP((O51),Punkte!$D$1:$D$22,Punkte!$E$1:$E$22)))</f>
        <v/>
      </c>
      <c r="R51" s="99">
        <f>IF($G51="x",0,IF(Q51&lt;50,Q51-COUNTIFS($G$5:$G51,"x"),0))</f>
        <v>0</v>
      </c>
      <c r="S51" s="39" t="str">
        <f>IF(AND($G51="x",Q51&gt;0),0,IF(ISERROR(LOOKUP(R51,Punkte!$D$1:$D$22,Punkte!$E$1:$E$22)),"",LOOKUP((R51),Punkte!$D$1:$D$22,Punkte!$E$1:$E$22)))</f>
        <v/>
      </c>
      <c r="U51" s="99">
        <f>IF($G51="x",0,IF(T51&lt;50,T51-COUNTIFS($G$5:$G51,"x"),0))</f>
        <v>0</v>
      </c>
      <c r="V51" s="39" t="str">
        <f>IF(AND($G51="x",T51&gt;0),0,IF(ISERROR(LOOKUP(U51,Punkte!$D$1:$D$22,Punkte!$E$1:$E$22)),"",LOOKUP((U51),Punkte!$D$1:$D$22,Punkte!$E$1:$E$22)))</f>
        <v/>
      </c>
      <c r="X51" s="99">
        <f>IF($G51="x",0,IF(W51&lt;50,W51-COUNTIFS($G$5:$G51,"x"),0))</f>
        <v>0</v>
      </c>
      <c r="Y51" s="39" t="str">
        <f>IF(AND($G51="x",W51&gt;0),0,IF(ISERROR(LOOKUP(X51,Punkte!$D$1:$D$22,Punkte!$E$1:$E$22)),"",LOOKUP((X51),Punkte!$D$1:$D$22,Punkte!$E$1:$E$22)))</f>
        <v/>
      </c>
      <c r="AA51" s="99">
        <f>IF($G51="x",0,IF(Z51&lt;50,Z51-COUNTIFS($G$5:$G51,"x"),0))</f>
        <v>0</v>
      </c>
      <c r="AB51" s="39" t="str">
        <f>IF(AND($G51="x",Z51&gt;0),0,IF(ISERROR(LOOKUP(AA51,Punkte!$D$1:$D$22,Punkte!$E$1:$E$22)),"",LOOKUP((AA51),Punkte!$D$1:$D$22,Punkte!$E$1:$E$22)))</f>
        <v/>
      </c>
      <c r="AD51" s="99">
        <f>IF($G51="x",0,IF(AC51&lt;50,AC51-COUNTIFS($G$5:$G51,"x"),0))</f>
        <v>0</v>
      </c>
      <c r="AE51" s="39" t="str">
        <f>IF(AND($G51="x",AC51&gt;0),0,IF(ISERROR(LOOKUP(AD51,Punkte!$D$1:$D$22,Punkte!$E$1:$E$22)),"",LOOKUP((AD51),Punkte!$D$1:$D$22,Punkte!$E$1:$E$22)))</f>
        <v/>
      </c>
      <c r="AG51" s="99">
        <f>IF($G51="x",0,IF(AF51&lt;50,AF51-COUNTIFS($G$5:$G51,"x"),0))</f>
        <v>0</v>
      </c>
      <c r="AH51" s="39" t="str">
        <f>IF(AND($G51="x",AF51&gt;0),0,IF(ISERROR(LOOKUP(AG51,Punkte!$D$1:$D$22,Punkte!$E$1:$E$22)),"",LOOKUP((AG51),Punkte!$D$1:$D$22,Punkte!$E$1:$E$22)))</f>
        <v/>
      </c>
      <c r="AJ51" s="99">
        <f>IF($G51="x",0,IF(AI51&lt;50,AI51-COUNTIFS($G$5:$G51,"x"),0))</f>
        <v>0</v>
      </c>
      <c r="AK51" s="39" t="str">
        <f>IF(AND($G51="x",AI51&gt;0),0,IF(ISERROR(LOOKUP(AJ51,Punkte!$D$1:$D$22,Punkte!$E$1:$E$22)),"",LOOKUP((AJ51),Punkte!$D$1:$D$22,Punkte!$E$1:$E$22)))</f>
        <v/>
      </c>
      <c r="AL51" s="225">
        <f t="shared" si="3"/>
        <v>0</v>
      </c>
    </row>
    <row r="52" spans="1:38" x14ac:dyDescent="0.25">
      <c r="A52" s="145">
        <f t="shared" si="2"/>
        <v>16</v>
      </c>
      <c r="B52" s="146">
        <f>SUM(IF(ISNUMBER(J52),J52)+IF(ISNUMBER(M52),M52)+IF(ISNUMBER(P52),P52)+IF(ISNUMBER(S52),S52)+IF(ISNUMBER(V52),V52)+IF(ISNUMBER(Y52),Y52)+IF(ISNUMBER(AB52),AB52)+IF(ISNUMBER(AE52),AE52)+IF(ISNUMBER(#REF!),#REF!)+IF(ISNUMBER(#REF!),#REF!)+IF(ISNUMBER(#REF!),#REF!)+IF(ISNUMBER(AH52),AH52)+IF(ISNUMBER(AK52),AK52))</f>
        <v>0</v>
      </c>
      <c r="C52" s="18">
        <v>74</v>
      </c>
      <c r="D52" s="208"/>
      <c r="E52" s="15" t="s">
        <v>94</v>
      </c>
      <c r="F52" s="15" t="s">
        <v>174</v>
      </c>
      <c r="G52" s="218" t="s">
        <v>156</v>
      </c>
      <c r="H52" s="63"/>
      <c r="I52" s="99">
        <f>IF($G52="x",0,IF(H52&lt;50,H52-COUNTIFS($G$5:$G52,"x"),0))</f>
        <v>0</v>
      </c>
      <c r="J52" s="39" t="str">
        <f>IF(AND($G52="x",H52&gt;0),0,IF(ISERROR(LOOKUP(I52,Punkte!$D$1:$D$22,Punkte!$E$1:$E$22)),"",LOOKUP((I52),Punkte!$D$1:$D$22,Punkte!$E$1:$E$22)))</f>
        <v/>
      </c>
      <c r="L52" s="99">
        <f>IF($G52="x",0,IF(K52&lt;50,K52-COUNTIFS($G$5:$G52,"x"),0))</f>
        <v>0</v>
      </c>
      <c r="M52" s="39" t="str">
        <f>IF(AND($G52="x",K52&gt;0),0,IF(ISERROR(LOOKUP(L52,Punkte!$D$1:$D$22,Punkte!$E$1:$E$22)),"",LOOKUP((L52),Punkte!$D$1:$D$22,Punkte!$E$1:$E$22)))</f>
        <v/>
      </c>
      <c r="O52" s="99">
        <f>IF($G52="x",0,IF(N52&lt;50,N52-COUNTIFS($G$5:$G52,"x"),0))</f>
        <v>0</v>
      </c>
      <c r="P52" s="39" t="str">
        <f>IF(AND($G52="x",N52&gt;0),0,IF(ISERROR(LOOKUP(O52,Punkte!$D$1:$D$22,Punkte!$E$1:$E$22)),"",LOOKUP((O52),Punkte!$D$1:$D$22,Punkte!$E$1:$E$22)))</f>
        <v/>
      </c>
      <c r="R52" s="99">
        <f>IF($G52="x",0,IF(Q52&lt;50,Q52-COUNTIFS($G$5:$G52,"x"),0))</f>
        <v>0</v>
      </c>
      <c r="S52" s="39" t="str">
        <f>IF(AND($G52="x",Q52&gt;0),0,IF(ISERROR(LOOKUP(R52,Punkte!$D$1:$D$22,Punkte!$E$1:$E$22)),"",LOOKUP((R52),Punkte!$D$1:$D$22,Punkte!$E$1:$E$22)))</f>
        <v/>
      </c>
      <c r="U52" s="99">
        <f>IF($G52="x",0,IF(T52&lt;50,T52-COUNTIFS($G$5:$G52,"x"),0))</f>
        <v>0</v>
      </c>
      <c r="V52" s="39" t="str">
        <f>IF(AND($G52="x",T52&gt;0),0,IF(ISERROR(LOOKUP(U52,Punkte!$D$1:$D$22,Punkte!$E$1:$E$22)),"",LOOKUP((U52),Punkte!$D$1:$D$22,Punkte!$E$1:$E$22)))</f>
        <v/>
      </c>
      <c r="X52" s="99">
        <f>IF($G52="x",0,IF(W52&lt;50,W52-COUNTIFS($G$5:$G52,"x"),0))</f>
        <v>0</v>
      </c>
      <c r="Y52" s="39" t="str">
        <f>IF(AND($G52="x",W52&gt;0),0,IF(ISERROR(LOOKUP(X52,Punkte!$D$1:$D$22,Punkte!$E$1:$E$22)),"",LOOKUP((X52),Punkte!$D$1:$D$22,Punkte!$E$1:$E$22)))</f>
        <v/>
      </c>
      <c r="AA52" s="99">
        <f>IF($G52="x",0,IF(Z52&lt;50,Z52-COUNTIFS($G$5:$G52,"x"),0))</f>
        <v>0</v>
      </c>
      <c r="AB52" s="39" t="str">
        <f>IF(AND($G52="x",Z52&gt;0),0,IF(ISERROR(LOOKUP(AA52,Punkte!$D$1:$D$22,Punkte!$E$1:$E$22)),"",LOOKUP((AA52),Punkte!$D$1:$D$22,Punkte!$E$1:$E$22)))</f>
        <v/>
      </c>
      <c r="AD52" s="99">
        <f>IF($G52="x",0,IF(AC52&lt;50,AC52-COUNTIFS($G$5:$G52,"x"),0))</f>
        <v>0</v>
      </c>
      <c r="AE52" s="39" t="str">
        <f>IF(AND($G52="x",AC52&gt;0),0,IF(ISERROR(LOOKUP(AD52,Punkte!$D$1:$D$22,Punkte!$E$1:$E$22)),"",LOOKUP((AD52),Punkte!$D$1:$D$22,Punkte!$E$1:$E$22)))</f>
        <v/>
      </c>
      <c r="AG52" s="99">
        <f>IF($G52="x",0,IF(AF52&lt;50,AF52-COUNTIFS($G$5:$G52,"x"),0))</f>
        <v>0</v>
      </c>
      <c r="AH52" s="39" t="str">
        <f>IF(AND($G52="x",AF52&gt;0),0,IF(ISERROR(LOOKUP(AG52,Punkte!$D$1:$D$22,Punkte!$E$1:$E$22)),"",LOOKUP((AG52),Punkte!$D$1:$D$22,Punkte!$E$1:$E$22)))</f>
        <v/>
      </c>
      <c r="AJ52" s="99">
        <f>IF($G52="x",0,IF(AI52&lt;50,AI52-COUNTIFS($G$5:$G52,"x"),0))</f>
        <v>0</v>
      </c>
      <c r="AK52" s="39" t="str">
        <f>IF(AND($G52="x",AI52&gt;0),0,IF(ISERROR(LOOKUP(AJ52,Punkte!$D$1:$D$22,Punkte!$E$1:$E$22)),"",LOOKUP((AJ52),Punkte!$D$1:$D$22,Punkte!$E$1:$E$22)))</f>
        <v/>
      </c>
      <c r="AL52" s="225">
        <f t="shared" si="3"/>
        <v>0</v>
      </c>
    </row>
    <row r="53" spans="1:38" x14ac:dyDescent="0.25">
      <c r="A53" s="145">
        <f t="shared" si="2"/>
        <v>16</v>
      </c>
      <c r="B53" s="146">
        <f>SUM(IF(ISNUMBER(J53),J53)+IF(ISNUMBER(M53),M53)+IF(ISNUMBER(P53),P53)+IF(ISNUMBER(S53),S53)+IF(ISNUMBER(V53),V53)+IF(ISNUMBER(Y53),Y53)+IF(ISNUMBER(AB53),AB53)+IF(ISNUMBER(AE53),AE53)+IF(ISNUMBER(#REF!),#REF!)+IF(ISNUMBER(#REF!),#REF!)+IF(ISNUMBER(#REF!),#REF!)+IF(ISNUMBER(AH53),AH53)+IF(ISNUMBER(AK53),AK53))</f>
        <v>0</v>
      </c>
      <c r="C53" s="63">
        <v>26</v>
      </c>
      <c r="D53" s="210"/>
      <c r="E53" s="65" t="s">
        <v>225</v>
      </c>
      <c r="F53" s="65" t="s">
        <v>226</v>
      </c>
      <c r="G53" s="218" t="s">
        <v>156</v>
      </c>
      <c r="H53" s="63"/>
      <c r="I53" s="99">
        <f>IF($G53="x",0,IF(H53&lt;50,H53-COUNTIFS($G$5:$G53,"x"),0))</f>
        <v>0</v>
      </c>
      <c r="J53" s="39" t="str">
        <f>IF(AND($G53="x",H53&gt;0),0,IF(ISERROR(LOOKUP(I53,Punkte!$D$1:$D$22,Punkte!$E$1:$E$22)),"",LOOKUP((I53),Punkte!$D$1:$D$22,Punkte!$E$1:$E$22)))</f>
        <v/>
      </c>
      <c r="L53" s="99">
        <f>IF($G53="x",0,IF(K53&lt;50,K53-COUNTIFS($G$5:$G53,"x"),0))</f>
        <v>0</v>
      </c>
      <c r="M53" s="39" t="str">
        <f>IF(AND($G53="x",K53&gt;0),0,IF(ISERROR(LOOKUP(L53,Punkte!$D$1:$D$22,Punkte!$E$1:$E$22)),"",LOOKUP((L53),Punkte!$D$1:$D$22,Punkte!$E$1:$E$22)))</f>
        <v/>
      </c>
      <c r="O53" s="99">
        <f>IF($G53="x",0,IF(N53&lt;50,N53-COUNTIFS($G$5:$G53,"x"),0))</f>
        <v>0</v>
      </c>
      <c r="P53" s="39" t="str">
        <f>IF(AND($G53="x",N53&gt;0),0,IF(ISERROR(LOOKUP(O53,Punkte!$D$1:$D$22,Punkte!$E$1:$E$22)),"",LOOKUP((O53),Punkte!$D$1:$D$22,Punkte!$E$1:$E$22)))</f>
        <v/>
      </c>
      <c r="R53" s="99">
        <f>IF($G53="x",0,IF(Q53&lt;50,Q53-COUNTIFS($G$5:$G53,"x"),0))</f>
        <v>0</v>
      </c>
      <c r="S53" s="39" t="str">
        <f>IF(AND($G53="x",Q53&gt;0),0,IF(ISERROR(LOOKUP(R53,Punkte!$D$1:$D$22,Punkte!$E$1:$E$22)),"",LOOKUP((R53),Punkte!$D$1:$D$22,Punkte!$E$1:$E$22)))</f>
        <v/>
      </c>
      <c r="U53" s="99">
        <f>IF($G53="x",0,IF(T53&lt;50,T53-COUNTIFS($G$5:$G53,"x"),0))</f>
        <v>0</v>
      </c>
      <c r="V53" s="39" t="str">
        <f>IF(AND($G53="x",T53&gt;0),0,IF(ISERROR(LOOKUP(U53,Punkte!$D$1:$D$22,Punkte!$E$1:$E$22)),"",LOOKUP((U53),Punkte!$D$1:$D$22,Punkte!$E$1:$E$22)))</f>
        <v/>
      </c>
      <c r="X53" s="99">
        <f>IF($G53="x",0,IF(W53&lt;50,W53-COUNTIFS($G$5:$G53,"x"),0))</f>
        <v>0</v>
      </c>
      <c r="Y53" s="39" t="str">
        <f>IF(AND($G53="x",W53&gt;0),0,IF(ISERROR(LOOKUP(X53,Punkte!$D$1:$D$22,Punkte!$E$1:$E$22)),"",LOOKUP((X53),Punkte!$D$1:$D$22,Punkte!$E$1:$E$22)))</f>
        <v/>
      </c>
      <c r="AA53" s="99">
        <f>IF($G53="x",0,IF(Z53&lt;50,Z53-COUNTIFS($G$5:$G53,"x"),0))</f>
        <v>0</v>
      </c>
      <c r="AB53" s="39" t="str">
        <f>IF(AND($G53="x",Z53&gt;0),0,IF(ISERROR(LOOKUP(AA53,Punkte!$D$1:$D$22,Punkte!$E$1:$E$22)),"",LOOKUP((AA53),Punkte!$D$1:$D$22,Punkte!$E$1:$E$22)))</f>
        <v/>
      </c>
      <c r="AD53" s="99">
        <f>IF($G53="x",0,IF(AC53&lt;50,AC53-COUNTIFS($G$5:$G53,"x"),0))</f>
        <v>0</v>
      </c>
      <c r="AE53" s="39" t="str">
        <f>IF(AND($G53="x",AC53&gt;0),0,IF(ISERROR(LOOKUP(AD53,Punkte!$D$1:$D$22,Punkte!$E$1:$E$22)),"",LOOKUP((AD53),Punkte!$D$1:$D$22,Punkte!$E$1:$E$22)))</f>
        <v/>
      </c>
      <c r="AG53" s="99">
        <f>IF($G53="x",0,IF(AF53&lt;50,AF53-COUNTIFS($G$5:$G53,"x"),0))</f>
        <v>0</v>
      </c>
      <c r="AH53" s="39" t="str">
        <f>IF(AND($G53="x",AF53&gt;0),0,IF(ISERROR(LOOKUP(AG53,Punkte!$D$1:$D$22,Punkte!$E$1:$E$22)),"",LOOKUP((AG53),Punkte!$D$1:$D$22,Punkte!$E$1:$E$22)))</f>
        <v/>
      </c>
      <c r="AJ53" s="99">
        <f>IF($G53="x",0,IF(AI53&lt;50,AI53-COUNTIFS($G$5:$G53,"x"),0))</f>
        <v>0</v>
      </c>
      <c r="AK53" s="39" t="str">
        <f>IF(AND($G53="x",AI53&gt;0),0,IF(ISERROR(LOOKUP(AJ53,Punkte!$D$1:$D$22,Punkte!$E$1:$E$22)),"",LOOKUP((AJ53),Punkte!$D$1:$D$22,Punkte!$E$1:$E$22)))</f>
        <v/>
      </c>
      <c r="AL53" s="225">
        <f t="shared" si="3"/>
        <v>0</v>
      </c>
    </row>
    <row r="54" spans="1:38" s="70" customFormat="1" x14ac:dyDescent="0.25">
      <c r="A54" s="145">
        <f t="shared" si="2"/>
        <v>16</v>
      </c>
      <c r="B54" s="146">
        <f>SUM(IF(ISNUMBER(J54),J54)+IF(ISNUMBER(M54),M54)+IF(ISNUMBER(P54),P54)+IF(ISNUMBER(S54),S54)+IF(ISNUMBER(V54),V54)+IF(ISNUMBER(Y54),Y54)+IF(ISNUMBER(AB54),AB54)+IF(ISNUMBER(AE54),AE54)+IF(ISNUMBER(#REF!),#REF!)+IF(ISNUMBER(#REF!),#REF!)+IF(ISNUMBER(#REF!),#REF!)+IF(ISNUMBER(AH54),AH54)+IF(ISNUMBER(AK54),AK54))</f>
        <v>0</v>
      </c>
      <c r="C54" s="84">
        <v>46</v>
      </c>
      <c r="D54" s="209"/>
      <c r="E54" s="65" t="s">
        <v>76</v>
      </c>
      <c r="F54" s="65" t="s">
        <v>77</v>
      </c>
      <c r="G54" s="202" t="s">
        <v>156</v>
      </c>
      <c r="H54" s="63"/>
      <c r="I54" s="99">
        <f>IF($G54="x",0,IF(H54&lt;50,H54-COUNTIFS($G$5:$G54,"x"),0))</f>
        <v>0</v>
      </c>
      <c r="J54" s="39" t="str">
        <f>IF(AND($G54="x",H54&gt;0),0,IF(ISERROR(LOOKUP(I54,Punkte!$D$1:$D$22,Punkte!$E$1:$E$22)),"",LOOKUP((I54),Punkte!$D$1:$D$22,Punkte!$E$1:$E$22)))</f>
        <v/>
      </c>
      <c r="K54" s="3"/>
      <c r="L54" s="99">
        <f>IF($G54="x",0,IF(K54&lt;50,K54-COUNTIFS($G$5:$G54,"x"),0))</f>
        <v>0</v>
      </c>
      <c r="M54" s="39" t="str">
        <f>IF(AND($G54="x",K54&gt;0),0,IF(ISERROR(LOOKUP(L54,Punkte!$D$1:$D$22,Punkte!$E$1:$E$22)),"",LOOKUP((L54),Punkte!$D$1:$D$22,Punkte!$E$1:$E$22)))</f>
        <v/>
      </c>
      <c r="N54" s="3"/>
      <c r="O54" s="99">
        <f>IF($G54="x",0,IF(N54&lt;50,N54-COUNTIFS($G$5:$G54,"x"),0))</f>
        <v>0</v>
      </c>
      <c r="P54" s="39" t="str">
        <f>IF(AND($G54="x",N54&gt;0),0,IF(ISERROR(LOOKUP(O54,Punkte!$D$1:$D$22,Punkte!$E$1:$E$22)),"",LOOKUP((O54),Punkte!$D$1:$D$22,Punkte!$E$1:$E$22)))</f>
        <v/>
      </c>
      <c r="Q54" s="3"/>
      <c r="R54" s="99">
        <f>IF($G54="x",0,IF(Q54&lt;50,Q54-COUNTIFS($G$5:$G54,"x"),0))</f>
        <v>0</v>
      </c>
      <c r="S54" s="39" t="str">
        <f>IF(AND($G54="x",Q54&gt;0),0,IF(ISERROR(LOOKUP(R54,Punkte!$D$1:$D$22,Punkte!$E$1:$E$22)),"",LOOKUP((R54),Punkte!$D$1:$D$22,Punkte!$E$1:$E$22)))</f>
        <v/>
      </c>
      <c r="T54" s="3"/>
      <c r="U54" s="99">
        <f>IF($G54="x",0,IF(T54&lt;50,T54-COUNTIFS($G$5:$G54,"x"),0))</f>
        <v>0</v>
      </c>
      <c r="V54" s="39" t="str">
        <f>IF(AND($G54="x",T54&gt;0),0,IF(ISERROR(LOOKUP(U54,Punkte!$D$1:$D$22,Punkte!$E$1:$E$22)),"",LOOKUP((U54),Punkte!$D$1:$D$22,Punkte!$E$1:$E$22)))</f>
        <v/>
      </c>
      <c r="W54" s="3"/>
      <c r="X54" s="99">
        <f>IF($G54="x",0,IF(W54&lt;50,W54-COUNTIFS($G$5:$G54,"x"),0))</f>
        <v>0</v>
      </c>
      <c r="Y54" s="39" t="str">
        <f>IF(AND($G54="x",W54&gt;0),0,IF(ISERROR(LOOKUP(X54,Punkte!$D$1:$D$22,Punkte!$E$1:$E$22)),"",LOOKUP((X54),Punkte!$D$1:$D$22,Punkte!$E$1:$E$22)))</f>
        <v/>
      </c>
      <c r="Z54" s="3"/>
      <c r="AA54" s="99">
        <f>IF($G54="x",0,IF(Z54&lt;50,Z54-COUNTIFS($G$5:$G54,"x"),0))</f>
        <v>0</v>
      </c>
      <c r="AB54" s="39" t="str">
        <f>IF(AND($G54="x",Z54&gt;0),0,IF(ISERROR(LOOKUP(AA54,Punkte!$D$1:$D$22,Punkte!$E$1:$E$22)),"",LOOKUP((AA54),Punkte!$D$1:$D$22,Punkte!$E$1:$E$22)))</f>
        <v/>
      </c>
      <c r="AC54" s="3"/>
      <c r="AD54" s="99">
        <f>IF($G54="x",0,IF(AC54&lt;50,AC54-COUNTIFS($G$5:$G54,"x"),0))</f>
        <v>0</v>
      </c>
      <c r="AE54" s="39" t="str">
        <f>IF(AND($G54="x",AC54&gt;0),0,IF(ISERROR(LOOKUP(AD54,Punkte!$D$1:$D$22,Punkte!$E$1:$E$22)),"",LOOKUP((AD54),Punkte!$D$1:$D$22,Punkte!$E$1:$E$22)))</f>
        <v/>
      </c>
      <c r="AF54" s="3"/>
      <c r="AG54" s="99">
        <f>IF($G54="x",0,IF(AF54&lt;50,AF54-COUNTIFS($G$5:$G54,"x"),0))</f>
        <v>0</v>
      </c>
      <c r="AH54" s="39" t="str">
        <f>IF(AND($G54="x",AF54&gt;0),0,IF(ISERROR(LOOKUP(AG54,Punkte!$D$1:$D$22,Punkte!$E$1:$E$22)),"",LOOKUP((AG54),Punkte!$D$1:$D$22,Punkte!$E$1:$E$22)))</f>
        <v/>
      </c>
      <c r="AI54" s="3"/>
      <c r="AJ54" s="99">
        <f>IF($G54="x",0,IF(AI54&lt;50,AI54-COUNTIFS($G$5:$G54,"x"),0))</f>
        <v>0</v>
      </c>
      <c r="AK54" s="39" t="str">
        <f>IF(AND($G54="x",AI54&gt;0),0,IF(ISERROR(LOOKUP(AJ54,Punkte!$D$1:$D$22,Punkte!$E$1:$E$22)),"",LOOKUP((AJ54),Punkte!$D$1:$D$22,Punkte!$E$1:$E$22)))</f>
        <v/>
      </c>
      <c r="AL54" s="225">
        <f t="shared" si="3"/>
        <v>0</v>
      </c>
    </row>
    <row r="55" spans="1:38" s="70" customFormat="1" x14ac:dyDescent="0.25">
      <c r="A55" s="145">
        <f t="shared" si="2"/>
        <v>16</v>
      </c>
      <c r="B55" s="146">
        <f>SUM(IF(ISNUMBER(J55),J55)+IF(ISNUMBER(M55),M55)+IF(ISNUMBER(P55),P55)+IF(ISNUMBER(S55),S55)+IF(ISNUMBER(V55),V55)+IF(ISNUMBER(Y55),Y55)+IF(ISNUMBER(AB55),AB55)+IF(ISNUMBER(AE55),AE55)+IF(ISNUMBER(#REF!),#REF!)+IF(ISNUMBER(#REF!),#REF!)+IF(ISNUMBER(#REF!),#REF!)+IF(ISNUMBER(AH55),AH55)+IF(ISNUMBER(AK55),AK55))</f>
        <v>0</v>
      </c>
      <c r="C55" s="84">
        <v>2</v>
      </c>
      <c r="D55" s="209"/>
      <c r="E55" s="65" t="s">
        <v>314</v>
      </c>
      <c r="F55" s="65" t="s">
        <v>63</v>
      </c>
      <c r="G55" s="216" t="s">
        <v>156</v>
      </c>
      <c r="H55" s="63"/>
      <c r="I55" s="99">
        <f>IF($G55="x",0,IF(H55&lt;50,H55-COUNTIFS($G$5:$G55,"x"),0))</f>
        <v>0</v>
      </c>
      <c r="J55" s="39" t="str">
        <f>IF(AND($G55="x",H55&gt;0),0,IF(ISERROR(LOOKUP(I55,Punkte!$D$1:$D$22,Punkte!$E$1:$E$22)),"",LOOKUP((I55),Punkte!$D$1:$D$22,Punkte!$E$1:$E$22)))</f>
        <v/>
      </c>
      <c r="K55" s="3"/>
      <c r="L55" s="99">
        <f>IF($G55="x",0,IF(K55&lt;50,K55-COUNTIFS($G$5:$G55,"x"),0))</f>
        <v>0</v>
      </c>
      <c r="M55" s="39" t="str">
        <f>IF(AND($G55="x",K55&gt;0),0,IF(ISERROR(LOOKUP(L55,Punkte!$D$1:$D$22,Punkte!$E$1:$E$22)),"",LOOKUP((L55),Punkte!$D$1:$D$22,Punkte!$E$1:$E$22)))</f>
        <v/>
      </c>
      <c r="N55" s="3"/>
      <c r="O55" s="99">
        <f>IF($G55="x",0,IF(N55&lt;50,N55-COUNTIFS($G$5:$G55,"x"),0))</f>
        <v>0</v>
      </c>
      <c r="P55" s="39" t="str">
        <f>IF(AND($G55="x",N55&gt;0),0,IF(ISERROR(LOOKUP(O55,Punkte!$D$1:$D$22,Punkte!$E$1:$E$22)),"",LOOKUP((O55),Punkte!$D$1:$D$22,Punkte!$E$1:$E$22)))</f>
        <v/>
      </c>
      <c r="Q55" s="3"/>
      <c r="R55" s="99">
        <f>IF($G55="x",0,IF(Q55&lt;50,Q55-COUNTIFS($G$5:$G55,"x"),0))</f>
        <v>0</v>
      </c>
      <c r="S55" s="39" t="str">
        <f>IF(AND($G55="x",Q55&gt;0),0,IF(ISERROR(LOOKUP(R55,Punkte!$D$1:$D$22,Punkte!$E$1:$E$22)),"",LOOKUP((R55),Punkte!$D$1:$D$22,Punkte!$E$1:$E$22)))</f>
        <v/>
      </c>
      <c r="T55" s="3"/>
      <c r="U55" s="99">
        <f>IF($G55="x",0,IF(T55&lt;50,T55-COUNTIFS($G$5:$G55,"x"),0))</f>
        <v>0</v>
      </c>
      <c r="V55" s="39" t="str">
        <f>IF(AND($G55="x",T55&gt;0),0,IF(ISERROR(LOOKUP(U55,Punkte!$D$1:$D$22,Punkte!$E$1:$E$22)),"",LOOKUP((U55),Punkte!$D$1:$D$22,Punkte!$E$1:$E$22)))</f>
        <v/>
      </c>
      <c r="W55" s="3"/>
      <c r="X55" s="99">
        <f>IF($G55="x",0,IF(W55&lt;50,W55-COUNTIFS($G$5:$G55,"x"),0))</f>
        <v>0</v>
      </c>
      <c r="Y55" s="39" t="str">
        <f>IF(AND($G55="x",W55&gt;0),0,IF(ISERROR(LOOKUP(X55,Punkte!$D$1:$D$22,Punkte!$E$1:$E$22)),"",LOOKUP((X55),Punkte!$D$1:$D$22,Punkte!$E$1:$E$22)))</f>
        <v/>
      </c>
      <c r="Z55" s="3"/>
      <c r="AA55" s="99">
        <f>IF($G55="x",0,IF(Z55&lt;50,Z55-COUNTIFS($G$5:$G55,"x"),0))</f>
        <v>0</v>
      </c>
      <c r="AB55" s="39" t="str">
        <f>IF(AND($G55="x",Z55&gt;0),0,IF(ISERROR(LOOKUP(AA55,Punkte!$D$1:$D$22,Punkte!$E$1:$E$22)),"",LOOKUP((AA55),Punkte!$D$1:$D$22,Punkte!$E$1:$E$22)))</f>
        <v/>
      </c>
      <c r="AC55" s="3"/>
      <c r="AD55" s="99">
        <f>IF($G55="x",0,IF(AC55&lt;50,AC55-COUNTIFS($G$5:$G55,"x"),0))</f>
        <v>0</v>
      </c>
      <c r="AE55" s="39" t="str">
        <f>IF(AND($G55="x",AC55&gt;0),0,IF(ISERROR(LOOKUP(AD55,Punkte!$D$1:$D$22,Punkte!$E$1:$E$22)),"",LOOKUP((AD55),Punkte!$D$1:$D$22,Punkte!$E$1:$E$22)))</f>
        <v/>
      </c>
      <c r="AF55" s="3"/>
      <c r="AG55" s="99">
        <f>IF($G55="x",0,IF(AF55&lt;50,AF55-COUNTIFS($G$5:$G55,"x"),0))</f>
        <v>0</v>
      </c>
      <c r="AH55" s="39" t="str">
        <f>IF(AND($G55="x",AF55&gt;0),0,IF(ISERROR(LOOKUP(AG55,Punkte!$D$1:$D$22,Punkte!$E$1:$E$22)),"",LOOKUP((AG55),Punkte!$D$1:$D$22,Punkte!$E$1:$E$22)))</f>
        <v/>
      </c>
      <c r="AI55" s="3"/>
      <c r="AJ55" s="99">
        <f>IF($G55="x",0,IF(AI55&lt;50,AI55-COUNTIFS($G$5:$G55,"x"),0))</f>
        <v>0</v>
      </c>
      <c r="AK55" s="39" t="str">
        <f>IF(AND($G55="x",AI55&gt;0),0,IF(ISERROR(LOOKUP(AJ55,Punkte!$D$1:$D$22,Punkte!$E$1:$E$22)),"",LOOKUP((AJ55),Punkte!$D$1:$D$22,Punkte!$E$1:$E$22)))</f>
        <v/>
      </c>
      <c r="AL55" s="225">
        <f t="shared" si="3"/>
        <v>0</v>
      </c>
    </row>
    <row r="56" spans="1:38" s="70" customFormat="1" x14ac:dyDescent="0.25">
      <c r="A56" s="145">
        <f t="shared" si="2"/>
        <v>16</v>
      </c>
      <c r="B56" s="146">
        <f>SUM(IF(ISNUMBER(J56),J56)+IF(ISNUMBER(M56),M56)+IF(ISNUMBER(P56),P56)+IF(ISNUMBER(S56),S56)+IF(ISNUMBER(V56),V56)+IF(ISNUMBER(Y56),Y56)+IF(ISNUMBER(AB56),AB56)+IF(ISNUMBER(AE56),AE56)+IF(ISNUMBER(#REF!),#REF!)+IF(ISNUMBER(#REF!),#REF!)+IF(ISNUMBER(#REF!),#REF!)+IF(ISNUMBER(AH56),AH56)+IF(ISNUMBER(AK56),AK56))</f>
        <v>0</v>
      </c>
      <c r="C56" s="63">
        <v>71</v>
      </c>
      <c r="D56" s="210"/>
      <c r="E56" s="65" t="s">
        <v>257</v>
      </c>
      <c r="F56" s="65" t="s">
        <v>259</v>
      </c>
      <c r="G56" s="66" t="s">
        <v>156</v>
      </c>
      <c r="H56" s="63"/>
      <c r="I56" s="99">
        <f>IF($G56="x",0,IF(H56&lt;50,H56-COUNTIFS($G$5:$G56,"x"),0))</f>
        <v>0</v>
      </c>
      <c r="J56" s="39" t="str">
        <f>IF(AND($G56="x",H56&gt;0),0,IF(ISERROR(LOOKUP(I56,Punkte!$D$1:$D$22,Punkte!$E$1:$E$22)),"",LOOKUP((I56),Punkte!$D$1:$D$22,Punkte!$E$1:$E$22)))</f>
        <v/>
      </c>
      <c r="K56" s="3"/>
      <c r="L56" s="99">
        <f>IF($G56="x",0,IF(K56&lt;50,K56-COUNTIFS($G$5:$G56,"x"),0))</f>
        <v>0</v>
      </c>
      <c r="M56" s="39" t="str">
        <f>IF(AND($G56="x",K56&gt;0),0,IF(ISERROR(LOOKUP(L56,Punkte!$D$1:$D$22,Punkte!$E$1:$E$22)),"",LOOKUP((L56),Punkte!$D$1:$D$22,Punkte!$E$1:$E$22)))</f>
        <v/>
      </c>
      <c r="N56" s="3"/>
      <c r="O56" s="99">
        <f>IF($G56="x",0,IF(N56&lt;50,N56-COUNTIFS($G$5:$G56,"x"),0))</f>
        <v>0</v>
      </c>
      <c r="P56" s="39" t="str">
        <f>IF(AND($G56="x",N56&gt;0),0,IF(ISERROR(LOOKUP(O56,Punkte!$D$1:$D$22,Punkte!$E$1:$E$22)),"",LOOKUP((O56),Punkte!$D$1:$D$22,Punkte!$E$1:$E$22)))</f>
        <v/>
      </c>
      <c r="Q56" s="3"/>
      <c r="R56" s="99">
        <f>IF($G56="x",0,IF(Q56&lt;50,Q56-COUNTIFS($G$5:$G56,"x"),0))</f>
        <v>0</v>
      </c>
      <c r="S56" s="39" t="str">
        <f>IF(AND($G56="x",Q56&gt;0),0,IF(ISERROR(LOOKUP(R56,Punkte!$D$1:$D$22,Punkte!$E$1:$E$22)),"",LOOKUP((R56),Punkte!$D$1:$D$22,Punkte!$E$1:$E$22)))</f>
        <v/>
      </c>
      <c r="T56" s="3"/>
      <c r="U56" s="99">
        <f>IF($G56="x",0,IF(T56&lt;50,T56-COUNTIFS($G$5:$G56,"x"),0))</f>
        <v>0</v>
      </c>
      <c r="V56" s="39" t="str">
        <f>IF(AND($G56="x",T56&gt;0),0,IF(ISERROR(LOOKUP(U56,Punkte!$D$1:$D$22,Punkte!$E$1:$E$22)),"",LOOKUP((U56),Punkte!$D$1:$D$22,Punkte!$E$1:$E$22)))</f>
        <v/>
      </c>
      <c r="W56" s="3"/>
      <c r="X56" s="99">
        <f>IF($G56="x",0,IF(W56&lt;50,W56-COUNTIFS($G$5:$G56,"x"),0))</f>
        <v>0</v>
      </c>
      <c r="Y56" s="39" t="str">
        <f>IF(AND($G56="x",W56&gt;0),0,IF(ISERROR(LOOKUP(X56,Punkte!$D$1:$D$22,Punkte!$E$1:$E$22)),"",LOOKUP((X56),Punkte!$D$1:$D$22,Punkte!$E$1:$E$22)))</f>
        <v/>
      </c>
      <c r="Z56" s="3"/>
      <c r="AA56" s="99">
        <f>IF($G56="x",0,IF(Z56&lt;50,Z56-COUNTIFS($G$5:$G56,"x"),0))</f>
        <v>0</v>
      </c>
      <c r="AB56" s="39" t="str">
        <f>IF(AND($G56="x",Z56&gt;0),0,IF(ISERROR(LOOKUP(AA56,Punkte!$D$1:$D$22,Punkte!$E$1:$E$22)),"",LOOKUP((AA56),Punkte!$D$1:$D$22,Punkte!$E$1:$E$22)))</f>
        <v/>
      </c>
      <c r="AC56" s="3"/>
      <c r="AD56" s="99">
        <f>IF($G56="x",0,IF(AC56&lt;50,AC56-COUNTIFS($G$5:$G56,"x"),0))</f>
        <v>0</v>
      </c>
      <c r="AE56" s="39" t="str">
        <f>IF(AND($G56="x",AC56&gt;0),0,IF(ISERROR(LOOKUP(AD56,Punkte!$D$1:$D$22,Punkte!$E$1:$E$22)),"",LOOKUP((AD56),Punkte!$D$1:$D$22,Punkte!$E$1:$E$22)))</f>
        <v/>
      </c>
      <c r="AF56" s="3"/>
      <c r="AG56" s="99">
        <f>IF($G56="x",0,IF(AF56&lt;50,AF56-COUNTIFS($G$5:$G56,"x"),0))</f>
        <v>0</v>
      </c>
      <c r="AH56" s="39" t="str">
        <f>IF(AND($G56="x",AF56&gt;0),0,IF(ISERROR(LOOKUP(AG56,Punkte!$D$1:$D$22,Punkte!$E$1:$E$22)),"",LOOKUP((AG56),Punkte!$D$1:$D$22,Punkte!$E$1:$E$22)))</f>
        <v/>
      </c>
      <c r="AI56" s="3"/>
      <c r="AJ56" s="99">
        <f>IF($G56="x",0,IF(AI56&lt;50,AI56-COUNTIFS($G$5:$G56,"x"),0))</f>
        <v>0</v>
      </c>
      <c r="AK56" s="39" t="str">
        <f>IF(AND($G56="x",AI56&gt;0),0,IF(ISERROR(LOOKUP(AJ56,Punkte!$D$1:$D$22,Punkte!$E$1:$E$22)),"",LOOKUP((AJ56),Punkte!$D$1:$D$22,Punkte!$E$1:$E$22)))</f>
        <v/>
      </c>
      <c r="AL56" s="225">
        <f t="shared" si="3"/>
        <v>0</v>
      </c>
    </row>
    <row r="57" spans="1:38" s="128" customFormat="1" x14ac:dyDescent="0.25">
      <c r="A57" s="145">
        <f t="shared" si="2"/>
        <v>16</v>
      </c>
      <c r="B57" s="146">
        <f>SUM(IF(ISNUMBER(J57),J57)+IF(ISNUMBER(M57),M57)+IF(ISNUMBER(P57),P57)+IF(ISNUMBER(S57),S57)+IF(ISNUMBER(V57),V57)+IF(ISNUMBER(Y57),Y57)+IF(ISNUMBER(AB57),AB57)+IF(ISNUMBER(AE57),AE57)+IF(ISNUMBER(#REF!),#REF!)+IF(ISNUMBER(#REF!),#REF!)+IF(ISNUMBER(#REF!),#REF!)+IF(ISNUMBER(AH57),AH57)+IF(ISNUMBER(AK57),AK57))</f>
        <v>0</v>
      </c>
      <c r="C57" s="63">
        <v>62</v>
      </c>
      <c r="D57" s="210"/>
      <c r="E57" s="65" t="s">
        <v>75</v>
      </c>
      <c r="F57" s="65" t="s">
        <v>46</v>
      </c>
      <c r="G57" s="66" t="s">
        <v>156</v>
      </c>
      <c r="H57" s="63"/>
      <c r="I57" s="99">
        <f>IF($G57="x",0,IF(H57&lt;50,H57-COUNTIFS($G$5:$G57,"x"),0))</f>
        <v>0</v>
      </c>
      <c r="J57" s="39" t="str">
        <f>IF(AND($G57="x",H57&gt;0),0,IF(ISERROR(LOOKUP(I57,Punkte!$D$1:$D$22,Punkte!$E$1:$E$22)),"",LOOKUP((I57),Punkte!$D$1:$D$22,Punkte!$E$1:$E$22)))</f>
        <v/>
      </c>
      <c r="K57" s="3"/>
      <c r="L57" s="99">
        <f>IF($G57="x",0,IF(K57&lt;50,K57-COUNTIFS($G$5:$G57,"x"),0))</f>
        <v>0</v>
      </c>
      <c r="M57" s="39" t="str">
        <f>IF(AND($G57="x",K57&gt;0),0,IF(ISERROR(LOOKUP(L57,Punkte!$D$1:$D$22,Punkte!$E$1:$E$22)),"",LOOKUP((L57),Punkte!$D$1:$D$22,Punkte!$E$1:$E$22)))</f>
        <v/>
      </c>
      <c r="N57" s="3"/>
      <c r="O57" s="99">
        <f>IF($G57="x",0,IF(N57&lt;50,N57-COUNTIFS($G$5:$G57,"x"),0))</f>
        <v>0</v>
      </c>
      <c r="P57" s="39" t="str">
        <f>IF(AND($G57="x",N57&gt;0),0,IF(ISERROR(LOOKUP(O57,Punkte!$D$1:$D$22,Punkte!$E$1:$E$22)),"",LOOKUP((O57),Punkte!$D$1:$D$22,Punkte!$E$1:$E$22)))</f>
        <v/>
      </c>
      <c r="Q57" s="3"/>
      <c r="R57" s="99">
        <f>IF($G57="x",0,IF(Q57&lt;50,Q57-COUNTIFS($G$5:$G57,"x"),0))</f>
        <v>0</v>
      </c>
      <c r="S57" s="39" t="str">
        <f>IF(AND($G57="x",Q57&gt;0),0,IF(ISERROR(LOOKUP(R57,Punkte!$D$1:$D$22,Punkte!$E$1:$E$22)),"",LOOKUP((R57),Punkte!$D$1:$D$22,Punkte!$E$1:$E$22)))</f>
        <v/>
      </c>
      <c r="T57" s="3"/>
      <c r="U57" s="99">
        <f>IF($G57="x",0,IF(T57&lt;50,T57-COUNTIFS($G$5:$G57,"x"),0))</f>
        <v>0</v>
      </c>
      <c r="V57" s="39" t="str">
        <f>IF(AND($G57="x",T57&gt;0),0,IF(ISERROR(LOOKUP(U57,Punkte!$D$1:$D$22,Punkte!$E$1:$E$22)),"",LOOKUP((U57),Punkte!$D$1:$D$22,Punkte!$E$1:$E$22)))</f>
        <v/>
      </c>
      <c r="W57" s="3"/>
      <c r="X57" s="99">
        <f>IF($G57="x",0,IF(W57&lt;50,W57-COUNTIFS($G$5:$G57,"x"),0))</f>
        <v>0</v>
      </c>
      <c r="Y57" s="39" t="str">
        <f>IF(AND($G57="x",W57&gt;0),0,IF(ISERROR(LOOKUP(X57,Punkte!$D$1:$D$22,Punkte!$E$1:$E$22)),"",LOOKUP((X57),Punkte!$D$1:$D$22,Punkte!$E$1:$E$22)))</f>
        <v/>
      </c>
      <c r="Z57" s="3"/>
      <c r="AA57" s="99">
        <f>IF($G57="x",0,IF(Z57&lt;50,Z57-COUNTIFS($G$5:$G57,"x"),0))</f>
        <v>0</v>
      </c>
      <c r="AB57" s="39" t="str">
        <f>IF(AND($G57="x",Z57&gt;0),0,IF(ISERROR(LOOKUP(AA57,Punkte!$D$1:$D$22,Punkte!$E$1:$E$22)),"",LOOKUP((AA57),Punkte!$D$1:$D$22,Punkte!$E$1:$E$22)))</f>
        <v/>
      </c>
      <c r="AC57" s="3"/>
      <c r="AD57" s="99">
        <f>IF($G57="x",0,IF(AC57&lt;50,AC57-COUNTIFS($G$5:$G57,"x"),0))</f>
        <v>0</v>
      </c>
      <c r="AE57" s="39" t="str">
        <f>IF(AND($G57="x",AC57&gt;0),0,IF(ISERROR(LOOKUP(AD57,Punkte!$D$1:$D$22,Punkte!$E$1:$E$22)),"",LOOKUP((AD57),Punkte!$D$1:$D$22,Punkte!$E$1:$E$22)))</f>
        <v/>
      </c>
      <c r="AF57" s="3"/>
      <c r="AG57" s="99">
        <f>IF($G57="x",0,IF(AF57&lt;50,AF57-COUNTIFS($G$5:$G57,"x"),0))</f>
        <v>0</v>
      </c>
      <c r="AH57" s="39" t="str">
        <f>IF(AND($G57="x",AF57&gt;0),0,IF(ISERROR(LOOKUP(AG57,Punkte!$D$1:$D$22,Punkte!$E$1:$E$22)),"",LOOKUP((AG57),Punkte!$D$1:$D$22,Punkte!$E$1:$E$22)))</f>
        <v/>
      </c>
      <c r="AI57" s="3"/>
      <c r="AJ57" s="99">
        <f>IF($G57="x",0,IF(AI57&lt;50,AI57-COUNTIFS($G$5:$G57,"x"),0))</f>
        <v>0</v>
      </c>
      <c r="AK57" s="39" t="str">
        <f>IF(AND($G57="x",AI57&gt;0),0,IF(ISERROR(LOOKUP(AJ57,Punkte!$D$1:$D$22,Punkte!$E$1:$E$22)),"",LOOKUP((AJ57),Punkte!$D$1:$D$22,Punkte!$E$1:$E$22)))</f>
        <v/>
      </c>
      <c r="AL57" s="225">
        <f t="shared" si="3"/>
        <v>0</v>
      </c>
    </row>
    <row r="58" spans="1:38" s="128" customFormat="1" x14ac:dyDescent="0.25">
      <c r="A58" s="145">
        <f t="shared" si="2"/>
        <v>16</v>
      </c>
      <c r="B58" s="146">
        <f>SUM(IF(ISNUMBER(J58),J58)+IF(ISNUMBER(M58),M58)+IF(ISNUMBER(P58),P58)+IF(ISNUMBER(S58),S58)+IF(ISNUMBER(V58),V58)+IF(ISNUMBER(Y58),Y58)+IF(ISNUMBER(AB58),AB58)+IF(ISNUMBER(AE58),AE58)+IF(ISNUMBER(#REF!),#REF!)+IF(ISNUMBER(#REF!),#REF!)+IF(ISNUMBER(#REF!),#REF!)+IF(ISNUMBER(AH58),AH58)+IF(ISNUMBER(AK58),AK58))</f>
        <v>0</v>
      </c>
      <c r="C58" s="189">
        <v>70</v>
      </c>
      <c r="D58" s="211"/>
      <c r="E58" s="188" t="s">
        <v>315</v>
      </c>
      <c r="F58" s="188" t="s">
        <v>193</v>
      </c>
      <c r="G58" s="190" t="s">
        <v>156</v>
      </c>
      <c r="H58" s="3"/>
      <c r="I58" s="99">
        <f>IF($G58="x",0,IF(H58&lt;50,H58-COUNTIFS($G$5:$G58,"x"),0))</f>
        <v>0</v>
      </c>
      <c r="J58" s="39" t="str">
        <f>IF(AND($G58="x",H58&gt;0),0,IF(ISERROR(LOOKUP(I58,Punkte!$D$1:$D$22,Punkte!$E$1:$E$22)),"",LOOKUP((I58),Punkte!$D$1:$D$22,Punkte!$E$1:$E$22)))</f>
        <v/>
      </c>
      <c r="K58" s="3"/>
      <c r="L58" s="99">
        <f>IF($G58="x",0,IF(K58&lt;50,K58-COUNTIFS($G$5:$G58,"x"),0))</f>
        <v>0</v>
      </c>
      <c r="M58" s="39" t="str">
        <f>IF(AND($G58="x",K58&gt;0),0,IF(ISERROR(LOOKUP(L58,Punkte!$D$1:$D$22,Punkte!$E$1:$E$22)),"",LOOKUP((L58),Punkte!$D$1:$D$22,Punkte!$E$1:$E$22)))</f>
        <v/>
      </c>
      <c r="N58" s="3"/>
      <c r="O58" s="99">
        <f>IF($G58="x",0,IF(N58&lt;50,N58-COUNTIFS($G$5:$G58,"x"),0))</f>
        <v>0</v>
      </c>
      <c r="P58" s="39" t="str">
        <f>IF(AND($G58="x",N58&gt;0),0,IF(ISERROR(LOOKUP(O58,Punkte!$D$1:$D$22,Punkte!$E$1:$E$22)),"",LOOKUP((O58),Punkte!$D$1:$D$22,Punkte!$E$1:$E$22)))</f>
        <v/>
      </c>
      <c r="Q58" s="3"/>
      <c r="R58" s="99">
        <f>IF($G58="x",0,IF(Q58&lt;50,Q58-COUNTIFS($G$5:$G58,"x"),0))</f>
        <v>0</v>
      </c>
      <c r="S58" s="39" t="str">
        <f>IF(AND($G58="x",Q58&gt;0),0,IF(ISERROR(LOOKUP(R58,Punkte!$D$1:$D$22,Punkte!$E$1:$E$22)),"",LOOKUP((R58),Punkte!$D$1:$D$22,Punkte!$E$1:$E$22)))</f>
        <v/>
      </c>
      <c r="T58" s="3"/>
      <c r="U58" s="99">
        <f>IF($G58="x",0,IF(T58&lt;50,T58-COUNTIFS($G$5:$G58,"x"),0))</f>
        <v>0</v>
      </c>
      <c r="V58" s="39" t="str">
        <f>IF(AND($G58="x",T58&gt;0),0,IF(ISERROR(LOOKUP(U58,Punkte!$D$1:$D$22,Punkte!$E$1:$E$22)),"",LOOKUP((U58),Punkte!$D$1:$D$22,Punkte!$E$1:$E$22)))</f>
        <v/>
      </c>
      <c r="W58" s="3"/>
      <c r="X58" s="99">
        <f>IF($G58="x",0,IF(W58&lt;50,W58-COUNTIFS($G$5:$G58,"x"),0))</f>
        <v>0</v>
      </c>
      <c r="Y58" s="39" t="str">
        <f>IF(AND($G58="x",W58&gt;0),0,IF(ISERROR(LOOKUP(X58,Punkte!$D$1:$D$22,Punkte!$E$1:$E$22)),"",LOOKUP((X58),Punkte!$D$1:$D$22,Punkte!$E$1:$E$22)))</f>
        <v/>
      </c>
      <c r="Z58" s="3"/>
      <c r="AA58" s="99">
        <f>IF($G58="x",0,IF(Z58&lt;50,Z58-COUNTIFS($G$5:$G58,"x"),0))</f>
        <v>0</v>
      </c>
      <c r="AB58" s="39" t="str">
        <f>IF(AND($G58="x",Z58&gt;0),0,IF(ISERROR(LOOKUP(AA58,Punkte!$D$1:$D$22,Punkte!$E$1:$E$22)),"",LOOKUP((AA58),Punkte!$D$1:$D$22,Punkte!$E$1:$E$22)))</f>
        <v/>
      </c>
      <c r="AC58" s="3"/>
      <c r="AD58" s="99">
        <f>IF($G58="x",0,IF(AC58&lt;50,AC58-COUNTIFS($G$5:$G58,"x"),0))</f>
        <v>0</v>
      </c>
      <c r="AE58" s="39" t="str">
        <f>IF(AND($G58="x",AC58&gt;0),0,IF(ISERROR(LOOKUP(AD58,Punkte!$D$1:$D$22,Punkte!$E$1:$E$22)),"",LOOKUP((AD58),Punkte!$D$1:$D$22,Punkte!$E$1:$E$22)))</f>
        <v/>
      </c>
      <c r="AF58" s="3"/>
      <c r="AG58" s="99">
        <f>IF($G58="x",0,IF(AF58&lt;50,AF58-COUNTIFS($G$5:$G58,"x"),0))</f>
        <v>0</v>
      </c>
      <c r="AH58" s="39" t="str">
        <f>IF(AND($G58="x",AF58&gt;0),0,IF(ISERROR(LOOKUP(AG58,Punkte!$D$1:$D$22,Punkte!$E$1:$E$22)),"",LOOKUP((AG58),Punkte!$D$1:$D$22,Punkte!$E$1:$E$22)))</f>
        <v/>
      </c>
      <c r="AI58" s="3"/>
      <c r="AJ58" s="99">
        <f>IF($G58="x",0,IF(AI58&lt;50,AI58-COUNTIFS($G$5:$G58,"x"),0))</f>
        <v>0</v>
      </c>
      <c r="AK58" s="39" t="str">
        <f>IF(AND($G58="x",AI58&gt;0),0,IF(ISERROR(LOOKUP(AJ58,Punkte!$D$1:$D$22,Punkte!$E$1:$E$22)),"",LOOKUP((AJ58),Punkte!$D$1:$D$22,Punkte!$E$1:$E$22)))</f>
        <v/>
      </c>
      <c r="AL58" s="225">
        <f t="shared" si="3"/>
        <v>0</v>
      </c>
    </row>
    <row r="59" spans="1:38" s="128" customFormat="1" x14ac:dyDescent="0.25">
      <c r="A59" s="72"/>
      <c r="B59" s="73"/>
      <c r="C59" s="74"/>
      <c r="D59" s="212"/>
      <c r="E59" s="80"/>
      <c r="F59" s="76"/>
      <c r="G59" s="76"/>
      <c r="H59" s="76"/>
      <c r="I59" s="97"/>
      <c r="J59" s="78"/>
      <c r="K59" s="74"/>
      <c r="L59" s="117"/>
      <c r="M59" s="78"/>
      <c r="N59" s="74"/>
      <c r="O59" s="97"/>
      <c r="P59" s="78"/>
      <c r="Q59" s="74"/>
      <c r="R59" s="97"/>
      <c r="S59" s="78"/>
      <c r="T59" s="74"/>
      <c r="U59" s="97"/>
      <c r="V59" s="78"/>
      <c r="W59" s="74"/>
      <c r="X59" s="97"/>
      <c r="Y59" s="79"/>
      <c r="Z59" s="74"/>
      <c r="AA59" s="97"/>
      <c r="AB59" s="78"/>
      <c r="AC59" s="74"/>
      <c r="AD59" s="97"/>
      <c r="AE59" s="74"/>
      <c r="AF59" s="74"/>
      <c r="AG59" s="97"/>
      <c r="AH59" s="77"/>
      <c r="AI59" s="74"/>
      <c r="AJ59" s="97"/>
      <c r="AK59" s="77"/>
      <c r="AL59" s="97"/>
    </row>
    <row r="60" spans="1:38" s="128" customFormat="1" x14ac:dyDescent="0.25">
      <c r="A60" s="52"/>
      <c r="B60" s="129"/>
      <c r="C60" s="116"/>
      <c r="D60" s="213"/>
      <c r="E60" s="56" t="s">
        <v>141</v>
      </c>
      <c r="F60" s="56"/>
      <c r="G60" s="80"/>
      <c r="H60" s="76"/>
      <c r="I60" s="98"/>
      <c r="J60" s="91"/>
      <c r="K60" s="101"/>
      <c r="L60" s="98"/>
      <c r="M60" s="91"/>
      <c r="N60" s="101"/>
      <c r="O60" s="98"/>
      <c r="P60" s="78"/>
      <c r="Q60" s="101"/>
      <c r="R60" s="98"/>
      <c r="S60" s="91"/>
      <c r="T60" s="101"/>
      <c r="U60" s="98"/>
      <c r="V60" s="91"/>
      <c r="W60" s="101"/>
      <c r="X60" s="98"/>
      <c r="Y60" s="91"/>
      <c r="Z60" s="101"/>
      <c r="AA60" s="98"/>
      <c r="AB60" s="91"/>
      <c r="AC60" s="101"/>
      <c r="AD60" s="98"/>
      <c r="AE60" s="91"/>
      <c r="AF60" s="101"/>
      <c r="AG60" s="98"/>
      <c r="AH60" s="91"/>
      <c r="AI60" s="74"/>
      <c r="AJ60" s="98"/>
      <c r="AK60" s="77"/>
      <c r="AL60" s="97"/>
    </row>
    <row r="61" spans="1:38" s="128" customFormat="1" x14ac:dyDescent="0.25">
      <c r="A61" s="52"/>
      <c r="B61" s="129"/>
      <c r="C61" s="116"/>
      <c r="D61" s="213"/>
      <c r="E61" s="56" t="s">
        <v>140</v>
      </c>
      <c r="F61" s="130"/>
      <c r="G61" s="80"/>
      <c r="H61" s="76"/>
      <c r="I61" s="97"/>
      <c r="J61" s="92"/>
      <c r="K61" s="74"/>
      <c r="L61" s="97"/>
      <c r="M61" s="92"/>
      <c r="N61" s="74"/>
      <c r="O61" s="97"/>
      <c r="P61" s="78"/>
      <c r="Q61" s="74"/>
      <c r="R61" s="97"/>
      <c r="S61" s="92"/>
      <c r="T61" s="74"/>
      <c r="U61" s="97"/>
      <c r="V61" s="92"/>
      <c r="W61" s="74"/>
      <c r="X61" s="97"/>
      <c r="Y61" s="92"/>
      <c r="Z61" s="74"/>
      <c r="AA61" s="97"/>
      <c r="AB61" s="92"/>
      <c r="AC61" s="74"/>
      <c r="AD61" s="97"/>
      <c r="AE61" s="92"/>
      <c r="AF61" s="74"/>
      <c r="AG61" s="97"/>
      <c r="AH61" s="92"/>
      <c r="AI61" s="74"/>
      <c r="AJ61" s="97"/>
      <c r="AK61" s="77"/>
      <c r="AL61" s="97"/>
    </row>
    <row r="62" spans="1:38" s="71" customFormat="1" x14ac:dyDescent="0.25">
      <c r="A62" s="121"/>
      <c r="B62" s="121"/>
      <c r="C62" s="121"/>
      <c r="D62" s="214"/>
      <c r="E62" s="130" t="s">
        <v>337</v>
      </c>
      <c r="F62" s="121"/>
      <c r="G62" s="80"/>
      <c r="H62" s="76"/>
      <c r="I62" s="132"/>
      <c r="J62" s="121"/>
      <c r="K62" s="131"/>
      <c r="L62" s="132"/>
      <c r="M62" s="121"/>
      <c r="N62" s="131"/>
      <c r="O62" s="132"/>
      <c r="P62" s="121"/>
      <c r="Q62" s="131"/>
      <c r="R62" s="132"/>
      <c r="S62" s="121"/>
      <c r="T62" s="131"/>
      <c r="U62" s="132"/>
      <c r="V62" s="121"/>
      <c r="W62" s="131"/>
      <c r="X62" s="132"/>
      <c r="Y62" s="121"/>
      <c r="Z62" s="131"/>
      <c r="AA62" s="132"/>
      <c r="AB62" s="121"/>
      <c r="AC62" s="131"/>
      <c r="AD62" s="132"/>
      <c r="AE62" s="121"/>
      <c r="AF62" s="131"/>
      <c r="AG62" s="132"/>
      <c r="AH62" s="121"/>
      <c r="AI62" s="131"/>
      <c r="AJ62" s="132"/>
      <c r="AK62" s="121"/>
      <c r="AL62" s="97"/>
    </row>
    <row r="63" spans="1:38" x14ac:dyDescent="0.25">
      <c r="A63" s="122"/>
      <c r="B63" s="123"/>
      <c r="C63" s="124"/>
      <c r="D63" s="205"/>
      <c r="E63" s="125"/>
      <c r="F63" s="125"/>
      <c r="G63" s="125"/>
      <c r="H63" s="124"/>
      <c r="I63" s="126"/>
      <c r="J63" s="127"/>
      <c r="K63" s="124"/>
      <c r="L63" s="126"/>
      <c r="M63" s="127"/>
      <c r="N63" s="124"/>
      <c r="O63" s="126"/>
      <c r="P63" s="127"/>
      <c r="Q63" s="124"/>
      <c r="R63" s="126"/>
      <c r="S63" s="127"/>
      <c r="T63" s="124"/>
      <c r="U63" s="126"/>
      <c r="V63" s="127"/>
      <c r="W63" s="124"/>
      <c r="X63" s="126"/>
      <c r="Y63" s="127"/>
      <c r="Z63" s="124"/>
      <c r="AA63" s="126"/>
      <c r="AB63" s="127"/>
      <c r="AC63" s="124"/>
      <c r="AD63" s="126"/>
      <c r="AE63" s="127"/>
      <c r="AF63" s="124"/>
      <c r="AG63" s="126"/>
      <c r="AH63" s="127"/>
      <c r="AI63" s="124"/>
      <c r="AJ63" s="126"/>
      <c r="AK63" s="127"/>
      <c r="AL63" s="226"/>
    </row>
    <row r="64" spans="1:38" x14ac:dyDescent="0.25">
      <c r="E64" s="29"/>
      <c r="F64" s="29"/>
      <c r="G64" s="29"/>
    </row>
    <row r="65" spans="1:263" x14ac:dyDescent="0.25">
      <c r="E65" s="29"/>
      <c r="F65" s="29"/>
      <c r="G65" s="29"/>
    </row>
    <row r="66" spans="1:263" x14ac:dyDescent="0.25">
      <c r="E66" s="29"/>
      <c r="F66" s="29"/>
      <c r="G66" s="29"/>
    </row>
    <row r="67" spans="1:263" x14ac:dyDescent="0.25">
      <c r="E67" s="29"/>
      <c r="F67" s="29"/>
      <c r="G67" s="29"/>
    </row>
    <row r="68" spans="1:263" x14ac:dyDescent="0.25">
      <c r="E68" s="29"/>
      <c r="F68" s="29"/>
      <c r="G68" s="29"/>
    </row>
    <row r="69" spans="1:263" x14ac:dyDescent="0.25">
      <c r="E69" s="29"/>
      <c r="F69" s="29"/>
      <c r="G69" s="29"/>
    </row>
    <row r="70" spans="1:263" s="3" customFormat="1" x14ac:dyDescent="0.25">
      <c r="A70" s="1"/>
      <c r="B70" s="2"/>
      <c r="D70" s="203"/>
      <c r="E70" s="29"/>
      <c r="F70" s="29"/>
      <c r="G70" s="29"/>
      <c r="I70" s="99"/>
      <c r="J70" s="6"/>
      <c r="L70" s="99"/>
      <c r="M70" s="6"/>
      <c r="O70" s="99"/>
      <c r="P70" s="6"/>
      <c r="R70" s="99"/>
      <c r="S70" s="6"/>
      <c r="U70" s="99"/>
      <c r="V70" s="6"/>
      <c r="X70" s="99"/>
      <c r="Y70" s="6"/>
      <c r="AA70" s="99"/>
      <c r="AB70" s="6"/>
      <c r="AD70" s="99"/>
      <c r="AE70" s="6"/>
      <c r="AG70" s="99"/>
      <c r="AH70" s="6"/>
      <c r="AJ70" s="99"/>
      <c r="AK70" s="6"/>
      <c r="AL70" s="221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</row>
    <row r="71" spans="1:263" s="3" customFormat="1" x14ac:dyDescent="0.25">
      <c r="A71" s="1"/>
      <c r="B71" s="2"/>
      <c r="D71" s="203"/>
      <c r="E71" s="29"/>
      <c r="F71" s="29"/>
      <c r="G71" s="29"/>
      <c r="I71" s="99"/>
      <c r="J71" s="6"/>
      <c r="L71" s="99"/>
      <c r="M71" s="6"/>
      <c r="O71" s="99"/>
      <c r="P71" s="6"/>
      <c r="R71" s="99"/>
      <c r="S71" s="6"/>
      <c r="U71" s="99"/>
      <c r="V71" s="6"/>
      <c r="X71" s="99"/>
      <c r="Y71" s="6"/>
      <c r="AA71" s="99"/>
      <c r="AB71" s="6"/>
      <c r="AD71" s="99"/>
      <c r="AE71" s="6"/>
      <c r="AG71" s="99"/>
      <c r="AH71" s="6"/>
      <c r="AJ71" s="99"/>
      <c r="AK71" s="6"/>
      <c r="AL71" s="221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</row>
    <row r="72" spans="1:263" s="3" customFormat="1" x14ac:dyDescent="0.25">
      <c r="A72" s="1"/>
      <c r="B72" s="2"/>
      <c r="D72" s="203"/>
      <c r="E72" s="29"/>
      <c r="F72" s="29"/>
      <c r="G72" s="29"/>
      <c r="I72" s="99"/>
      <c r="J72" s="6"/>
      <c r="L72" s="99"/>
      <c r="M72" s="6"/>
      <c r="O72" s="99"/>
      <c r="P72" s="6"/>
      <c r="R72" s="99"/>
      <c r="S72" s="6"/>
      <c r="U72" s="99"/>
      <c r="V72" s="6"/>
      <c r="X72" s="99"/>
      <c r="Y72" s="6"/>
      <c r="AA72" s="99"/>
      <c r="AB72" s="6"/>
      <c r="AD72" s="99"/>
      <c r="AE72" s="6"/>
      <c r="AG72" s="99"/>
      <c r="AH72" s="6"/>
      <c r="AJ72" s="99"/>
      <c r="AK72" s="6"/>
      <c r="AL72" s="221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</row>
    <row r="73" spans="1:263" s="3" customFormat="1" x14ac:dyDescent="0.25">
      <c r="A73" s="1"/>
      <c r="B73" s="2"/>
      <c r="D73" s="203"/>
      <c r="E73" s="29"/>
      <c r="F73" s="29"/>
      <c r="G73" s="29"/>
      <c r="I73" s="99"/>
      <c r="J73" s="6"/>
      <c r="L73" s="99"/>
      <c r="M73" s="6"/>
      <c r="O73" s="99"/>
      <c r="P73" s="6"/>
      <c r="R73" s="99"/>
      <c r="S73" s="6"/>
      <c r="U73" s="99"/>
      <c r="V73" s="6"/>
      <c r="X73" s="99"/>
      <c r="Y73" s="6"/>
      <c r="AA73" s="99"/>
      <c r="AB73" s="6"/>
      <c r="AD73" s="99"/>
      <c r="AE73" s="6"/>
      <c r="AG73" s="99"/>
      <c r="AH73" s="6"/>
      <c r="AJ73" s="99"/>
      <c r="AK73" s="6"/>
      <c r="AL73" s="221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</row>
    <row r="74" spans="1:263" s="3" customFormat="1" x14ac:dyDescent="0.25">
      <c r="A74" s="1"/>
      <c r="B74" s="2"/>
      <c r="D74" s="203"/>
      <c r="E74" s="29"/>
      <c r="F74" s="29"/>
      <c r="G74" s="29"/>
      <c r="I74" s="99"/>
      <c r="J74" s="6"/>
      <c r="L74" s="99"/>
      <c r="M74" s="6"/>
      <c r="O74" s="99"/>
      <c r="P74" s="6"/>
      <c r="R74" s="99"/>
      <c r="S74" s="6"/>
      <c r="U74" s="99"/>
      <c r="V74" s="6"/>
      <c r="X74" s="99"/>
      <c r="Y74" s="6"/>
      <c r="AA74" s="99"/>
      <c r="AB74" s="6"/>
      <c r="AD74" s="99"/>
      <c r="AE74" s="6"/>
      <c r="AG74" s="99"/>
      <c r="AH74" s="6"/>
      <c r="AJ74" s="99"/>
      <c r="AK74" s="6"/>
      <c r="AL74" s="221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</row>
    <row r="75" spans="1:263" s="3" customFormat="1" x14ac:dyDescent="0.25">
      <c r="A75" s="1"/>
      <c r="B75" s="2"/>
      <c r="D75" s="203"/>
      <c r="E75" s="29"/>
      <c r="F75" s="29"/>
      <c r="G75" s="29"/>
      <c r="I75" s="99"/>
      <c r="J75" s="6"/>
      <c r="L75" s="99"/>
      <c r="M75" s="6"/>
      <c r="O75" s="99"/>
      <c r="P75" s="6"/>
      <c r="R75" s="99"/>
      <c r="S75" s="6"/>
      <c r="U75" s="99"/>
      <c r="V75" s="6"/>
      <c r="X75" s="99"/>
      <c r="Y75" s="6"/>
      <c r="AA75" s="99"/>
      <c r="AB75" s="6"/>
      <c r="AD75" s="99"/>
      <c r="AE75" s="6"/>
      <c r="AG75" s="99"/>
      <c r="AH75" s="6"/>
      <c r="AJ75" s="99"/>
      <c r="AK75" s="6"/>
      <c r="AL75" s="221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</row>
    <row r="76" spans="1:263" s="3" customFormat="1" x14ac:dyDescent="0.25">
      <c r="A76" s="1"/>
      <c r="B76" s="2"/>
      <c r="D76" s="203"/>
      <c r="E76" s="29"/>
      <c r="F76" s="29"/>
      <c r="G76" s="29"/>
      <c r="I76" s="99"/>
      <c r="J76" s="6"/>
      <c r="L76" s="99"/>
      <c r="M76" s="6"/>
      <c r="O76" s="99"/>
      <c r="P76" s="6"/>
      <c r="R76" s="99"/>
      <c r="S76" s="6"/>
      <c r="U76" s="99"/>
      <c r="V76" s="6"/>
      <c r="X76" s="99"/>
      <c r="Y76" s="6"/>
      <c r="AA76" s="99"/>
      <c r="AB76" s="6"/>
      <c r="AD76" s="99"/>
      <c r="AE76" s="6"/>
      <c r="AG76" s="99"/>
      <c r="AH76" s="6"/>
      <c r="AJ76" s="99"/>
      <c r="AK76" s="6"/>
      <c r="AL76" s="221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  <c r="IZ76" s="4"/>
      <c r="JA76" s="4"/>
      <c r="JB76" s="4"/>
      <c r="JC76" s="4"/>
    </row>
    <row r="77" spans="1:263" s="3" customFormat="1" x14ac:dyDescent="0.25">
      <c r="A77" s="1"/>
      <c r="B77" s="2"/>
      <c r="D77" s="203"/>
      <c r="E77" s="29"/>
      <c r="F77" s="29"/>
      <c r="G77" s="29"/>
      <c r="I77" s="99"/>
      <c r="J77" s="6"/>
      <c r="L77" s="99"/>
      <c r="M77" s="6"/>
      <c r="O77" s="99"/>
      <c r="P77" s="6"/>
      <c r="R77" s="99"/>
      <c r="S77" s="6"/>
      <c r="U77" s="99"/>
      <c r="V77" s="6"/>
      <c r="X77" s="99"/>
      <c r="Y77" s="6"/>
      <c r="AA77" s="99"/>
      <c r="AB77" s="6"/>
      <c r="AD77" s="99"/>
      <c r="AE77" s="6"/>
      <c r="AG77" s="99"/>
      <c r="AH77" s="6"/>
      <c r="AJ77" s="99"/>
      <c r="AK77" s="6"/>
      <c r="AL77" s="221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  <c r="IZ77" s="4"/>
      <c r="JA77" s="4"/>
      <c r="JB77" s="4"/>
      <c r="JC77" s="4"/>
    </row>
    <row r="78" spans="1:263" s="3" customFormat="1" x14ac:dyDescent="0.25">
      <c r="A78" s="1"/>
      <c r="B78" s="2"/>
      <c r="D78" s="203"/>
      <c r="E78" s="29"/>
      <c r="F78" s="29"/>
      <c r="G78" s="29"/>
      <c r="I78" s="99"/>
      <c r="J78" s="6"/>
      <c r="L78" s="99"/>
      <c r="M78" s="6"/>
      <c r="O78" s="99"/>
      <c r="P78" s="6"/>
      <c r="R78" s="99"/>
      <c r="S78" s="6"/>
      <c r="U78" s="99"/>
      <c r="V78" s="6"/>
      <c r="X78" s="99"/>
      <c r="Y78" s="6"/>
      <c r="AA78" s="99"/>
      <c r="AB78" s="6"/>
      <c r="AD78" s="99"/>
      <c r="AE78" s="6"/>
      <c r="AG78" s="99"/>
      <c r="AH78" s="6"/>
      <c r="AJ78" s="99"/>
      <c r="AK78" s="6"/>
      <c r="AL78" s="221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  <c r="IY78" s="4"/>
      <c r="IZ78" s="4"/>
      <c r="JA78" s="4"/>
      <c r="JB78" s="4"/>
      <c r="JC78" s="4"/>
    </row>
    <row r="79" spans="1:263" s="3" customFormat="1" x14ac:dyDescent="0.25">
      <c r="A79" s="1"/>
      <c r="B79" s="2"/>
      <c r="D79" s="203"/>
      <c r="E79" s="29"/>
      <c r="F79" s="29"/>
      <c r="G79" s="29"/>
      <c r="I79" s="99"/>
      <c r="J79" s="6"/>
      <c r="L79" s="99"/>
      <c r="M79" s="6"/>
      <c r="O79" s="99"/>
      <c r="P79" s="6"/>
      <c r="R79" s="99"/>
      <c r="S79" s="6"/>
      <c r="U79" s="99"/>
      <c r="V79" s="6"/>
      <c r="X79" s="99"/>
      <c r="Y79" s="6"/>
      <c r="AA79" s="99"/>
      <c r="AB79" s="6"/>
      <c r="AD79" s="99"/>
      <c r="AE79" s="6"/>
      <c r="AG79" s="99"/>
      <c r="AH79" s="6"/>
      <c r="AJ79" s="99"/>
      <c r="AK79" s="6"/>
      <c r="AL79" s="221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</row>
    <row r="80" spans="1:263" s="3" customFormat="1" x14ac:dyDescent="0.25">
      <c r="A80" s="1"/>
      <c r="B80" s="2"/>
      <c r="D80" s="203"/>
      <c r="E80" s="29"/>
      <c r="F80" s="29"/>
      <c r="G80" s="29"/>
      <c r="I80" s="99"/>
      <c r="J80" s="6"/>
      <c r="L80" s="99"/>
      <c r="M80" s="6"/>
      <c r="O80" s="99"/>
      <c r="P80" s="6"/>
      <c r="R80" s="99"/>
      <c r="S80" s="6"/>
      <c r="U80" s="99"/>
      <c r="V80" s="6"/>
      <c r="X80" s="99"/>
      <c r="Y80" s="6"/>
      <c r="AA80" s="99"/>
      <c r="AB80" s="6"/>
      <c r="AD80" s="99"/>
      <c r="AE80" s="6"/>
      <c r="AG80" s="99"/>
      <c r="AH80" s="6"/>
      <c r="AJ80" s="99"/>
      <c r="AK80" s="6"/>
      <c r="AL80" s="221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</row>
    <row r="81" spans="1:263" s="3" customFormat="1" x14ac:dyDescent="0.25">
      <c r="A81" s="1"/>
      <c r="B81" s="2"/>
      <c r="D81" s="203"/>
      <c r="E81" s="29"/>
      <c r="F81" s="29"/>
      <c r="G81" s="29"/>
      <c r="I81" s="99"/>
      <c r="J81" s="6"/>
      <c r="L81" s="99"/>
      <c r="M81" s="6"/>
      <c r="O81" s="99"/>
      <c r="P81" s="6"/>
      <c r="R81" s="99"/>
      <c r="S81" s="6"/>
      <c r="U81" s="99"/>
      <c r="V81" s="6"/>
      <c r="X81" s="99"/>
      <c r="Y81" s="6"/>
      <c r="AA81" s="99"/>
      <c r="AB81" s="6"/>
      <c r="AD81" s="99"/>
      <c r="AE81" s="6"/>
      <c r="AG81" s="99"/>
      <c r="AH81" s="6"/>
      <c r="AJ81" s="99"/>
      <c r="AK81" s="6"/>
      <c r="AL81" s="221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</row>
    <row r="82" spans="1:263" s="3" customFormat="1" x14ac:dyDescent="0.25">
      <c r="A82" s="1"/>
      <c r="B82" s="2"/>
      <c r="D82" s="203"/>
      <c r="E82" s="29"/>
      <c r="F82" s="29"/>
      <c r="G82" s="29"/>
      <c r="I82" s="99"/>
      <c r="J82" s="6"/>
      <c r="L82" s="99"/>
      <c r="M82" s="6"/>
      <c r="O82" s="99"/>
      <c r="P82" s="6"/>
      <c r="R82" s="99"/>
      <c r="S82" s="6"/>
      <c r="U82" s="99"/>
      <c r="V82" s="6"/>
      <c r="X82" s="99"/>
      <c r="Y82" s="6"/>
      <c r="AA82" s="99"/>
      <c r="AB82" s="6"/>
      <c r="AD82" s="99"/>
      <c r="AE82" s="6"/>
      <c r="AG82" s="99"/>
      <c r="AH82" s="6"/>
      <c r="AJ82" s="99"/>
      <c r="AK82" s="6"/>
      <c r="AL82" s="221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</row>
    <row r="83" spans="1:263" s="3" customFormat="1" x14ac:dyDescent="0.25">
      <c r="A83" s="1"/>
      <c r="B83" s="2"/>
      <c r="D83" s="203"/>
      <c r="E83" s="29"/>
      <c r="F83" s="29"/>
      <c r="G83" s="29"/>
      <c r="I83" s="99"/>
      <c r="J83" s="6"/>
      <c r="L83" s="99"/>
      <c r="M83" s="6"/>
      <c r="O83" s="99"/>
      <c r="P83" s="6"/>
      <c r="R83" s="99"/>
      <c r="S83" s="6"/>
      <c r="U83" s="99"/>
      <c r="V83" s="6"/>
      <c r="X83" s="99"/>
      <c r="Y83" s="6"/>
      <c r="AA83" s="99"/>
      <c r="AB83" s="6"/>
      <c r="AD83" s="99"/>
      <c r="AE83" s="6"/>
      <c r="AG83" s="99"/>
      <c r="AH83" s="6"/>
      <c r="AJ83" s="99"/>
      <c r="AK83" s="6"/>
      <c r="AL83" s="221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</row>
    <row r="84" spans="1:263" s="3" customFormat="1" x14ac:dyDescent="0.25">
      <c r="A84" s="1"/>
      <c r="B84" s="2"/>
      <c r="D84" s="203"/>
      <c r="E84" s="29"/>
      <c r="F84" s="29"/>
      <c r="G84" s="29"/>
      <c r="I84" s="99"/>
      <c r="J84" s="6"/>
      <c r="L84" s="99"/>
      <c r="M84" s="6"/>
      <c r="O84" s="99"/>
      <c r="P84" s="6"/>
      <c r="R84" s="99"/>
      <c r="S84" s="6"/>
      <c r="U84" s="99"/>
      <c r="V84" s="6"/>
      <c r="X84" s="99"/>
      <c r="Y84" s="6"/>
      <c r="AA84" s="99"/>
      <c r="AB84" s="6"/>
      <c r="AD84" s="99"/>
      <c r="AE84" s="6"/>
      <c r="AG84" s="99"/>
      <c r="AH84" s="6"/>
      <c r="AJ84" s="99"/>
      <c r="AK84" s="6"/>
      <c r="AL84" s="221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</row>
    <row r="85" spans="1:263" s="3" customFormat="1" x14ac:dyDescent="0.25">
      <c r="A85" s="1"/>
      <c r="B85" s="2"/>
      <c r="D85" s="203"/>
      <c r="E85" s="29"/>
      <c r="F85" s="29"/>
      <c r="G85" s="29"/>
      <c r="I85" s="99"/>
      <c r="J85" s="6"/>
      <c r="L85" s="99"/>
      <c r="M85" s="6"/>
      <c r="O85" s="99"/>
      <c r="P85" s="6"/>
      <c r="R85" s="99"/>
      <c r="S85" s="6"/>
      <c r="U85" s="99"/>
      <c r="V85" s="6"/>
      <c r="X85" s="99"/>
      <c r="Y85" s="6"/>
      <c r="AA85" s="99"/>
      <c r="AB85" s="6"/>
      <c r="AD85" s="99"/>
      <c r="AE85" s="6"/>
      <c r="AG85" s="99"/>
      <c r="AH85" s="6"/>
      <c r="AJ85" s="99"/>
      <c r="AK85" s="6"/>
      <c r="AL85" s="221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  <c r="IY85" s="4"/>
      <c r="IZ85" s="4"/>
      <c r="JA85" s="4"/>
      <c r="JB85" s="4"/>
      <c r="JC85" s="4"/>
    </row>
    <row r="86" spans="1:263" s="3" customFormat="1" x14ac:dyDescent="0.25">
      <c r="A86" s="1"/>
      <c r="B86" s="2"/>
      <c r="D86" s="203"/>
      <c r="E86" s="29"/>
      <c r="F86" s="29"/>
      <c r="G86" s="29"/>
      <c r="I86" s="99"/>
      <c r="J86" s="6"/>
      <c r="L86" s="99"/>
      <c r="M86" s="6"/>
      <c r="O86" s="99"/>
      <c r="P86" s="6"/>
      <c r="R86" s="99"/>
      <c r="S86" s="6"/>
      <c r="U86" s="99"/>
      <c r="V86" s="6"/>
      <c r="X86" s="99"/>
      <c r="Y86" s="6"/>
      <c r="AA86" s="99"/>
      <c r="AB86" s="6"/>
      <c r="AD86" s="99"/>
      <c r="AE86" s="6"/>
      <c r="AG86" s="99"/>
      <c r="AH86" s="6"/>
      <c r="AJ86" s="99"/>
      <c r="AK86" s="6"/>
      <c r="AL86" s="221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  <c r="JB86" s="4"/>
      <c r="JC86" s="4"/>
    </row>
    <row r="104" spans="1:263" s="6" customFormat="1" x14ac:dyDescent="0.25">
      <c r="A104" s="1"/>
      <c r="B104" s="2"/>
      <c r="C104" s="3"/>
      <c r="D104" s="203"/>
      <c r="E104" s="4"/>
      <c r="F104" s="4"/>
      <c r="G104" s="4"/>
      <c r="H104" s="102"/>
      <c r="I104" s="100"/>
      <c r="K104" s="3"/>
      <c r="L104" s="99"/>
      <c r="N104" s="3"/>
      <c r="O104" s="100"/>
      <c r="Q104" s="3"/>
      <c r="R104" s="100"/>
      <c r="T104" s="3"/>
      <c r="U104" s="100"/>
      <c r="W104" s="3"/>
      <c r="X104" s="100"/>
      <c r="Z104" s="3"/>
      <c r="AA104" s="100"/>
      <c r="AC104" s="3"/>
      <c r="AD104" s="100"/>
      <c r="AF104" s="3"/>
      <c r="AG104" s="100"/>
      <c r="AI104" s="3"/>
      <c r="AJ104" s="100"/>
      <c r="AL104" s="221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  <c r="IX104" s="4"/>
      <c r="IY104" s="4"/>
      <c r="IZ104" s="4"/>
      <c r="JA104" s="4"/>
      <c r="JB104" s="4"/>
      <c r="JC104" s="4"/>
    </row>
    <row r="105" spans="1:263" s="6" customFormat="1" x14ac:dyDescent="0.25">
      <c r="A105" s="1"/>
      <c r="B105" s="2"/>
      <c r="C105" s="3"/>
      <c r="D105" s="203"/>
      <c r="E105" s="4"/>
      <c r="F105" s="4"/>
      <c r="G105" s="4"/>
      <c r="H105" s="102"/>
      <c r="I105" s="100"/>
      <c r="K105" s="3"/>
      <c r="L105" s="99"/>
      <c r="N105" s="3"/>
      <c r="O105" s="100"/>
      <c r="Q105" s="3"/>
      <c r="R105" s="100"/>
      <c r="T105" s="3"/>
      <c r="U105" s="100"/>
      <c r="W105" s="3"/>
      <c r="X105" s="100"/>
      <c r="Z105" s="3"/>
      <c r="AA105" s="100"/>
      <c r="AC105" s="3"/>
      <c r="AD105" s="100"/>
      <c r="AF105" s="3"/>
      <c r="AG105" s="100"/>
      <c r="AI105" s="3"/>
      <c r="AJ105" s="100"/>
      <c r="AL105" s="221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  <c r="IX105" s="4"/>
      <c r="IY105" s="4"/>
      <c r="IZ105" s="4"/>
      <c r="JA105" s="4"/>
      <c r="JB105" s="4"/>
      <c r="JC105" s="4"/>
    </row>
  </sheetData>
  <sheetProtection algorithmName="SHA-512" hashValue="V/ykpa5d8VMjLCXT5/mNkXbYnj/squAgZqug4Y3QqeE+mwb1tzwryFoayGZNh9XXi8tCV2sO0wXrFTQPrlw0QQ==" saltValue="jJqH9/5mYmXwoiykgovXWA==" spinCount="100000" sheet="1" selectLockedCells="1" selectUnlockedCells="1"/>
  <autoFilter ref="A4:JC58" xr:uid="{00000000-0009-0000-0000-000002000000}">
    <sortState xmlns:xlrd2="http://schemas.microsoft.com/office/spreadsheetml/2017/richdata2" ref="A5:JC58">
      <sortCondition ref="A4:A58"/>
    </sortState>
  </autoFilter>
  <mergeCells count="21">
    <mergeCell ref="AF1:AK1"/>
    <mergeCell ref="A1:B1"/>
    <mergeCell ref="H1:M1"/>
    <mergeCell ref="N1:S1"/>
    <mergeCell ref="T1:Y1"/>
    <mergeCell ref="Z1:AE1"/>
    <mergeCell ref="H3:J3"/>
    <mergeCell ref="K3:M3"/>
    <mergeCell ref="N3:P3"/>
    <mergeCell ref="Q3:S3"/>
    <mergeCell ref="T3:V3"/>
    <mergeCell ref="H2:M2"/>
    <mergeCell ref="N2:S2"/>
    <mergeCell ref="T2:Y2"/>
    <mergeCell ref="Z2:AE2"/>
    <mergeCell ref="AF2:AK2"/>
    <mergeCell ref="W3:Y3"/>
    <mergeCell ref="Z3:AB3"/>
    <mergeCell ref="AC3:AE3"/>
    <mergeCell ref="AF3:AH3"/>
    <mergeCell ref="AI3:AK3"/>
  </mergeCells>
  <conditionalFormatting sqref="B1:B1048576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{F277B5F3-8B62-48F3-ACF2-0A8572C5EC3B}</x14:id>
        </ext>
      </extLst>
    </cfRule>
  </conditionalFormatting>
  <conditionalFormatting sqref="G5:G58">
    <cfRule type="cellIs" dxfId="7" priority="1" operator="between">
      <formula>"x"</formula>
      <formula>"x"</formula>
    </cfRule>
  </conditionalFormatting>
  <dataValidations count="2">
    <dataValidation allowBlank="1" showInputMessage="1" showErrorMessage="1" prompt="Spalte für Formeln immer belassen!" sqref="AK5:AK58 AB5:AC58 P5:Q58 V5:W58 AL5:AL62 J5:K58 AH5:AI58 Y5:Z58 M5:N58 AE5:AF58 S5:T58 H5:H58" xr:uid="{00000000-0002-0000-0200-000000000000}"/>
    <dataValidation allowBlank="1" showInputMessage="1" showErrorMessage="1" prompt="1. Ergebnisse in Spalte &quot;Platz&quot; eintragen._x000a_2. Sortieren nach Spalte &quot;Platz&quot;_x000a_3. Spalte &quot;Platz ohne Gaststarter&quot; kopieren und einfügen als WERTE_x000a_(damit bleiben die Ergebnisse bei Umsortierung erhalten)" sqref="L1:L1048576 I1:I1048576 AA3:AA1048576 AG1:AG1048576 O1:O1048576 X1:X1048576 AJ1:AJ1048576 R1:R1048576 AD3:AD1048576 U1:U1048576" xr:uid="{00000000-0002-0000-0200-000001000000}"/>
  </dataValidations>
  <hyperlinks>
    <hyperlink ref="A1:B1" r:id="rId1" display="MZ-Cup 2014" xr:uid="{00000000-0004-0000-0200-000000000000}"/>
  </hyperlinks>
  <printOptions gridLines="1"/>
  <pageMargins left="0.59055118110236227" right="0.51181102362204722" top="0.39370078740157483" bottom="0.39370078740157483" header="0.19685039370078741" footer="0.19685039370078741"/>
  <pageSetup paperSize="9" scale="56" firstPageNumber="0" orientation="landscape" horizontalDpi="300" verticalDpi="300" r:id="rId2"/>
  <headerFooter alignWithMargins="0">
    <oddHeader>&amp;L&amp;14www.mzcup.de&amp;C&amp;"Arial,Fett"&amp;20MZ-Cup 2023&amp;R&amp;14Stand:  &amp;D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77B5F3-8B62-48F3-ACF2-0A8572C5EC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B1:B1048576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JC113"/>
  <sheetViews>
    <sheetView zoomScaleNormal="100" workbookViewId="0">
      <selection activeCell="A3" sqref="A3"/>
    </sheetView>
  </sheetViews>
  <sheetFormatPr baseColWidth="10" defaultColWidth="11.5" defaultRowHeight="15.05" outlineLevelCol="1" x14ac:dyDescent="0.25"/>
  <cols>
    <col min="1" max="1" width="11" style="1" customWidth="1"/>
    <col min="2" max="2" width="25.5" style="2" customWidth="1"/>
    <col min="3" max="3" width="8.875" style="3" customWidth="1"/>
    <col min="4" max="4" width="8" style="1" customWidth="1"/>
    <col min="5" max="5" width="18.875" style="4" customWidth="1"/>
    <col min="6" max="6" width="13.5" style="4" customWidth="1"/>
    <col min="7" max="7" width="13" style="4" customWidth="1"/>
    <col min="8" max="8" width="6.5" style="3" customWidth="1"/>
    <col min="9" max="9" width="6.5" style="99" hidden="1" customWidth="1" outlineLevel="1"/>
    <col min="10" max="10" width="5.5" style="6" customWidth="1" collapsed="1"/>
    <col min="11" max="11" width="6.5" style="3" customWidth="1"/>
    <col min="12" max="12" width="6.5" style="99" hidden="1" customWidth="1" outlineLevel="1"/>
    <col min="13" max="13" width="5.5" style="6" customWidth="1" collapsed="1"/>
    <col min="14" max="14" width="6.5" style="3" customWidth="1"/>
    <col min="15" max="15" width="6.5" style="99" hidden="1" customWidth="1" outlineLevel="1"/>
    <col min="16" max="16" width="5.5" style="6" customWidth="1" collapsed="1"/>
    <col min="17" max="17" width="6.5" style="3" customWidth="1"/>
    <col min="18" max="18" width="6.5" style="99" hidden="1" customWidth="1" outlineLevel="1"/>
    <col min="19" max="19" width="5.5" style="6" customWidth="1" collapsed="1"/>
    <col min="20" max="20" width="6.5" style="3" customWidth="1"/>
    <col min="21" max="21" width="6.5" style="99" hidden="1" customWidth="1" outlineLevel="1"/>
    <col min="22" max="22" width="5.5" style="6" customWidth="1" collapsed="1"/>
    <col min="23" max="23" width="6.5" style="3" customWidth="1"/>
    <col min="24" max="24" width="6.5" style="99" hidden="1" customWidth="1" outlineLevel="1"/>
    <col min="25" max="25" width="5.5" style="6" customWidth="1" collapsed="1"/>
    <col min="26" max="26" width="6.5" style="3" customWidth="1"/>
    <col min="27" max="27" width="6.5" style="99" hidden="1" customWidth="1" outlineLevel="1"/>
    <col min="28" max="28" width="5.5" style="6" customWidth="1" collapsed="1"/>
    <col min="29" max="29" width="6.5" style="3" customWidth="1"/>
    <col min="30" max="30" width="6.5" style="99" hidden="1" customWidth="1" outlineLevel="1"/>
    <col min="31" max="31" width="5.5" style="6" customWidth="1" collapsed="1"/>
    <col min="32" max="32" width="6.5" style="3" customWidth="1"/>
    <col min="33" max="33" width="6.5" style="99" hidden="1" customWidth="1" outlineLevel="1"/>
    <col min="34" max="34" width="5.5" style="6" customWidth="1" collapsed="1"/>
    <col min="35" max="35" width="6.5" style="3" customWidth="1"/>
    <col min="36" max="36" width="6.5" style="99" hidden="1" customWidth="1" outlineLevel="1"/>
    <col min="37" max="37" width="5.5" style="6" customWidth="1" collapsed="1"/>
    <col min="38" max="38" width="16.875" style="4" hidden="1" customWidth="1" outlineLevel="1"/>
    <col min="39" max="39" width="11.5" style="4" collapsed="1"/>
    <col min="40" max="153" width="11.5" style="4"/>
    <col min="154" max="154" width="11.5" style="4" hidden="1" customWidth="1"/>
    <col min="155" max="16384" width="11.5" style="4"/>
  </cols>
  <sheetData>
    <row r="1" spans="1:40" ht="20.3" x14ac:dyDescent="0.35">
      <c r="A1" s="320" t="s">
        <v>358</v>
      </c>
      <c r="B1" s="320"/>
      <c r="G1" s="159" t="s">
        <v>150</v>
      </c>
      <c r="H1" s="314" t="s">
        <v>284</v>
      </c>
      <c r="I1" s="315"/>
      <c r="J1" s="315"/>
      <c r="K1" s="315"/>
      <c r="L1" s="315"/>
      <c r="M1" s="325"/>
      <c r="N1" s="319" t="s">
        <v>153</v>
      </c>
      <c r="O1" s="319"/>
      <c r="P1" s="319"/>
      <c r="Q1" s="319"/>
      <c r="R1" s="319"/>
      <c r="S1" s="319"/>
      <c r="T1" s="314" t="s">
        <v>281</v>
      </c>
      <c r="U1" s="315"/>
      <c r="V1" s="315"/>
      <c r="W1" s="315"/>
      <c r="X1" s="315"/>
      <c r="Y1" s="325"/>
      <c r="Z1" s="314" t="s">
        <v>339</v>
      </c>
      <c r="AA1" s="315"/>
      <c r="AB1" s="315"/>
      <c r="AC1" s="315"/>
      <c r="AD1" s="315"/>
      <c r="AE1" s="315"/>
      <c r="AF1" s="314" t="s">
        <v>4</v>
      </c>
      <c r="AG1" s="315"/>
      <c r="AH1" s="315"/>
      <c r="AI1" s="315"/>
      <c r="AJ1" s="315"/>
      <c r="AK1" s="325"/>
    </row>
    <row r="2" spans="1:40" x14ac:dyDescent="0.25">
      <c r="A2" s="7"/>
      <c r="B2" s="7"/>
      <c r="G2" s="159" t="s">
        <v>151</v>
      </c>
      <c r="H2" s="321" t="s">
        <v>353</v>
      </c>
      <c r="I2" s="321"/>
      <c r="J2" s="321"/>
      <c r="K2" s="321"/>
      <c r="L2" s="321"/>
      <c r="M2" s="321"/>
      <c r="N2" s="316" t="s">
        <v>354</v>
      </c>
      <c r="O2" s="317"/>
      <c r="P2" s="317"/>
      <c r="Q2" s="317"/>
      <c r="R2" s="317"/>
      <c r="S2" s="318"/>
      <c r="T2" s="316" t="s">
        <v>355</v>
      </c>
      <c r="U2" s="317"/>
      <c r="V2" s="317"/>
      <c r="W2" s="317"/>
      <c r="X2" s="317"/>
      <c r="Y2" s="318"/>
      <c r="Z2" s="316" t="s">
        <v>356</v>
      </c>
      <c r="AA2" s="317"/>
      <c r="AB2" s="317"/>
      <c r="AC2" s="317"/>
      <c r="AD2" s="317"/>
      <c r="AE2" s="317"/>
      <c r="AF2" s="316" t="s">
        <v>357</v>
      </c>
      <c r="AG2" s="317"/>
      <c r="AH2" s="317"/>
      <c r="AI2" s="317"/>
      <c r="AJ2" s="317"/>
      <c r="AK2" s="318"/>
      <c r="AL2" s="3"/>
    </row>
    <row r="3" spans="1:40" ht="16.2" customHeight="1" x14ac:dyDescent="0.25">
      <c r="A3" s="7"/>
      <c r="E3" s="1"/>
      <c r="F3" s="1"/>
      <c r="H3" s="319" t="s">
        <v>12</v>
      </c>
      <c r="I3" s="319"/>
      <c r="J3" s="319"/>
      <c r="K3" s="319" t="s">
        <v>13</v>
      </c>
      <c r="L3" s="319"/>
      <c r="M3" s="319"/>
      <c r="N3" s="319" t="s">
        <v>14</v>
      </c>
      <c r="O3" s="319"/>
      <c r="P3" s="319"/>
      <c r="Q3" s="319" t="s">
        <v>15</v>
      </c>
      <c r="R3" s="319"/>
      <c r="S3" s="319"/>
      <c r="T3" s="319" t="s">
        <v>16</v>
      </c>
      <c r="U3" s="319"/>
      <c r="V3" s="319"/>
      <c r="W3" s="319" t="s">
        <v>308</v>
      </c>
      <c r="X3" s="319"/>
      <c r="Y3" s="319"/>
      <c r="Z3" s="319" t="s">
        <v>18</v>
      </c>
      <c r="AA3" s="319"/>
      <c r="AB3" s="319"/>
      <c r="AC3" s="319" t="s">
        <v>19</v>
      </c>
      <c r="AD3" s="319"/>
      <c r="AE3" s="319"/>
      <c r="AF3" s="322" t="s">
        <v>20</v>
      </c>
      <c r="AG3" s="323"/>
      <c r="AH3" s="324"/>
      <c r="AI3" s="322" t="s">
        <v>296</v>
      </c>
      <c r="AJ3" s="323"/>
      <c r="AK3" s="324"/>
      <c r="AL3" s="112"/>
      <c r="AM3" s="113"/>
      <c r="AN3" s="114"/>
    </row>
    <row r="4" spans="1:40" s="158" customFormat="1" ht="29.45" customHeight="1" thickBot="1" x14ac:dyDescent="0.3">
      <c r="A4" s="151" t="s">
        <v>24</v>
      </c>
      <c r="B4" s="152" t="s">
        <v>25</v>
      </c>
      <c r="C4" s="153" t="s">
        <v>255</v>
      </c>
      <c r="D4" s="151" t="s">
        <v>27</v>
      </c>
      <c r="E4" s="154" t="s">
        <v>28</v>
      </c>
      <c r="F4" s="154" t="s">
        <v>29</v>
      </c>
      <c r="G4" s="168" t="s">
        <v>256</v>
      </c>
      <c r="H4" s="153" t="s">
        <v>30</v>
      </c>
      <c r="I4" s="155" t="s">
        <v>206</v>
      </c>
      <c r="J4" s="156" t="s">
        <v>31</v>
      </c>
      <c r="K4" s="153" t="s">
        <v>30</v>
      </c>
      <c r="L4" s="155" t="s">
        <v>206</v>
      </c>
      <c r="M4" s="156" t="s">
        <v>31</v>
      </c>
      <c r="N4" s="153" t="s">
        <v>30</v>
      </c>
      <c r="O4" s="155" t="s">
        <v>206</v>
      </c>
      <c r="P4" s="156" t="s">
        <v>31</v>
      </c>
      <c r="Q4" s="153" t="s">
        <v>30</v>
      </c>
      <c r="R4" s="155" t="s">
        <v>206</v>
      </c>
      <c r="S4" s="156" t="s">
        <v>31</v>
      </c>
      <c r="T4" s="153" t="s">
        <v>30</v>
      </c>
      <c r="U4" s="155" t="s">
        <v>206</v>
      </c>
      <c r="V4" s="156" t="s">
        <v>31</v>
      </c>
      <c r="W4" s="153" t="s">
        <v>30</v>
      </c>
      <c r="X4" s="155" t="s">
        <v>206</v>
      </c>
      <c r="Y4" s="156" t="s">
        <v>31</v>
      </c>
      <c r="Z4" s="153" t="s">
        <v>30</v>
      </c>
      <c r="AA4" s="155" t="s">
        <v>206</v>
      </c>
      <c r="AB4" s="156" t="s">
        <v>31</v>
      </c>
      <c r="AC4" s="153" t="s">
        <v>30</v>
      </c>
      <c r="AD4" s="155" t="s">
        <v>206</v>
      </c>
      <c r="AE4" s="156" t="s">
        <v>31</v>
      </c>
      <c r="AF4" s="153" t="s">
        <v>30</v>
      </c>
      <c r="AG4" s="155" t="s">
        <v>206</v>
      </c>
      <c r="AH4" s="156" t="s">
        <v>31</v>
      </c>
      <c r="AI4" s="153" t="s">
        <v>30</v>
      </c>
      <c r="AJ4" s="155" t="s">
        <v>206</v>
      </c>
      <c r="AK4" s="156" t="s">
        <v>31</v>
      </c>
      <c r="AL4" s="157" t="s">
        <v>207</v>
      </c>
    </row>
    <row r="5" spans="1:40" s="71" customFormat="1" x14ac:dyDescent="0.25">
      <c r="A5" s="145">
        <f t="shared" ref="A5:A10" si="0">_xlfn.RANK.EQ(B5,$B$5:$B$66)</f>
        <v>1</v>
      </c>
      <c r="B5" s="146">
        <f>SUM(IF(ISNUMBER(J5),J5)+IF(ISNUMBER(M5),M5)+IF(ISNUMBER(P5),P5)+IF(ISNUMBER(S5),S5)+IF(ISNUMBER(V5),V5)+IF(ISNUMBER(Y5),Y5)+IF(ISNUMBER(AB5),AB5)+IF(ISNUMBER(AE5),AE5)+IF(ISNUMBER(#REF!),#REF!)+IF(ISNUMBER(#REF!),#REF!)+IF(ISNUMBER(#REF!),#REF!)+IF(ISNUMBER(AH5),AH5)+IF(ISNUMBER(AK5),AK5))</f>
        <v>204</v>
      </c>
      <c r="C5" s="124">
        <v>40</v>
      </c>
      <c r="D5" s="122"/>
      <c r="E5" s="147" t="s">
        <v>40</v>
      </c>
      <c r="F5" s="147" t="s">
        <v>41</v>
      </c>
      <c r="G5" s="148"/>
      <c r="H5" s="63">
        <v>6</v>
      </c>
      <c r="I5" s="99">
        <v>5</v>
      </c>
      <c r="J5" s="39">
        <f>IF(AND($G5="x",H5&gt;0),0,IF(ISERROR(LOOKUP(I5,Punkte!$D$1:$D$22,Punkte!$E$1:$E$22)),"",LOOKUP((I5),Punkte!$D$1:$D$22,Punkte!$E$1:$E$22)))</f>
        <v>11</v>
      </c>
      <c r="K5" s="3">
        <v>1</v>
      </c>
      <c r="L5" s="99">
        <v>1</v>
      </c>
      <c r="M5" s="39">
        <f>IF(AND($G5="x",K5&gt;0),0,IF(ISERROR(LOOKUP(L5,Punkte!$D$1:$D$22,Punkte!$E$1:$E$22)),"",LOOKUP((L5),Punkte!$D$1:$D$22,Punkte!$E$1:$E$22)))</f>
        <v>25</v>
      </c>
      <c r="N5" s="3">
        <v>2</v>
      </c>
      <c r="O5" s="99">
        <v>2</v>
      </c>
      <c r="P5" s="39">
        <f>IF(AND($G5="x",N5&gt;0),0,IF(ISERROR(LOOKUP(O5,Punkte!$D$1:$D$22,Punkte!$E$1:$E$22)),"",LOOKUP((O5),Punkte!$D$1:$D$22,Punkte!$E$1:$E$22)))</f>
        <v>20</v>
      </c>
      <c r="Q5" s="3">
        <v>1</v>
      </c>
      <c r="R5" s="99">
        <v>1</v>
      </c>
      <c r="S5" s="39">
        <f>IF(AND($G5="x",Q5&gt;0),0,IF(ISERROR(LOOKUP(R5,Punkte!$D$1:$D$22,Punkte!$E$1:$E$22)),"",LOOKUP((R5),Punkte!$D$1:$D$22,Punkte!$E$1:$E$22)))</f>
        <v>25</v>
      </c>
      <c r="T5" s="3">
        <v>2</v>
      </c>
      <c r="U5" s="99">
        <v>2</v>
      </c>
      <c r="V5" s="39">
        <f>IF(AND($G5="x",T5&gt;0),0,IF(ISERROR(LOOKUP(U5,Punkte!$D$1:$D$22,Punkte!$E$1:$E$22)),"",LOOKUP((U5),Punkte!$D$1:$D$22,Punkte!$E$1:$E$22)))</f>
        <v>20</v>
      </c>
      <c r="W5" s="3">
        <v>1</v>
      </c>
      <c r="X5" s="99">
        <v>1</v>
      </c>
      <c r="Y5" s="39">
        <f>IF(AND($G5="x",W5&gt;0),0,IF(ISERROR(LOOKUP(X5,Punkte!$D$1:$D$22,Punkte!$E$1:$E$22)),"",LOOKUP((X5),Punkte!$D$1:$D$22,Punkte!$E$1:$E$22)))</f>
        <v>25</v>
      </c>
      <c r="Z5" s="3">
        <v>4</v>
      </c>
      <c r="AA5" s="99">
        <v>2</v>
      </c>
      <c r="AB5" s="39">
        <f>IF(AND($G5="x",Z5&gt;0),0,IF(ISERROR(LOOKUP(AA5,Punkte!$D$1:$D$22,Punkte!$E$1:$E$22)),"",LOOKUP((AA5),Punkte!$D$1:$D$22,Punkte!$E$1:$E$22)))</f>
        <v>20</v>
      </c>
      <c r="AC5" s="3">
        <v>2</v>
      </c>
      <c r="AD5" s="99">
        <v>1</v>
      </c>
      <c r="AE5" s="39">
        <f>IF(AND($G5="x",AC5&gt;0),0,IF(ISERROR(LOOKUP(AD5,Punkte!$D$1:$D$22,Punkte!$E$1:$E$22)),"",LOOKUP((AD5),Punkte!$D$1:$D$22,Punkte!$E$1:$E$22)))</f>
        <v>25</v>
      </c>
      <c r="AF5" s="3">
        <v>3</v>
      </c>
      <c r="AG5" s="99">
        <v>2</v>
      </c>
      <c r="AH5" s="39">
        <f>IF(AND($G5="x",AF5&gt;0),0,IF(ISERROR(LOOKUP(AG5,Punkte!$D$1:$D$22,Punkte!$E$1:$E$22)),"",LOOKUP((AG5),Punkte!$D$1:$D$22,Punkte!$E$1:$E$22)))</f>
        <v>20</v>
      </c>
      <c r="AI5" s="3">
        <v>5</v>
      </c>
      <c r="AJ5" s="99">
        <v>4</v>
      </c>
      <c r="AK5" s="39">
        <f>IF(AND($G5="x",AI5&gt;0),0,IF(ISERROR(LOOKUP(AJ5,Punkte!$D$1:$D$22,Punkte!$E$1:$E$22)),"",LOOKUP((AJ5),Punkte!$D$1:$D$22,Punkte!$E$1:$E$22)))</f>
        <v>13</v>
      </c>
      <c r="AL5" s="120">
        <f t="shared" ref="AL5:AL36" si="1">COUNTA(H5,K5,N5,Q5,T5,W5,Z5,AC5,AF5,AI5)</f>
        <v>10</v>
      </c>
    </row>
    <row r="6" spans="1:40" collapsed="1" x14ac:dyDescent="0.25">
      <c r="A6" s="145">
        <f t="shared" si="0"/>
        <v>2</v>
      </c>
      <c r="B6" s="146">
        <f>SUM(IF(ISNUMBER(J6),J6)+IF(ISNUMBER(M6),M6)+IF(ISNUMBER(P6),P6)+IF(ISNUMBER(S6),S6)+IF(ISNUMBER(V6),V6)+IF(ISNUMBER(Y6),Y6)+IF(ISNUMBER(AB6),AB6)+IF(ISNUMBER(AE6),AE6)+IF(ISNUMBER(#REF!),#REF!)+IF(ISNUMBER(#REF!),#REF!)+IF(ISNUMBER(#REF!),#REF!)+IF(ISNUMBER(AH6),AH6)+IF(ISNUMBER(AK6),AK6))</f>
        <v>183</v>
      </c>
      <c r="C6" s="18">
        <v>55</v>
      </c>
      <c r="D6" s="4"/>
      <c r="E6" s="15" t="s">
        <v>52</v>
      </c>
      <c r="F6" s="15" t="s">
        <v>53</v>
      </c>
      <c r="G6" s="201"/>
      <c r="H6" s="63">
        <v>1</v>
      </c>
      <c r="I6" s="99">
        <v>1</v>
      </c>
      <c r="J6" s="39">
        <f>IF(AND($G6="x",H6&gt;0),0,IF(ISERROR(LOOKUP(I6,Punkte!$D$1:$D$22,Punkte!$E$1:$E$22)),"",LOOKUP((I6),Punkte!$D$1:$D$22,Punkte!$E$1:$E$22)))</f>
        <v>25</v>
      </c>
      <c r="K6" s="63">
        <v>2</v>
      </c>
      <c r="L6" s="99">
        <v>2</v>
      </c>
      <c r="M6" s="39">
        <f>IF(AND($G6="x",K6&gt;0),0,IF(ISERROR(LOOKUP(L6,Punkte!$D$1:$D$22,Punkte!$E$1:$E$22)),"",LOOKUP((L6),Punkte!$D$1:$D$22,Punkte!$E$1:$E$22)))</f>
        <v>20</v>
      </c>
      <c r="N6" s="3">
        <v>4</v>
      </c>
      <c r="O6" s="99">
        <v>3</v>
      </c>
      <c r="P6" s="39">
        <f>IF(AND($G6="x",N6&gt;0),0,IF(ISERROR(LOOKUP(O6,Punkte!$D$1:$D$22,Punkte!$E$1:$E$22)),"",LOOKUP((O6),Punkte!$D$1:$D$22,Punkte!$E$1:$E$22)))</f>
        <v>16</v>
      </c>
      <c r="Q6" s="3">
        <v>6</v>
      </c>
      <c r="R6" s="99">
        <v>5</v>
      </c>
      <c r="S6" s="39">
        <f>IF(AND($G6="x",Q6&gt;0),0,IF(ISERROR(LOOKUP(R6,Punkte!$D$1:$D$22,Punkte!$E$1:$E$22)),"",LOOKUP((R6),Punkte!$D$1:$D$22,Punkte!$E$1:$E$22)))</f>
        <v>11</v>
      </c>
      <c r="T6" s="3">
        <v>1</v>
      </c>
      <c r="U6" s="99">
        <v>1</v>
      </c>
      <c r="V6" s="39">
        <f>IF(AND($G6="x",T6&gt;0),0,IF(ISERROR(LOOKUP(U6,Punkte!$D$1:$D$22,Punkte!$E$1:$E$22)),"",LOOKUP((U6),Punkte!$D$1:$D$22,Punkte!$E$1:$E$22)))</f>
        <v>25</v>
      </c>
      <c r="W6" s="3">
        <v>3</v>
      </c>
      <c r="X6" s="99">
        <v>3</v>
      </c>
      <c r="Y6" s="39">
        <f>IF(AND($G6="x",W6&gt;0),0,IF(ISERROR(LOOKUP(X6,Punkte!$D$1:$D$22,Punkte!$E$1:$E$22)),"",LOOKUP((X6),Punkte!$D$1:$D$22,Punkte!$E$1:$E$22)))</f>
        <v>16</v>
      </c>
      <c r="Z6" s="3">
        <v>12</v>
      </c>
      <c r="AA6" s="99">
        <v>7</v>
      </c>
      <c r="AB6" s="39">
        <f>IF(AND($G6="x",Z6&gt;0),0,IF(ISERROR(LOOKUP(AA6,Punkte!$D$1:$D$22,Punkte!$E$1:$E$22)),"",LOOKUP((AA6),Punkte!$D$1:$D$22,Punkte!$E$1:$E$22)))</f>
        <v>9</v>
      </c>
      <c r="AC6" s="3">
        <v>9</v>
      </c>
      <c r="AD6" s="99">
        <v>5</v>
      </c>
      <c r="AE6" s="39">
        <f>IF(AND($G6="x",AC6&gt;0),0,IF(ISERROR(LOOKUP(AD6,Punkte!$D$1:$D$22,Punkte!$E$1:$E$22)),"",LOOKUP((AD6),Punkte!$D$1:$D$22,Punkte!$E$1:$E$22)))</f>
        <v>11</v>
      </c>
      <c r="AF6" s="3">
        <v>1</v>
      </c>
      <c r="AG6" s="99">
        <v>1</v>
      </c>
      <c r="AH6" s="39">
        <f>IF(AND($G6="x",AF6&gt;0),0,IF(ISERROR(LOOKUP(AG6,Punkte!$D$1:$D$22,Punkte!$E$1:$E$22)),"",LOOKUP((AG6),Punkte!$D$1:$D$22,Punkte!$E$1:$E$22)))</f>
        <v>25</v>
      </c>
      <c r="AI6" s="3">
        <v>1</v>
      </c>
      <c r="AJ6" s="99">
        <v>1</v>
      </c>
      <c r="AK6" s="39">
        <f>IF(AND($G6="x",AI6&gt;0),0,IF(ISERROR(LOOKUP(AJ6,Punkte!$D$1:$D$22,Punkte!$E$1:$E$22)),"",LOOKUP((AJ6),Punkte!$D$1:$D$22,Punkte!$E$1:$E$22)))</f>
        <v>25</v>
      </c>
      <c r="AL6" s="120">
        <f t="shared" si="1"/>
        <v>10</v>
      </c>
    </row>
    <row r="7" spans="1:40" x14ac:dyDescent="0.25">
      <c r="A7" s="145">
        <f t="shared" si="0"/>
        <v>3</v>
      </c>
      <c r="B7" s="146">
        <f>SUM(IF(ISNUMBER(J7),J7)+IF(ISNUMBER(M7),M7)+IF(ISNUMBER(P7),P7)+IF(ISNUMBER(S7),S7)+IF(ISNUMBER(V7),V7)+IF(ISNUMBER(Y7),Y7)+IF(ISNUMBER(AB7),AB7)+IF(ISNUMBER(AE7),AE7)+IF(ISNUMBER(#REF!),#REF!)+IF(ISNUMBER(#REF!),#REF!)+IF(ISNUMBER(#REF!),#REF!)+IF(ISNUMBER(AH7),AH7)+IF(ISNUMBER(AK7),AK7))</f>
        <v>172</v>
      </c>
      <c r="C7" s="3">
        <v>45</v>
      </c>
      <c r="E7" s="15" t="s">
        <v>35</v>
      </c>
      <c r="F7" s="15" t="s">
        <v>115</v>
      </c>
      <c r="G7" s="201"/>
      <c r="H7" s="63">
        <v>3</v>
      </c>
      <c r="I7" s="99">
        <v>3</v>
      </c>
      <c r="J7" s="39">
        <f>IF(AND($G7="x",H7&gt;0),0,IF(ISERROR(LOOKUP(I7,Punkte!$D$1:$D$22,Punkte!$E$1:$E$22)),"",LOOKUP((I7),Punkte!$D$1:$D$22,Punkte!$E$1:$E$22)))</f>
        <v>16</v>
      </c>
      <c r="K7" s="3">
        <v>4</v>
      </c>
      <c r="L7" s="99">
        <v>4</v>
      </c>
      <c r="M7" s="39">
        <f>IF(AND($G7="x",K7&gt;0),0,IF(ISERROR(LOOKUP(L7,Punkte!$D$1:$D$22,Punkte!$E$1:$E$22)),"",LOOKUP((L7),Punkte!$D$1:$D$22,Punkte!$E$1:$E$22)))</f>
        <v>13</v>
      </c>
      <c r="N7" s="3">
        <v>1</v>
      </c>
      <c r="O7" s="99">
        <v>1</v>
      </c>
      <c r="P7" s="39">
        <f>IF(AND($G7="x",N7&gt;0),0,IF(ISERROR(LOOKUP(O7,Punkte!$D$1:$D$22,Punkte!$E$1:$E$22)),"",LOOKUP((O7),Punkte!$D$1:$D$22,Punkte!$E$1:$E$22)))</f>
        <v>25</v>
      </c>
      <c r="Q7" s="3">
        <v>2</v>
      </c>
      <c r="R7" s="99">
        <v>2</v>
      </c>
      <c r="S7" s="39">
        <f>IF(AND($G7="x",Q7&gt;0),0,IF(ISERROR(LOOKUP(R7,Punkte!$D$1:$D$22,Punkte!$E$1:$E$22)),"",LOOKUP((R7),Punkte!$D$1:$D$22,Punkte!$E$1:$E$22)))</f>
        <v>20</v>
      </c>
      <c r="T7" s="3">
        <v>3</v>
      </c>
      <c r="U7" s="99">
        <v>3</v>
      </c>
      <c r="V7" s="39">
        <f>IF(AND($G7="x",T7&gt;0),0,IF(ISERROR(LOOKUP(U7,Punkte!$D$1:$D$22,Punkte!$E$1:$E$22)),"",LOOKUP((U7),Punkte!$D$1:$D$22,Punkte!$E$1:$E$22)))</f>
        <v>16</v>
      </c>
      <c r="W7" s="3">
        <v>2</v>
      </c>
      <c r="X7" s="99">
        <v>2</v>
      </c>
      <c r="Y7" s="39">
        <f>IF(AND($G7="x",W7&gt;0),0,IF(ISERROR(LOOKUP(X7,Punkte!$D$1:$D$22,Punkte!$E$1:$E$22)),"",LOOKUP((X7),Punkte!$D$1:$D$22,Punkte!$E$1:$E$22)))</f>
        <v>20</v>
      </c>
      <c r="Z7" s="3">
        <v>11</v>
      </c>
      <c r="AA7" s="99">
        <v>6</v>
      </c>
      <c r="AB7" s="39">
        <f>IF(AND($G7="x",Z7&gt;0),0,IF(ISERROR(LOOKUP(AA7,Punkte!$D$1:$D$22,Punkte!$E$1:$E$22)),"",LOOKUP((AA7),Punkte!$D$1:$D$22,Punkte!$E$1:$E$22)))</f>
        <v>10</v>
      </c>
      <c r="AC7" s="3">
        <v>7</v>
      </c>
      <c r="AD7" s="99">
        <v>3</v>
      </c>
      <c r="AE7" s="39">
        <f>IF(AND($G7="x",AC7&gt;0),0,IF(ISERROR(LOOKUP(AD7,Punkte!$D$1:$D$22,Punkte!$E$1:$E$22)),"",LOOKUP((AD7),Punkte!$D$1:$D$22,Punkte!$E$1:$E$22)))</f>
        <v>16</v>
      </c>
      <c r="AF7" s="3">
        <v>4</v>
      </c>
      <c r="AG7" s="99">
        <v>3</v>
      </c>
      <c r="AH7" s="39">
        <f>IF(AND($G7="x",AF7&gt;0),0,IF(ISERROR(LOOKUP(AG7,Punkte!$D$1:$D$22,Punkte!$E$1:$E$22)),"",LOOKUP((AG7),Punkte!$D$1:$D$22,Punkte!$E$1:$E$22)))</f>
        <v>16</v>
      </c>
      <c r="AI7" s="3">
        <v>2</v>
      </c>
      <c r="AJ7" s="99">
        <v>2</v>
      </c>
      <c r="AK7" s="39">
        <f>IF(AND($G7="x",AI7&gt;0),0,IF(ISERROR(LOOKUP(AJ7,Punkte!$D$1:$D$22,Punkte!$E$1:$E$22)),"",LOOKUP((AJ7),Punkte!$D$1:$D$22,Punkte!$E$1:$E$22)))</f>
        <v>20</v>
      </c>
      <c r="AL7" s="120">
        <f t="shared" si="1"/>
        <v>10</v>
      </c>
    </row>
    <row r="8" spans="1:40" x14ac:dyDescent="0.25">
      <c r="A8" s="145">
        <f t="shared" si="0"/>
        <v>4</v>
      </c>
      <c r="B8" s="146">
        <f>SUM(IF(ISNUMBER(J8),J8)+IF(ISNUMBER(M8),M8)+IF(ISNUMBER(P8),P8)+IF(ISNUMBER(S8),S8)+IF(ISNUMBER(V8),V8)+IF(ISNUMBER(Y8),Y8)+IF(ISNUMBER(AB8),AB8)+IF(ISNUMBER(AE8),AE8)+IF(ISNUMBER(#REF!),#REF!)+IF(ISNUMBER(#REF!),#REF!)+IF(ISNUMBER(#REF!),#REF!)+IF(ISNUMBER(AH8),AH8)+IF(ISNUMBER(AK8),AK8))</f>
        <v>135</v>
      </c>
      <c r="C8" s="3">
        <v>22</v>
      </c>
      <c r="E8" s="15" t="s">
        <v>285</v>
      </c>
      <c r="F8" s="15" t="s">
        <v>43</v>
      </c>
      <c r="G8" s="201"/>
      <c r="H8" s="63">
        <v>4</v>
      </c>
      <c r="I8" s="99">
        <v>4</v>
      </c>
      <c r="J8" s="39">
        <f>IF(AND($G8="x",H8&gt;0),0,IF(ISERROR(LOOKUP(I8,Punkte!$D$1:$D$22,Punkte!$E$1:$E$22)),"",LOOKUP((I8),Punkte!$D$1:$D$22,Punkte!$E$1:$E$22)))</f>
        <v>13</v>
      </c>
      <c r="K8" s="3">
        <v>3</v>
      </c>
      <c r="L8" s="99">
        <v>3</v>
      </c>
      <c r="M8" s="39">
        <f>IF(AND($G8="x",K8&gt;0),0,IF(ISERROR(LOOKUP(L8,Punkte!$D$1:$D$22,Punkte!$E$1:$E$22)),"",LOOKUP((L8),Punkte!$D$1:$D$22,Punkte!$E$1:$E$22)))</f>
        <v>16</v>
      </c>
      <c r="N8" s="3">
        <v>5</v>
      </c>
      <c r="O8" s="99">
        <v>4</v>
      </c>
      <c r="P8" s="39">
        <f>IF(AND($G8="x",N8&gt;0),0,IF(ISERROR(LOOKUP(O8,Punkte!$D$1:$D$22,Punkte!$E$1:$E$22)),"",LOOKUP((O8),Punkte!$D$1:$D$22,Punkte!$E$1:$E$22)))</f>
        <v>13</v>
      </c>
      <c r="Q8" s="3">
        <v>4</v>
      </c>
      <c r="R8" s="99">
        <v>3</v>
      </c>
      <c r="S8" s="39">
        <f>IF(AND($G8="x",Q8&gt;0),0,IF(ISERROR(LOOKUP(R8,Punkte!$D$1:$D$22,Punkte!$E$1:$E$22)),"",LOOKUP((R8),Punkte!$D$1:$D$22,Punkte!$E$1:$E$22)))</f>
        <v>16</v>
      </c>
      <c r="T8" s="3">
        <v>4</v>
      </c>
      <c r="U8" s="99">
        <v>4</v>
      </c>
      <c r="V8" s="39">
        <f>IF(AND($G8="x",T8&gt;0),0,IF(ISERROR(LOOKUP(U8,Punkte!$D$1:$D$22,Punkte!$E$1:$E$22)),"",LOOKUP((U8),Punkte!$D$1:$D$22,Punkte!$E$1:$E$22)))</f>
        <v>13</v>
      </c>
      <c r="W8" s="3" t="s">
        <v>47</v>
      </c>
      <c r="X8" s="99">
        <v>0</v>
      </c>
      <c r="Y8" s="39" t="str">
        <f>IF(AND($G8="x",W8&gt;0),0,IF(ISERROR(LOOKUP(X8,Punkte!$D$1:$D$22,Punkte!$E$1:$E$22)),"",LOOKUP((X8),Punkte!$D$1:$D$22,Punkte!$E$1:$E$22)))</f>
        <v/>
      </c>
      <c r="Z8" s="3">
        <v>3</v>
      </c>
      <c r="AA8" s="99">
        <v>1</v>
      </c>
      <c r="AB8" s="39">
        <f>IF(AND($G8="x",Z8&gt;0),0,IF(ISERROR(LOOKUP(AA8,Punkte!$D$1:$D$22,Punkte!$E$1:$E$22)),"",LOOKUP((AA8),Punkte!$D$1:$D$22,Punkte!$E$1:$E$22)))</f>
        <v>25</v>
      </c>
      <c r="AC8" s="3">
        <v>4</v>
      </c>
      <c r="AD8" s="99">
        <v>2</v>
      </c>
      <c r="AE8" s="39">
        <f>IF(AND($G8="x",AC8&gt;0),0,IF(ISERROR(LOOKUP(AD8,Punkte!$D$1:$D$22,Punkte!$E$1:$E$22)),"",LOOKUP((AD8),Punkte!$D$1:$D$22,Punkte!$E$1:$E$22)))</f>
        <v>20</v>
      </c>
      <c r="AF8" s="3">
        <v>9</v>
      </c>
      <c r="AG8" s="99">
        <v>6</v>
      </c>
      <c r="AH8" s="39">
        <f>IF(AND($G8="x",AF8&gt;0),0,IF(ISERROR(LOOKUP(AG8,Punkte!$D$1:$D$22,Punkte!$E$1:$E$22)),"",LOOKUP((AG8),Punkte!$D$1:$D$22,Punkte!$E$1:$E$22)))</f>
        <v>10</v>
      </c>
      <c r="AI8" s="3">
        <v>9</v>
      </c>
      <c r="AJ8" s="99">
        <v>7</v>
      </c>
      <c r="AK8" s="39">
        <f>IF(AND($G8="x",AI8&gt;0),0,IF(ISERROR(LOOKUP(AJ8,Punkte!$D$1:$D$22,Punkte!$E$1:$E$22)),"",LOOKUP((AJ8),Punkte!$D$1:$D$22,Punkte!$E$1:$E$22)))</f>
        <v>9</v>
      </c>
      <c r="AL8" s="120">
        <f t="shared" si="1"/>
        <v>10</v>
      </c>
    </row>
    <row r="9" spans="1:40" x14ac:dyDescent="0.25">
      <c r="A9" s="145">
        <f t="shared" si="0"/>
        <v>5</v>
      </c>
      <c r="B9" s="146">
        <f>SUM(IF(ISNUMBER(J9),J9)+IF(ISNUMBER(M9),M9)+IF(ISNUMBER(P9),P9)+IF(ISNUMBER(S9),S9)+IF(ISNUMBER(V9),V9)+IF(ISNUMBER(Y9),Y9)+IF(ISNUMBER(AB9),AB9)+IF(ISNUMBER(AE9),AE9)+IF(ISNUMBER(#REF!),#REF!)+IF(ISNUMBER(#REF!),#REF!)+IF(ISNUMBER(#REF!),#REF!)+IF(ISNUMBER(AH9),AH9)+IF(ISNUMBER(AK9),AK9))</f>
        <v>94</v>
      </c>
      <c r="C9" s="3">
        <v>65</v>
      </c>
      <c r="E9" s="15" t="s">
        <v>42</v>
      </c>
      <c r="F9" s="15" t="s">
        <v>43</v>
      </c>
      <c r="G9" s="201"/>
      <c r="H9" s="63">
        <v>9</v>
      </c>
      <c r="I9" s="99">
        <v>7</v>
      </c>
      <c r="J9" s="39">
        <f>IF(AND($G9="x",H9&gt;0),0,IF(ISERROR(LOOKUP(I9,Punkte!$D$1:$D$22,Punkte!$E$1:$E$22)),"",LOOKUP((I9),Punkte!$D$1:$D$22,Punkte!$E$1:$E$22)))</f>
        <v>9</v>
      </c>
      <c r="K9" s="3">
        <v>6</v>
      </c>
      <c r="L9" s="99">
        <v>5</v>
      </c>
      <c r="M9" s="39">
        <f>IF(AND($G9="x",K9&gt;0),0,IF(ISERROR(LOOKUP(L9,Punkte!$D$1:$D$22,Punkte!$E$1:$E$22)),"",LOOKUP((L9),Punkte!$D$1:$D$22,Punkte!$E$1:$E$22)))</f>
        <v>11</v>
      </c>
      <c r="N9" s="3">
        <v>7</v>
      </c>
      <c r="O9" s="99">
        <v>5</v>
      </c>
      <c r="P9" s="39">
        <f>IF(AND($G9="x",N9&gt;0),0,IF(ISERROR(LOOKUP(O9,Punkte!$D$1:$D$22,Punkte!$E$1:$E$22)),"",LOOKUP((O9),Punkte!$D$1:$D$22,Punkte!$E$1:$E$22)))</f>
        <v>11</v>
      </c>
      <c r="Q9" s="3">
        <v>7</v>
      </c>
      <c r="R9" s="99">
        <v>6</v>
      </c>
      <c r="S9" s="39">
        <f>IF(AND($G9="x",Q9&gt;0),0,IF(ISERROR(LOOKUP(R9,Punkte!$D$1:$D$22,Punkte!$E$1:$E$22)),"",LOOKUP((R9),Punkte!$D$1:$D$22,Punkte!$E$1:$E$22)))</f>
        <v>10</v>
      </c>
      <c r="T9" s="3">
        <v>9</v>
      </c>
      <c r="U9" s="99">
        <v>7</v>
      </c>
      <c r="V9" s="39">
        <f>IF(AND($G9="x",T9&gt;0),0,IF(ISERROR(LOOKUP(U9,Punkte!$D$1:$D$22,Punkte!$E$1:$E$22)),"",LOOKUP((U9),Punkte!$D$1:$D$22,Punkte!$E$1:$E$22)))</f>
        <v>9</v>
      </c>
      <c r="W9" s="3">
        <v>5</v>
      </c>
      <c r="X9" s="99">
        <v>4</v>
      </c>
      <c r="Y9" s="39">
        <f>IF(AND($G9="x",W9&gt;0),0,IF(ISERROR(LOOKUP(X9,Punkte!$D$1:$D$22,Punkte!$E$1:$E$22)),"",LOOKUP((X9),Punkte!$D$1:$D$22,Punkte!$E$1:$E$22)))</f>
        <v>13</v>
      </c>
      <c r="Z9" s="3">
        <v>10</v>
      </c>
      <c r="AA9" s="99">
        <v>5</v>
      </c>
      <c r="AB9" s="39">
        <f>IF(AND($G9="x",Z9&gt;0),0,IF(ISERROR(LOOKUP(AA9,Punkte!$D$1:$D$22,Punkte!$E$1:$E$22)),"",LOOKUP((AA9),Punkte!$D$1:$D$22,Punkte!$E$1:$E$22)))</f>
        <v>11</v>
      </c>
      <c r="AC9" s="3" t="s">
        <v>47</v>
      </c>
      <c r="AD9" s="99">
        <v>0</v>
      </c>
      <c r="AE9" s="39" t="str">
        <f>IF(AND($G9="x",AC9&gt;0),0,IF(ISERROR(LOOKUP(AD9,Punkte!$D$1:$D$22,Punkte!$E$1:$E$22)),"",LOOKUP((AD9),Punkte!$D$1:$D$22,Punkte!$E$1:$E$22)))</f>
        <v/>
      </c>
      <c r="AF9" s="3">
        <v>10</v>
      </c>
      <c r="AG9" s="99">
        <v>7</v>
      </c>
      <c r="AH9" s="39">
        <f>IF(AND($G9="x",AF9&gt;0),0,IF(ISERROR(LOOKUP(AG9,Punkte!$D$1:$D$22,Punkte!$E$1:$E$22)),"",LOOKUP((AG9),Punkte!$D$1:$D$22,Punkte!$E$1:$E$22)))</f>
        <v>9</v>
      </c>
      <c r="AI9" s="3">
        <v>6</v>
      </c>
      <c r="AJ9" s="99">
        <v>5</v>
      </c>
      <c r="AK9" s="39">
        <f>IF(AND($G9="x",AI9&gt;0),0,IF(ISERROR(LOOKUP(AJ9,Punkte!$D$1:$D$22,Punkte!$E$1:$E$22)),"",LOOKUP((AJ9),Punkte!$D$1:$D$22,Punkte!$E$1:$E$22)))</f>
        <v>11</v>
      </c>
      <c r="AL9" s="120">
        <f t="shared" si="1"/>
        <v>10</v>
      </c>
    </row>
    <row r="10" spans="1:40" x14ac:dyDescent="0.25">
      <c r="A10" s="145">
        <f t="shared" si="0"/>
        <v>6</v>
      </c>
      <c r="B10" s="146">
        <f>SUM(IF(ISNUMBER(J10),J10)+IF(ISNUMBER(M10),M10)+IF(ISNUMBER(P10),P10)+IF(ISNUMBER(S10),S10)+IF(ISNUMBER(V10),V10)+IF(ISNUMBER(Y10),Y10)+IF(ISNUMBER(AB10),AB10)+IF(ISNUMBER(AE10),AE10)+IF(ISNUMBER(#REF!),#REF!)+IF(ISNUMBER(#REF!),#REF!)+IF(ISNUMBER(#REF!),#REF!)+IF(ISNUMBER(AH10),AH10)+IF(ISNUMBER(AK10),AK10))</f>
        <v>90</v>
      </c>
      <c r="C10" s="18">
        <v>76</v>
      </c>
      <c r="E10" s="15" t="s">
        <v>315</v>
      </c>
      <c r="F10" s="15" t="s">
        <v>316</v>
      </c>
      <c r="G10" s="197"/>
      <c r="H10" s="63">
        <v>2</v>
      </c>
      <c r="I10" s="99">
        <v>2</v>
      </c>
      <c r="J10" s="39">
        <f>IF(AND($G10="x",H10&gt;0),0,IF(ISERROR(LOOKUP(I10,Punkte!$D$1:$D$22,Punkte!$E$1:$E$22)),"",LOOKUP((I10),Punkte!$D$1:$D$22,Punkte!$E$1:$E$22)))</f>
        <v>20</v>
      </c>
      <c r="K10" s="3" t="s">
        <v>47</v>
      </c>
      <c r="L10" s="99">
        <v>0</v>
      </c>
      <c r="M10" s="39" t="str">
        <f>IF(AND($G10="x",K10&gt;0),0,IF(ISERROR(LOOKUP(L10,Punkte!$D$1:$D$22,Punkte!$E$1:$E$22)),"",LOOKUP((L10),Punkte!$D$1:$D$22,Punkte!$E$1:$E$22)))</f>
        <v/>
      </c>
      <c r="N10" s="3">
        <v>9</v>
      </c>
      <c r="O10" s="99">
        <v>7</v>
      </c>
      <c r="P10" s="39">
        <f>IF(AND($G10="x",N10&gt;0),0,IF(ISERROR(LOOKUP(O10,Punkte!$D$1:$D$22,Punkte!$E$1:$E$22)),"",LOOKUP((O10),Punkte!$D$1:$D$22,Punkte!$E$1:$E$22)))</f>
        <v>9</v>
      </c>
      <c r="Q10" s="3">
        <v>10</v>
      </c>
      <c r="R10" s="99">
        <v>8</v>
      </c>
      <c r="S10" s="39">
        <f>IF(AND($G10="x",Q10&gt;0),0,IF(ISERROR(LOOKUP(R10,Punkte!$D$1:$D$22,Punkte!$E$1:$E$22)),"",LOOKUP((R10),Punkte!$D$1:$D$22,Punkte!$E$1:$E$22)))</f>
        <v>8</v>
      </c>
      <c r="T10" s="3">
        <v>7</v>
      </c>
      <c r="U10" s="99">
        <v>5</v>
      </c>
      <c r="V10" s="39">
        <f>IF(AND($G10="x",T10&gt;0),0,IF(ISERROR(LOOKUP(U10,Punkte!$D$1:$D$22,Punkte!$E$1:$E$22)),"",LOOKUP((U10),Punkte!$D$1:$D$22,Punkte!$E$1:$E$22)))</f>
        <v>11</v>
      </c>
      <c r="W10" s="3">
        <v>6</v>
      </c>
      <c r="X10" s="99">
        <v>5</v>
      </c>
      <c r="Y10" s="39">
        <f>IF(AND($G10="x",W10&gt;0),0,IF(ISERROR(LOOKUP(X10,Punkte!$D$1:$D$22,Punkte!$E$1:$E$22)),"",LOOKUP((X10),Punkte!$D$1:$D$22,Punkte!$E$1:$E$22)))</f>
        <v>11</v>
      </c>
      <c r="Z10" s="3" t="s">
        <v>47</v>
      </c>
      <c r="AA10" s="99">
        <v>0</v>
      </c>
      <c r="AB10" s="39" t="str">
        <f>IF(AND($G10="x",Z10&gt;0),0,IF(ISERROR(LOOKUP(AA10,Punkte!$D$1:$D$22,Punkte!$E$1:$E$22)),"",LOOKUP((AA10),Punkte!$D$1:$D$22,Punkte!$E$1:$E$22)))</f>
        <v/>
      </c>
      <c r="AC10" s="3">
        <v>10</v>
      </c>
      <c r="AD10" s="99">
        <v>6</v>
      </c>
      <c r="AE10" s="39">
        <f>IF(AND($G10="x",AC10&gt;0),0,IF(ISERROR(LOOKUP(AD10,Punkte!$D$1:$D$22,Punkte!$E$1:$E$22)),"",LOOKUP((AD10),Punkte!$D$1:$D$22,Punkte!$E$1:$E$22)))</f>
        <v>10</v>
      </c>
      <c r="AF10" s="3">
        <v>6</v>
      </c>
      <c r="AG10" s="99">
        <v>5</v>
      </c>
      <c r="AH10" s="39">
        <f>IF(AND($G10="x",AF10&gt;0),0,IF(ISERROR(LOOKUP(AG10,Punkte!$D$1:$D$22,Punkte!$E$1:$E$22)),"",LOOKUP((AG10),Punkte!$D$1:$D$22,Punkte!$E$1:$E$22)))</f>
        <v>11</v>
      </c>
      <c r="AI10" s="3">
        <v>8</v>
      </c>
      <c r="AJ10" s="99">
        <v>6</v>
      </c>
      <c r="AK10" s="39">
        <f>IF(AND($G10="x",AI10&gt;0),0,IF(ISERROR(LOOKUP(AJ10,Punkte!$D$1:$D$22,Punkte!$E$1:$E$22)),"",LOOKUP((AJ10),Punkte!$D$1:$D$22,Punkte!$E$1:$E$22)))</f>
        <v>10</v>
      </c>
      <c r="AL10" s="120">
        <f t="shared" si="1"/>
        <v>10</v>
      </c>
    </row>
    <row r="11" spans="1:40" x14ac:dyDescent="0.25">
      <c r="A11" s="145">
        <v>7</v>
      </c>
      <c r="B11" s="146">
        <f>SUM(IF(ISNUMBER(J11),J11)+IF(ISNUMBER(M11),M11)+IF(ISNUMBER(P11),P11)+IF(ISNUMBER(S11),S11)+IF(ISNUMBER(V11),V11)+IF(ISNUMBER(Y11),Y11)+IF(ISNUMBER(AB11),AB11)+IF(ISNUMBER(AE11),AE11)+IF(ISNUMBER(#REF!),#REF!)+IF(ISNUMBER(#REF!),#REF!)+IF(ISNUMBER(#REF!),#REF!)+IF(ISNUMBER(AH11),AH11)+IF(ISNUMBER(AK11),AK11))</f>
        <v>90</v>
      </c>
      <c r="C11" s="3">
        <v>52</v>
      </c>
      <c r="E11" s="15" t="s">
        <v>349</v>
      </c>
      <c r="F11" s="15" t="s">
        <v>350</v>
      </c>
      <c r="G11" s="197"/>
      <c r="H11" s="63">
        <v>7</v>
      </c>
      <c r="I11" s="99">
        <v>6</v>
      </c>
      <c r="J11" s="39">
        <f>IF(AND($G11="x",H11&gt;0),0,IF(ISERROR(LOOKUP(I11,Punkte!$D$1:$D$22,Punkte!$E$1:$E$22)),"",LOOKUP((I11),Punkte!$D$1:$D$22,Punkte!$E$1:$E$22)))</f>
        <v>10</v>
      </c>
      <c r="K11" s="3">
        <v>7</v>
      </c>
      <c r="L11" s="99">
        <v>6</v>
      </c>
      <c r="M11" s="39">
        <f>IF(AND($G11="x",K11&gt;0),0,IF(ISERROR(LOOKUP(L11,Punkte!$D$1:$D$22,Punkte!$E$1:$E$22)),"",LOOKUP((L11),Punkte!$D$1:$D$22,Punkte!$E$1:$E$22)))</f>
        <v>10</v>
      </c>
      <c r="N11" s="3" t="s">
        <v>47</v>
      </c>
      <c r="O11" s="99">
        <v>0</v>
      </c>
      <c r="P11" s="39" t="str">
        <f>IF(AND($G11="x",N11&gt;0),0,IF(ISERROR(LOOKUP(O11,Punkte!$D$1:$D$22,Punkte!$E$1:$E$22)),"",LOOKUP((O11),Punkte!$D$1:$D$22,Punkte!$E$1:$E$22)))</f>
        <v/>
      </c>
      <c r="Q11" s="3">
        <v>9</v>
      </c>
      <c r="R11" s="99">
        <v>7</v>
      </c>
      <c r="S11" s="39">
        <f>IF(AND($G11="x",Q11&gt;0),0,IF(ISERROR(LOOKUP(R11,Punkte!$D$1:$D$22,Punkte!$E$1:$E$22)),"",LOOKUP((R11),Punkte!$D$1:$D$22,Punkte!$E$1:$E$22)))</f>
        <v>9</v>
      </c>
      <c r="T11" s="3">
        <v>8</v>
      </c>
      <c r="U11" s="99">
        <v>6</v>
      </c>
      <c r="V11" s="39">
        <f>IF(AND($G11="x",T11&gt;0),0,IF(ISERROR(LOOKUP(U11,Punkte!$D$1:$D$22,Punkte!$E$1:$E$22)),"",LOOKUP((U11),Punkte!$D$1:$D$22,Punkte!$E$1:$E$22)))</f>
        <v>10</v>
      </c>
      <c r="W11" s="3">
        <v>7</v>
      </c>
      <c r="X11" s="99">
        <v>6</v>
      </c>
      <c r="Y11" s="39">
        <f>IF(AND($G11="x",W11&gt;0),0,IF(ISERROR(LOOKUP(X11,Punkte!$D$1:$D$22,Punkte!$E$1:$E$22)),"",LOOKUP((X11),Punkte!$D$1:$D$22,Punkte!$E$1:$E$22)))</f>
        <v>10</v>
      </c>
      <c r="Z11" s="3">
        <v>7</v>
      </c>
      <c r="AA11" s="99">
        <v>3</v>
      </c>
      <c r="AB11" s="39">
        <f>IF(AND($G11="x",Z11&gt;0),0,IF(ISERROR(LOOKUP(AA11,Punkte!$D$1:$D$22,Punkte!$E$1:$E$22)),"",LOOKUP((AA11),Punkte!$D$1:$D$22,Punkte!$E$1:$E$22)))</f>
        <v>16</v>
      </c>
      <c r="AC11" s="3">
        <v>11</v>
      </c>
      <c r="AD11" s="99">
        <v>7</v>
      </c>
      <c r="AE11" s="39">
        <f>IF(AND($G11="x",AC11&gt;0),0,IF(ISERROR(LOOKUP(AD11,Punkte!$D$1:$D$22,Punkte!$E$1:$E$22)),"",LOOKUP((AD11),Punkte!$D$1:$D$22,Punkte!$E$1:$E$22)))</f>
        <v>9</v>
      </c>
      <c r="AF11" s="3">
        <v>11</v>
      </c>
      <c r="AG11" s="99">
        <v>8</v>
      </c>
      <c r="AH11" s="39">
        <f>IF(AND($G11="x",AF11&gt;0),0,IF(ISERROR(LOOKUP(AG11,Punkte!$D$1:$D$22,Punkte!$E$1:$E$22)),"",LOOKUP((AG11),Punkte!$D$1:$D$22,Punkte!$E$1:$E$22)))</f>
        <v>8</v>
      </c>
      <c r="AI11" s="3">
        <v>11</v>
      </c>
      <c r="AJ11" s="99">
        <v>8</v>
      </c>
      <c r="AK11" s="39">
        <f>IF(AND($G11="x",AI11&gt;0),0,IF(ISERROR(LOOKUP(AJ11,Punkte!$D$1:$D$22,Punkte!$E$1:$E$22)),"",LOOKUP((AJ11),Punkte!$D$1:$D$22,Punkte!$E$1:$E$22)))</f>
        <v>8</v>
      </c>
      <c r="AL11" s="120">
        <f t="shared" si="1"/>
        <v>10</v>
      </c>
    </row>
    <row r="12" spans="1:40" x14ac:dyDescent="0.25">
      <c r="A12" s="145">
        <f t="shared" ref="A12:A43" si="2">_xlfn.RANK.EQ(B12,$B$5:$B$66)</f>
        <v>8</v>
      </c>
      <c r="B12" s="146">
        <f>SUM(IF(ISNUMBER(J12),J12)+IF(ISNUMBER(M12),M12)+IF(ISNUMBER(P12),P12)+IF(ISNUMBER(S12),S12)+IF(ISNUMBER(V12),V12)+IF(ISNUMBER(Y12),Y12)+IF(ISNUMBER(AB12),AB12)+IF(ISNUMBER(AE12),AE12)+IF(ISNUMBER(#REF!),#REF!)+IF(ISNUMBER(#REF!),#REF!)+IF(ISNUMBER(#REF!),#REF!)+IF(ISNUMBER(AH12),AH12)+IF(ISNUMBER(AK12),AK12))</f>
        <v>78</v>
      </c>
      <c r="C12" s="3">
        <v>3</v>
      </c>
      <c r="E12" s="15" t="s">
        <v>35</v>
      </c>
      <c r="F12" s="15" t="s">
        <v>36</v>
      </c>
      <c r="G12" s="196"/>
      <c r="H12" s="63"/>
      <c r="I12" s="99">
        <f>IF($G12="x",0,IF(H12&lt;50,H12-COUNTIFS($G$5:$G12,"x"),0))</f>
        <v>0</v>
      </c>
      <c r="J12" s="39" t="str">
        <f>IF(AND($G12="x",H12&gt;0),0,IF(ISERROR(LOOKUP(I12,Punkte!$D$1:$D$22,Punkte!$E$1:$E$22)),"",LOOKUP((I12),Punkte!$D$1:$D$22,Punkte!$E$1:$E$22)))</f>
        <v/>
      </c>
      <c r="L12" s="99">
        <f>IF($G12="x",0,IF(K12&lt;50,K12-COUNTIFS($G$5:$G12,"x"),0))</f>
        <v>0</v>
      </c>
      <c r="M12" s="39" t="str">
        <f>IF(AND($G12="x",K12&gt;0),0,IF(ISERROR(LOOKUP(L12,Punkte!$D$1:$D$22,Punkte!$E$1:$E$22)),"",LOOKUP((L12),Punkte!$D$1:$D$22,Punkte!$E$1:$E$22)))</f>
        <v/>
      </c>
      <c r="N12" s="3">
        <v>8</v>
      </c>
      <c r="O12" s="99">
        <v>6</v>
      </c>
      <c r="P12" s="39">
        <f>IF(AND($G12="x",N12&gt;0),0,IF(ISERROR(LOOKUP(O12,Punkte!$D$1:$D$22,Punkte!$E$1:$E$22)),"",LOOKUP((O12),Punkte!$D$1:$D$22,Punkte!$E$1:$E$22)))</f>
        <v>10</v>
      </c>
      <c r="Q12" s="3">
        <v>5</v>
      </c>
      <c r="R12" s="99">
        <v>4</v>
      </c>
      <c r="S12" s="39">
        <f>IF(AND($G12="x",Q12&gt;0),0,IF(ISERROR(LOOKUP(R12,Punkte!$D$1:$D$22,Punkte!$E$1:$E$22)),"",LOOKUP((R12),Punkte!$D$1:$D$22,Punkte!$E$1:$E$22)))</f>
        <v>13</v>
      </c>
      <c r="U12" s="99">
        <f>IF($G12="x",0,IF(T12&lt;50,T12-COUNTIFS($G$5:$G12,"x"),0))</f>
        <v>0</v>
      </c>
      <c r="V12" s="39" t="str">
        <f>IF(AND($G12="x",T12&gt;0),0,IF(ISERROR(LOOKUP(U12,Punkte!$D$1:$D$22,Punkte!$E$1:$E$22)),"",LOOKUP((U12),Punkte!$D$1:$D$22,Punkte!$E$1:$E$22)))</f>
        <v/>
      </c>
      <c r="X12" s="99">
        <f>IF($G12="x",0,IF(W12&lt;50,W12-COUNTIFS($G$5:$G12,"x"),0))</f>
        <v>0</v>
      </c>
      <c r="Y12" s="39" t="str">
        <f>IF(AND($G12="x",W12&gt;0),0,IF(ISERROR(LOOKUP(X12,Punkte!$D$1:$D$22,Punkte!$E$1:$E$22)),"",LOOKUP((X12),Punkte!$D$1:$D$22,Punkte!$E$1:$E$22)))</f>
        <v/>
      </c>
      <c r="Z12" s="3">
        <v>8</v>
      </c>
      <c r="AA12" s="99">
        <v>4</v>
      </c>
      <c r="AB12" s="39">
        <f>IF(AND($G12="x",Z12&gt;0),0,IF(ISERROR(LOOKUP(AA12,Punkte!$D$1:$D$22,Punkte!$E$1:$E$22)),"",LOOKUP((AA12),Punkte!$D$1:$D$22,Punkte!$E$1:$E$22)))</f>
        <v>13</v>
      </c>
      <c r="AC12" s="3">
        <v>8</v>
      </c>
      <c r="AD12" s="99">
        <v>4</v>
      </c>
      <c r="AE12" s="39">
        <f>IF(AND($G12="x",AC12&gt;0),0,IF(ISERROR(LOOKUP(AD12,Punkte!$D$1:$D$22,Punkte!$E$1:$E$22)),"",LOOKUP((AD12),Punkte!$D$1:$D$22,Punkte!$E$1:$E$22)))</f>
        <v>13</v>
      </c>
      <c r="AF12" s="3">
        <v>5</v>
      </c>
      <c r="AG12" s="99">
        <v>4</v>
      </c>
      <c r="AH12" s="39">
        <f>IF(AND($G12="x",AF12&gt;0),0,IF(ISERROR(LOOKUP(AG12,Punkte!$D$1:$D$22,Punkte!$E$1:$E$22)),"",LOOKUP((AG12),Punkte!$D$1:$D$22,Punkte!$E$1:$E$22)))</f>
        <v>13</v>
      </c>
      <c r="AI12" s="3">
        <v>4</v>
      </c>
      <c r="AJ12" s="99">
        <v>3</v>
      </c>
      <c r="AK12" s="39">
        <f>IF(AND($G12="x",AI12&gt;0),0,IF(ISERROR(LOOKUP(AJ12,Punkte!$D$1:$D$22,Punkte!$E$1:$E$22)),"",LOOKUP((AJ12),Punkte!$D$1:$D$22,Punkte!$E$1:$E$22)))</f>
        <v>16</v>
      </c>
      <c r="AL12" s="120">
        <f t="shared" si="1"/>
        <v>6</v>
      </c>
    </row>
    <row r="13" spans="1:40" x14ac:dyDescent="0.25">
      <c r="A13" s="145">
        <f t="shared" si="2"/>
        <v>9</v>
      </c>
      <c r="B13" s="146">
        <f>SUM(IF(ISNUMBER(J13),J13)+IF(ISNUMBER(M13),M13)+IF(ISNUMBER(P13),P13)+IF(ISNUMBER(S13),S13)+IF(ISNUMBER(V13),V13)+IF(ISNUMBER(Y13),Y13)+IF(ISNUMBER(AB13),AB13)+IF(ISNUMBER(AE13),AE13)+IF(ISNUMBER(#REF!),#REF!)+IF(ISNUMBER(#REF!),#REF!)+IF(ISNUMBER(#REF!),#REF!)+IF(ISNUMBER(AH13),AH13)+IF(ISNUMBER(AK13),AK13))</f>
        <v>69</v>
      </c>
      <c r="C13" s="18">
        <v>64</v>
      </c>
      <c r="D13" s="4"/>
      <c r="E13" s="15" t="s">
        <v>320</v>
      </c>
      <c r="F13" s="15" t="s">
        <v>319</v>
      </c>
      <c r="G13" s="200"/>
      <c r="H13" s="63">
        <v>11</v>
      </c>
      <c r="I13" s="99">
        <v>8</v>
      </c>
      <c r="J13" s="39">
        <f>IF(AND($G13="x",H13&gt;0),0,IF(ISERROR(LOOKUP(I13,Punkte!$D$1:$D$22,Punkte!$E$1:$E$22)),"",LOOKUP((I13),Punkte!$D$1:$D$22,Punkte!$E$1:$E$22)))</f>
        <v>8</v>
      </c>
      <c r="K13" s="3">
        <v>9</v>
      </c>
      <c r="L13" s="99">
        <v>7</v>
      </c>
      <c r="M13" s="39">
        <f>IF(AND($G13="x",K13&gt;0),0,IF(ISERROR(LOOKUP(L13,Punkte!$D$1:$D$22,Punkte!$E$1:$E$22)),"",LOOKUP((L13),Punkte!$D$1:$D$22,Punkte!$E$1:$E$22)))</f>
        <v>9</v>
      </c>
      <c r="N13" s="3">
        <v>14</v>
      </c>
      <c r="O13" s="99">
        <v>9</v>
      </c>
      <c r="P13" s="39">
        <f>IF(AND($G13="x",N13&gt;0),0,IF(ISERROR(LOOKUP(O13,Punkte!$D$1:$D$22,Punkte!$E$1:$E$22)),"",LOOKUP((O13),Punkte!$D$1:$D$22,Punkte!$E$1:$E$22)))</f>
        <v>7</v>
      </c>
      <c r="Q13" s="3">
        <v>15</v>
      </c>
      <c r="R13" s="99">
        <v>10</v>
      </c>
      <c r="S13" s="39">
        <f>IF(AND($G13="x",Q13&gt;0),0,IF(ISERROR(LOOKUP(R13,Punkte!$D$1:$D$22,Punkte!$E$1:$E$22)),"",LOOKUP((R13),Punkte!$D$1:$D$22,Punkte!$E$1:$E$22)))</f>
        <v>6</v>
      </c>
      <c r="T13" s="3">
        <v>16</v>
      </c>
      <c r="U13" s="99">
        <v>10</v>
      </c>
      <c r="V13" s="39">
        <f>IF(AND($G13="x",T13&gt;0),0,IF(ISERROR(LOOKUP(U13,Punkte!$D$1:$D$22,Punkte!$E$1:$E$22)),"",LOOKUP((U13),Punkte!$D$1:$D$22,Punkte!$E$1:$E$22)))</f>
        <v>6</v>
      </c>
      <c r="W13" s="3">
        <v>15</v>
      </c>
      <c r="X13" s="99">
        <v>9</v>
      </c>
      <c r="Y13" s="39">
        <f>IF(AND($G13="x",W13&gt;0),0,IF(ISERROR(LOOKUP(X13,Punkte!$D$1:$D$22,Punkte!$E$1:$E$22)),"",LOOKUP((X13),Punkte!$D$1:$D$22,Punkte!$E$1:$E$22)))</f>
        <v>7</v>
      </c>
      <c r="Z13" s="3">
        <v>16</v>
      </c>
      <c r="AA13" s="99">
        <v>9</v>
      </c>
      <c r="AB13" s="39">
        <f>IF(AND($G13="x",Z13&gt;0),0,IF(ISERROR(LOOKUP(AA13,Punkte!$D$1:$D$22,Punkte!$E$1:$E$22)),"",LOOKUP((AA13),Punkte!$D$1:$D$22,Punkte!$E$1:$E$22)))</f>
        <v>7</v>
      </c>
      <c r="AC13" s="3">
        <v>16</v>
      </c>
      <c r="AD13" s="99">
        <v>9</v>
      </c>
      <c r="AE13" s="39">
        <f>IF(AND($G13="x",AC13&gt;0),0,IF(ISERROR(LOOKUP(AD13,Punkte!$D$1:$D$22,Punkte!$E$1:$E$22)),"",LOOKUP((AD13),Punkte!$D$1:$D$22,Punkte!$E$1:$E$22)))</f>
        <v>7</v>
      </c>
      <c r="AF13" s="3">
        <v>17</v>
      </c>
      <c r="AG13" s="99">
        <v>10</v>
      </c>
      <c r="AH13" s="39">
        <f>IF(AND($G13="x",AF13&gt;0),0,IF(ISERROR(LOOKUP(AG13,Punkte!$D$1:$D$22,Punkte!$E$1:$E$22)),"",LOOKUP((AG13),Punkte!$D$1:$D$22,Punkte!$E$1:$E$22)))</f>
        <v>6</v>
      </c>
      <c r="AI13" s="3">
        <v>17</v>
      </c>
      <c r="AJ13" s="99">
        <v>10</v>
      </c>
      <c r="AK13" s="39">
        <f>IF(AND($G13="x",AI13&gt;0),0,IF(ISERROR(LOOKUP(AJ13,Punkte!$D$1:$D$22,Punkte!$E$1:$E$22)),"",LOOKUP((AJ13),Punkte!$D$1:$D$22,Punkte!$E$1:$E$22)))</f>
        <v>6</v>
      </c>
      <c r="AL13" s="120">
        <f t="shared" si="1"/>
        <v>10</v>
      </c>
    </row>
    <row r="14" spans="1:40" x14ac:dyDescent="0.25">
      <c r="A14" s="145">
        <f t="shared" si="2"/>
        <v>10</v>
      </c>
      <c r="B14" s="146">
        <f>SUM(IF(ISNUMBER(J14),J14)+IF(ISNUMBER(M14),M14)+IF(ISNUMBER(P14),P14)+IF(ISNUMBER(S14),S14)+IF(ISNUMBER(V14),V14)+IF(ISNUMBER(Y14),Y14)+IF(ISNUMBER(AB14),AB14)+IF(ISNUMBER(AE14),AE14)+IF(ISNUMBER(#REF!),#REF!)+IF(ISNUMBER(#REF!),#REF!)+IF(ISNUMBER(#REF!),#REF!)+IF(ISNUMBER(AH14),AH14)+IF(ISNUMBER(AK14),AK14))</f>
        <v>62</v>
      </c>
      <c r="C14" s="3">
        <v>9</v>
      </c>
      <c r="E14" s="15" t="s">
        <v>245</v>
      </c>
      <c r="F14" s="15" t="s">
        <v>55</v>
      </c>
      <c r="G14" s="198"/>
      <c r="H14" s="63"/>
      <c r="I14" s="99">
        <f>IF($G14="x",0,IF(H14&lt;50,H14-COUNTIFS($G$5:$G14,"x"),0))</f>
        <v>0</v>
      </c>
      <c r="J14" s="39" t="str">
        <f>IF(AND($G14="x",H14&gt;0),0,IF(ISERROR(LOOKUP(I14,Punkte!$D$1:$D$22,Punkte!$E$1:$E$22)),"",LOOKUP((I14),Punkte!$D$1:$D$22,Punkte!$E$1:$E$22)))</f>
        <v/>
      </c>
      <c r="L14" s="99">
        <f>IF($G14="x",0,IF(K14&lt;50,K14-COUNTIFS($G$5:$G14,"x"),0))</f>
        <v>0</v>
      </c>
      <c r="M14" s="39" t="str">
        <f>IF(AND($G14="x",K14&gt;0),0,IF(ISERROR(LOOKUP(L14,Punkte!$D$1:$D$22,Punkte!$E$1:$E$22)),"",LOOKUP((L14),Punkte!$D$1:$D$22,Punkte!$E$1:$E$22)))</f>
        <v/>
      </c>
      <c r="N14" s="3">
        <v>12</v>
      </c>
      <c r="O14" s="99">
        <v>8</v>
      </c>
      <c r="P14" s="39">
        <f>IF(AND($G14="x",N14&gt;0),0,IF(ISERROR(LOOKUP(O14,Punkte!$D$1:$D$22,Punkte!$E$1:$E$22)),"",LOOKUP((O14),Punkte!$D$1:$D$22,Punkte!$E$1:$E$22)))</f>
        <v>8</v>
      </c>
      <c r="Q14" s="3">
        <v>13</v>
      </c>
      <c r="R14" s="99">
        <v>9</v>
      </c>
      <c r="S14" s="39">
        <f>IF(AND($G14="x",Q14&gt;0),0,IF(ISERROR(LOOKUP(R14,Punkte!$D$1:$D$22,Punkte!$E$1:$E$22)),"",LOOKUP((R14),Punkte!$D$1:$D$22,Punkte!$E$1:$E$22)))</f>
        <v>7</v>
      </c>
      <c r="T14" s="3">
        <v>10</v>
      </c>
      <c r="U14" s="99">
        <v>8</v>
      </c>
      <c r="V14" s="39">
        <f>IF(AND($G14="x",T14&gt;0),0,IF(ISERROR(LOOKUP(U14,Punkte!$D$1:$D$22,Punkte!$E$1:$E$22)),"",LOOKUP((U14),Punkte!$D$1:$D$22,Punkte!$E$1:$E$22)))</f>
        <v>8</v>
      </c>
      <c r="W14" s="3">
        <v>9</v>
      </c>
      <c r="X14" s="99">
        <v>7</v>
      </c>
      <c r="Y14" s="39">
        <f>IF(AND($G14="x",W14&gt;0),0,IF(ISERROR(LOOKUP(X14,Punkte!$D$1:$D$22,Punkte!$E$1:$E$22)),"",LOOKUP((X14),Punkte!$D$1:$D$22,Punkte!$E$1:$E$22)))</f>
        <v>9</v>
      </c>
      <c r="Z14" s="3">
        <v>14</v>
      </c>
      <c r="AA14" s="99">
        <v>8</v>
      </c>
      <c r="AB14" s="39">
        <f>IF(AND($G14="x",Z14&gt;0),0,IF(ISERROR(LOOKUP(AA14,Punkte!$D$1:$D$22,Punkte!$E$1:$E$22)),"",LOOKUP((AA14),Punkte!$D$1:$D$22,Punkte!$E$1:$E$22)))</f>
        <v>8</v>
      </c>
      <c r="AC14" s="3">
        <v>13</v>
      </c>
      <c r="AD14" s="99">
        <v>8</v>
      </c>
      <c r="AE14" s="39">
        <f>IF(AND($G14="x",AC14&gt;0),0,IF(ISERROR(LOOKUP(AD14,Punkte!$D$1:$D$22,Punkte!$E$1:$E$22)),"",LOOKUP((AD14),Punkte!$D$1:$D$22,Punkte!$E$1:$E$22)))</f>
        <v>8</v>
      </c>
      <c r="AF14" s="3">
        <v>12</v>
      </c>
      <c r="AG14" s="99">
        <v>9</v>
      </c>
      <c r="AH14" s="39">
        <f>IF(AND($G14="x",AF14&gt;0),0,IF(ISERROR(LOOKUP(AG14,Punkte!$D$1:$D$22,Punkte!$E$1:$E$22)),"",LOOKUP((AG14),Punkte!$D$1:$D$22,Punkte!$E$1:$E$22)))</f>
        <v>7</v>
      </c>
      <c r="AI14" s="3">
        <v>13</v>
      </c>
      <c r="AJ14" s="99">
        <v>9</v>
      </c>
      <c r="AK14" s="39">
        <f>IF(AND($G14="x",AI14&gt;0),0,IF(ISERROR(LOOKUP(AJ14,Punkte!$D$1:$D$22,Punkte!$E$1:$E$22)),"",LOOKUP((AJ14),Punkte!$D$1:$D$22,Punkte!$E$1:$E$22)))</f>
        <v>7</v>
      </c>
      <c r="AL14" s="120">
        <f t="shared" si="1"/>
        <v>8</v>
      </c>
    </row>
    <row r="15" spans="1:40" x14ac:dyDescent="0.25">
      <c r="A15" s="145">
        <f t="shared" si="2"/>
        <v>11</v>
      </c>
      <c r="B15" s="146">
        <f>SUM(IF(ISNUMBER(J15),J15)+IF(ISNUMBER(M15),M15)+IF(ISNUMBER(P15),P15)+IF(ISNUMBER(S15),S15)+IF(ISNUMBER(V15),V15)+IF(ISNUMBER(Y15),Y15)+IF(ISNUMBER(AB15),AB15)+IF(ISNUMBER(AE15),AE15)+IF(ISNUMBER(#REF!),#REF!)+IF(ISNUMBER(#REF!),#REF!)+IF(ISNUMBER(#REF!),#REF!)+IF(ISNUMBER(AH15),AH15)+IF(ISNUMBER(AK15),AK15))</f>
        <v>55</v>
      </c>
      <c r="C15" s="3">
        <v>24</v>
      </c>
      <c r="D15" s="19"/>
      <c r="E15" s="15" t="s">
        <v>329</v>
      </c>
      <c r="F15" s="15" t="s">
        <v>43</v>
      </c>
      <c r="G15" s="196"/>
      <c r="H15" s="63">
        <v>12</v>
      </c>
      <c r="I15" s="99">
        <v>9</v>
      </c>
      <c r="J15" s="39">
        <f>IF(AND($G15="x",H15&gt;0),0,IF(ISERROR(LOOKUP(I15,Punkte!$D$1:$D$22,Punkte!$E$1:$E$22)),"",LOOKUP((I15),Punkte!$D$1:$D$22,Punkte!$E$1:$E$22)))</f>
        <v>7</v>
      </c>
      <c r="K15" s="3" t="s">
        <v>47</v>
      </c>
      <c r="L15" s="99">
        <v>0</v>
      </c>
      <c r="M15" s="39" t="str">
        <f>IF(AND($G15="x",K15&gt;0),0,IF(ISERROR(LOOKUP(L15,Punkte!$D$1:$D$22,Punkte!$E$1:$E$22)),"",LOOKUP((L15),Punkte!$D$1:$D$22,Punkte!$E$1:$E$22)))</f>
        <v/>
      </c>
      <c r="N15" s="3">
        <v>17</v>
      </c>
      <c r="O15" s="99">
        <v>10</v>
      </c>
      <c r="P15" s="39">
        <f>IF(AND($G15="x",N15&gt;0),0,IF(ISERROR(LOOKUP(O15,Punkte!$D$1:$D$22,Punkte!$E$1:$E$22)),"",LOOKUP((O15),Punkte!$D$1:$D$22,Punkte!$E$1:$E$22)))</f>
        <v>6</v>
      </c>
      <c r="Q15" s="3">
        <v>17</v>
      </c>
      <c r="R15" s="99">
        <v>11</v>
      </c>
      <c r="S15" s="39">
        <f>IF(AND($G15="x",Q15&gt;0),0,IF(ISERROR(LOOKUP(R15,Punkte!$D$1:$D$22,Punkte!$E$1:$E$22)),"",LOOKUP((R15),Punkte!$D$1:$D$22,Punkte!$E$1:$E$22)))</f>
        <v>5</v>
      </c>
      <c r="T15" s="3">
        <v>15</v>
      </c>
      <c r="U15" s="99">
        <v>9</v>
      </c>
      <c r="V15" s="39">
        <f>IF(AND($G15="x",T15&gt;0),0,IF(ISERROR(LOOKUP(U15,Punkte!$D$1:$D$22,Punkte!$E$1:$E$22)),"",LOOKUP((U15),Punkte!$D$1:$D$22,Punkte!$E$1:$E$22)))</f>
        <v>7</v>
      </c>
      <c r="W15" s="3">
        <v>14</v>
      </c>
      <c r="X15" s="99">
        <v>8</v>
      </c>
      <c r="Y15" s="39">
        <f>IF(AND($G15="x",W15&gt;0),0,IF(ISERROR(LOOKUP(X15,Punkte!$D$1:$D$22,Punkte!$E$1:$E$22)),"",LOOKUP((X15),Punkte!$D$1:$D$22,Punkte!$E$1:$E$22)))</f>
        <v>8</v>
      </c>
      <c r="Z15" s="3">
        <v>21</v>
      </c>
      <c r="AA15" s="99">
        <v>10</v>
      </c>
      <c r="AB15" s="39">
        <f>IF(AND($G15="x",Z15&gt;0),0,IF(ISERROR(LOOKUP(AA15,Punkte!$D$1:$D$22,Punkte!$E$1:$E$22)),"",LOOKUP((AA15),Punkte!$D$1:$D$22,Punkte!$E$1:$E$22)))</f>
        <v>6</v>
      </c>
      <c r="AC15" s="3">
        <v>21</v>
      </c>
      <c r="AD15" s="99">
        <v>10</v>
      </c>
      <c r="AE15" s="39">
        <f>IF(AND($G15="x",AC15&gt;0),0,IF(ISERROR(LOOKUP(AD15,Punkte!$D$1:$D$22,Punkte!$E$1:$E$22)),"",LOOKUP((AD15),Punkte!$D$1:$D$22,Punkte!$E$1:$E$22)))</f>
        <v>6</v>
      </c>
      <c r="AF15" s="3">
        <v>18</v>
      </c>
      <c r="AG15" s="99">
        <v>11</v>
      </c>
      <c r="AH15" s="39">
        <f>IF(AND($G15="x",AF15&gt;0),0,IF(ISERROR(LOOKUP(AG15,Punkte!$D$1:$D$22,Punkte!$E$1:$E$22)),"",LOOKUP((AG15),Punkte!$D$1:$D$22,Punkte!$E$1:$E$22)))</f>
        <v>5</v>
      </c>
      <c r="AI15" s="3">
        <v>19</v>
      </c>
      <c r="AJ15" s="99">
        <v>11</v>
      </c>
      <c r="AK15" s="39">
        <f>IF(AND($G15="x",AI15&gt;0),0,IF(ISERROR(LOOKUP(AJ15,Punkte!$D$1:$D$22,Punkte!$E$1:$E$22)),"",LOOKUP((AJ15),Punkte!$D$1:$D$22,Punkte!$E$1:$E$22)))</f>
        <v>5</v>
      </c>
      <c r="AL15" s="120">
        <f t="shared" si="1"/>
        <v>10</v>
      </c>
    </row>
    <row r="16" spans="1:40" x14ac:dyDescent="0.25">
      <c r="A16" s="145">
        <f t="shared" si="2"/>
        <v>12</v>
      </c>
      <c r="B16" s="146">
        <f>SUM(IF(ISNUMBER(J16),J16)+IF(ISNUMBER(M16),M16)+IF(ISNUMBER(P16),P16)+IF(ISNUMBER(S16),S16)+IF(ISNUMBER(V16),V16)+IF(ISNUMBER(Y16),Y16)+IF(ISNUMBER(AB16),AB16)+IF(ISNUMBER(AE16),AE16)+IF(ISNUMBER(#REF!),#REF!)+IF(ISNUMBER(#REF!),#REF!)+IF(ISNUMBER(#REF!),#REF!)+IF(ISNUMBER(AH16),AH16)+IF(ISNUMBER(AK16),AK16))</f>
        <v>46</v>
      </c>
      <c r="C16" s="3">
        <v>23</v>
      </c>
      <c r="E16" s="15" t="s">
        <v>92</v>
      </c>
      <c r="F16" s="15" t="s">
        <v>55</v>
      </c>
      <c r="G16" s="199"/>
      <c r="H16" s="63">
        <v>13</v>
      </c>
      <c r="I16" s="99">
        <v>10</v>
      </c>
      <c r="J16" s="39">
        <f>IF(AND($G16="x",H16&gt;0),0,IF(ISERROR(LOOKUP(I16,Punkte!$D$1:$D$22,Punkte!$E$1:$E$22)),"",LOOKUP((I16),Punkte!$D$1:$D$22,Punkte!$E$1:$E$22)))</f>
        <v>6</v>
      </c>
      <c r="K16" s="63">
        <v>12</v>
      </c>
      <c r="L16" s="99">
        <v>8</v>
      </c>
      <c r="M16" s="39">
        <f>IF(AND($G16="x",K16&gt;0),0,IF(ISERROR(LOOKUP(L16,Punkte!$D$1:$D$22,Punkte!$E$1:$E$22)),"",LOOKUP((L16),Punkte!$D$1:$D$22,Punkte!$E$1:$E$22)))</f>
        <v>8</v>
      </c>
      <c r="N16" s="3">
        <v>19</v>
      </c>
      <c r="O16" s="99">
        <v>11</v>
      </c>
      <c r="P16" s="39">
        <f>IF(AND($G16="x",N16&gt;0),0,IF(ISERROR(LOOKUP(O16,Punkte!$D$1:$D$22,Punkte!$E$1:$E$22)),"",LOOKUP((O16),Punkte!$D$1:$D$22,Punkte!$E$1:$E$22)))</f>
        <v>5</v>
      </c>
      <c r="Q16" s="3">
        <v>18</v>
      </c>
      <c r="R16" s="99">
        <v>12</v>
      </c>
      <c r="S16" s="39">
        <f>IF(AND($G16="x",Q16&gt;0),0,IF(ISERROR(LOOKUP(R16,Punkte!$D$1:$D$22,Punkte!$E$1:$E$22)),"",LOOKUP((R16),Punkte!$D$1:$D$22,Punkte!$E$1:$E$22)))</f>
        <v>4</v>
      </c>
      <c r="T16" s="3">
        <v>18</v>
      </c>
      <c r="U16" s="99">
        <v>11</v>
      </c>
      <c r="V16" s="39">
        <f>IF(AND($G16="x",T16&gt;0),0,IF(ISERROR(LOOKUP(U16,Punkte!$D$1:$D$22,Punkte!$E$1:$E$22)),"",LOOKUP((U16),Punkte!$D$1:$D$22,Punkte!$E$1:$E$22)))</f>
        <v>5</v>
      </c>
      <c r="W16" s="3" t="s">
        <v>39</v>
      </c>
      <c r="X16" s="99">
        <v>0</v>
      </c>
      <c r="Y16" s="39" t="str">
        <f>IF(AND($G16="x",W16&gt;0),0,IF(ISERROR(LOOKUP(X16,Punkte!$D$1:$D$22,Punkte!$E$1:$E$22)),"",LOOKUP((X16),Punkte!$D$1:$D$22,Punkte!$E$1:$E$22)))</f>
        <v/>
      </c>
      <c r="Z16" s="3">
        <v>22</v>
      </c>
      <c r="AA16" s="99">
        <v>11</v>
      </c>
      <c r="AB16" s="39">
        <f>IF(AND($G16="x",Z16&gt;0),0,IF(ISERROR(LOOKUP(AA16,Punkte!$D$1:$D$22,Punkte!$E$1:$E$22)),"",LOOKUP((AA16),Punkte!$D$1:$D$22,Punkte!$E$1:$E$22)))</f>
        <v>5</v>
      </c>
      <c r="AC16" s="3">
        <v>23</v>
      </c>
      <c r="AD16" s="99">
        <v>11</v>
      </c>
      <c r="AE16" s="39">
        <f>IF(AND($G16="x",AC16&gt;0),0,IF(ISERROR(LOOKUP(AD16,Punkte!$D$1:$D$22,Punkte!$E$1:$E$22)),"",LOOKUP((AD16),Punkte!$D$1:$D$22,Punkte!$E$1:$E$22)))</f>
        <v>5</v>
      </c>
      <c r="AF16" s="3">
        <v>22</v>
      </c>
      <c r="AG16" s="99">
        <v>12</v>
      </c>
      <c r="AH16" s="39">
        <f>IF(AND($G16="x",AF16&gt;0),0,IF(ISERROR(LOOKUP(AG16,Punkte!$D$1:$D$22,Punkte!$E$1:$E$22)),"",LOOKUP((AG16),Punkte!$D$1:$D$22,Punkte!$E$1:$E$22)))</f>
        <v>4</v>
      </c>
      <c r="AI16" s="3">
        <v>21</v>
      </c>
      <c r="AJ16" s="99">
        <v>12</v>
      </c>
      <c r="AK16" s="39">
        <f>IF(AND($G16="x",AI16&gt;0),0,IF(ISERROR(LOOKUP(AJ16,Punkte!$D$1:$D$22,Punkte!$E$1:$E$22)),"",LOOKUP((AJ16),Punkte!$D$1:$D$22,Punkte!$E$1:$E$22)))</f>
        <v>4</v>
      </c>
      <c r="AL16" s="120">
        <f t="shared" si="1"/>
        <v>10</v>
      </c>
    </row>
    <row r="17" spans="1:263" x14ac:dyDescent="0.25">
      <c r="A17" s="145">
        <f t="shared" si="2"/>
        <v>13</v>
      </c>
      <c r="B17" s="146">
        <f>SUM(IF(ISNUMBER(J17),J17)+IF(ISNUMBER(M17),M17)+IF(ISNUMBER(P17),P17)+IF(ISNUMBER(S17),S17)+IF(ISNUMBER(V17),V17)+IF(ISNUMBER(Y17),Y17)+IF(ISNUMBER(AB17),AB17)+IF(ISNUMBER(AE17),AE17)+IF(ISNUMBER(#REF!),#REF!)+IF(ISNUMBER(#REF!),#REF!)+IF(ISNUMBER(#REF!),#REF!)+IF(ISNUMBER(AH17),AH17)+IF(ISNUMBER(AK17),AK17))</f>
        <v>0</v>
      </c>
      <c r="C17" s="18">
        <v>59</v>
      </c>
      <c r="E17" s="15" t="s">
        <v>123</v>
      </c>
      <c r="F17" s="15" t="s">
        <v>241</v>
      </c>
      <c r="G17" s="201" t="s">
        <v>156</v>
      </c>
      <c r="H17" s="63"/>
      <c r="I17" s="99">
        <f>IF($G17="x",0,IF(H17&lt;50,H17-COUNTIFS($G$5:$G17,"x"),0))</f>
        <v>0</v>
      </c>
      <c r="J17" s="39" t="str">
        <f>IF(AND($G17="x",H17&gt;0),0,IF(ISERROR(LOOKUP(I17,Punkte!$D$1:$D$22,Punkte!$E$1:$E$22)),"",LOOKUP((I17),Punkte!$D$1:$D$22,Punkte!$E$1:$E$22)))</f>
        <v/>
      </c>
      <c r="L17" s="99">
        <f>IF($G17="x",0,IF(K17&lt;50,K17-COUNTIFS($G$5:$G17,"x"),0))</f>
        <v>0</v>
      </c>
      <c r="M17" s="39" t="str">
        <f>IF(AND($G17="x",K17&gt;0),0,IF(ISERROR(LOOKUP(L17,Punkte!$D$1:$D$22,Punkte!$E$1:$E$22)),"",LOOKUP((L17),Punkte!$D$1:$D$22,Punkte!$E$1:$E$22)))</f>
        <v/>
      </c>
      <c r="N17" s="3">
        <v>11</v>
      </c>
      <c r="O17" s="99">
        <v>0</v>
      </c>
      <c r="P17" s="39">
        <f>IF(AND($G17="x",N17&gt;0),0,IF(ISERROR(LOOKUP(O17,Punkte!$D$1:$D$22,Punkte!$E$1:$E$22)),"",LOOKUP((O17),Punkte!$D$1:$D$22,Punkte!$E$1:$E$22)))</f>
        <v>0</v>
      </c>
      <c r="Q17" s="3">
        <v>12</v>
      </c>
      <c r="R17" s="99">
        <v>0</v>
      </c>
      <c r="S17" s="39">
        <f>IF(AND($G17="x",Q17&gt;0),0,IF(ISERROR(LOOKUP(R17,Punkte!$D$1:$D$22,Punkte!$E$1:$E$22)),"",LOOKUP((R17),Punkte!$D$1:$D$22,Punkte!$E$1:$E$22)))</f>
        <v>0</v>
      </c>
      <c r="T17" s="3">
        <v>6</v>
      </c>
      <c r="U17" s="99">
        <v>0</v>
      </c>
      <c r="V17" s="39">
        <f>IF(AND($G17="x",T17&gt;0),0,IF(ISERROR(LOOKUP(U17,Punkte!$D$1:$D$22,Punkte!$E$1:$E$22)),"",LOOKUP((U17),Punkte!$D$1:$D$22,Punkte!$E$1:$E$22)))</f>
        <v>0</v>
      </c>
      <c r="W17" s="3">
        <v>8</v>
      </c>
      <c r="X17" s="99">
        <v>0</v>
      </c>
      <c r="Y17" s="39">
        <f>IF(AND($G17="x",W17&gt;0),0,IF(ISERROR(LOOKUP(X17,Punkte!$D$1:$D$22,Punkte!$E$1:$E$22)),"",LOOKUP((X17),Punkte!$D$1:$D$22,Punkte!$E$1:$E$22)))</f>
        <v>0</v>
      </c>
      <c r="Z17" s="3">
        <v>19</v>
      </c>
      <c r="AA17" s="99">
        <v>0</v>
      </c>
      <c r="AB17" s="39">
        <f>IF(AND($G17="x",Z17&gt;0),0,IF(ISERROR(LOOKUP(AA17,Punkte!$D$1:$D$22,Punkte!$E$1:$E$22)),"",LOOKUP((AA17),Punkte!$D$1:$D$22,Punkte!$E$1:$E$22)))</f>
        <v>0</v>
      </c>
      <c r="AC17" s="3">
        <v>17</v>
      </c>
      <c r="AD17" s="99">
        <v>0</v>
      </c>
      <c r="AE17" s="39">
        <f>IF(AND($G17="x",AC17&gt;0),0,IF(ISERROR(LOOKUP(AD17,Punkte!$D$1:$D$22,Punkte!$E$1:$E$22)),"",LOOKUP((AD17),Punkte!$D$1:$D$22,Punkte!$E$1:$E$22)))</f>
        <v>0</v>
      </c>
      <c r="AF17" s="3">
        <v>15</v>
      </c>
      <c r="AG17" s="99">
        <v>0</v>
      </c>
      <c r="AH17" s="39">
        <f>IF(AND($G17="x",AF17&gt;0),0,IF(ISERROR(LOOKUP(AG17,Punkte!$D$1:$D$22,Punkte!$E$1:$E$22)),"",LOOKUP((AG17),Punkte!$D$1:$D$22,Punkte!$E$1:$E$22)))</f>
        <v>0</v>
      </c>
      <c r="AI17" s="3">
        <v>15</v>
      </c>
      <c r="AJ17" s="99">
        <v>0</v>
      </c>
      <c r="AK17" s="39">
        <f>IF(AND($G17="x",AI17&gt;0),0,IF(ISERROR(LOOKUP(AJ17,Punkte!$D$1:$D$22,Punkte!$E$1:$E$22)),"",LOOKUP((AJ17),Punkte!$D$1:$D$22,Punkte!$E$1:$E$22)))</f>
        <v>0</v>
      </c>
      <c r="AL17" s="120">
        <f t="shared" si="1"/>
        <v>8</v>
      </c>
    </row>
    <row r="18" spans="1:263" x14ac:dyDescent="0.25">
      <c r="A18" s="145">
        <f t="shared" si="2"/>
        <v>13</v>
      </c>
      <c r="B18" s="146">
        <f>SUM(IF(ISNUMBER(J18),J18)+IF(ISNUMBER(M18),M18)+IF(ISNUMBER(P18),P18)+IF(ISNUMBER(S18),S18)+IF(ISNUMBER(V18),V18)+IF(ISNUMBER(Y18),Y18)+IF(ISNUMBER(AB18),AB18)+IF(ISNUMBER(AE18),AE18)+IF(ISNUMBER(#REF!),#REF!)+IF(ISNUMBER(#REF!),#REF!)+IF(ISNUMBER(#REF!),#REF!)+IF(ISNUMBER(AH18),AH18)+IF(ISNUMBER(AK18),AK18))</f>
        <v>0</v>
      </c>
      <c r="C18" s="3">
        <v>77</v>
      </c>
      <c r="E18" s="15" t="s">
        <v>33</v>
      </c>
      <c r="F18" s="15" t="s">
        <v>34</v>
      </c>
      <c r="G18" s="199" t="s">
        <v>156</v>
      </c>
      <c r="H18" s="63"/>
      <c r="I18" s="99">
        <f>IF($G18="x",0,IF(H18&lt;50,H18-COUNTIFS($G$5:$G18,"x"),0))</f>
        <v>0</v>
      </c>
      <c r="J18" s="39" t="str">
        <f>IF(AND($G18="x",H18&gt;0),0,IF(ISERROR(LOOKUP(I18,Punkte!$D$1:$D$22,Punkte!$E$1:$E$22)),"",LOOKUP((I18),Punkte!$D$1:$D$22,Punkte!$E$1:$E$22)))</f>
        <v/>
      </c>
      <c r="L18" s="99">
        <f>IF($G18="x",0,IF(K18&lt;50,K18-COUNTIFS($G$5:$G18,"x"),0))</f>
        <v>0</v>
      </c>
      <c r="M18" s="39" t="str">
        <f>IF(AND($G18="x",K18&gt;0),0,IF(ISERROR(LOOKUP(L18,Punkte!$D$1:$D$22,Punkte!$E$1:$E$22)),"",LOOKUP((L18),Punkte!$D$1:$D$22,Punkte!$E$1:$E$22)))</f>
        <v/>
      </c>
      <c r="N18" s="3" t="s">
        <v>39</v>
      </c>
      <c r="O18" s="99">
        <v>0</v>
      </c>
      <c r="P18" s="39">
        <f>IF(AND($G18="x",N18&gt;0),0,IF(ISERROR(LOOKUP(O18,Punkte!$D$1:$D$22,Punkte!$E$1:$E$22)),"",LOOKUP((O18),Punkte!$D$1:$D$22,Punkte!$E$1:$E$22)))</f>
        <v>0</v>
      </c>
      <c r="Q18" s="3" t="s">
        <v>39</v>
      </c>
      <c r="R18" s="99">
        <v>0</v>
      </c>
      <c r="S18" s="39">
        <f>IF(AND($G18="x",Q18&gt;0),0,IF(ISERROR(LOOKUP(R18,Punkte!$D$1:$D$22,Punkte!$E$1:$E$22)),"",LOOKUP((R18),Punkte!$D$1:$D$22,Punkte!$E$1:$E$22)))</f>
        <v>0</v>
      </c>
      <c r="U18" s="99">
        <f>IF($G18="x",0,IF(T18&lt;50,T18-COUNTIFS($G$5:$G18,"x"),0))</f>
        <v>0</v>
      </c>
      <c r="V18" s="39" t="str">
        <f>IF(AND($G18="x",T18&gt;0),0,IF(ISERROR(LOOKUP(U18,Punkte!$D$1:$D$22,Punkte!$E$1:$E$22)),"",LOOKUP((U18),Punkte!$D$1:$D$22,Punkte!$E$1:$E$22)))</f>
        <v/>
      </c>
      <c r="X18" s="99">
        <f>IF($G18="x",0,IF(W18&lt;50,W18-COUNTIFS($G$5:$G18,"x"),0))</f>
        <v>0</v>
      </c>
      <c r="Y18" s="39" t="str">
        <f>IF(AND($G18="x",W18&gt;0),0,IF(ISERROR(LOOKUP(X18,Punkte!$D$1:$D$22,Punkte!$E$1:$E$22)),"",LOOKUP((X18),Punkte!$D$1:$D$22,Punkte!$E$1:$E$22)))</f>
        <v/>
      </c>
      <c r="Z18" s="3">
        <v>2</v>
      </c>
      <c r="AA18" s="99">
        <v>0</v>
      </c>
      <c r="AB18" s="39">
        <f>IF(AND($G18="x",Z18&gt;0),0,IF(ISERROR(LOOKUP(AA18,Punkte!$D$1:$D$22,Punkte!$E$1:$E$22)),"",LOOKUP((AA18),Punkte!$D$1:$D$22,Punkte!$E$1:$E$22)))</f>
        <v>0</v>
      </c>
      <c r="AC18" s="3">
        <v>1</v>
      </c>
      <c r="AD18" s="99">
        <v>0</v>
      </c>
      <c r="AE18" s="39">
        <f>IF(AND($G18="x",AC18&gt;0),0,IF(ISERROR(LOOKUP(AD18,Punkte!$D$1:$D$22,Punkte!$E$1:$E$22)),"",LOOKUP((AD18),Punkte!$D$1:$D$22,Punkte!$E$1:$E$22)))</f>
        <v>0</v>
      </c>
      <c r="AF18" s="3">
        <v>2</v>
      </c>
      <c r="AG18" s="99">
        <v>0</v>
      </c>
      <c r="AH18" s="39">
        <f>IF(AND($G18="x",AF18&gt;0),0,IF(ISERROR(LOOKUP(AG18,Punkte!$D$1:$D$22,Punkte!$E$1:$E$22)),"",LOOKUP((AG18),Punkte!$D$1:$D$22,Punkte!$E$1:$E$22)))</f>
        <v>0</v>
      </c>
      <c r="AI18" s="3">
        <v>3</v>
      </c>
      <c r="AJ18" s="99">
        <v>0</v>
      </c>
      <c r="AK18" s="39">
        <f>IF(AND($G18="x",AI18&gt;0),0,IF(ISERROR(LOOKUP(AJ18,Punkte!$D$1:$D$22,Punkte!$E$1:$E$22)),"",LOOKUP((AJ18),Punkte!$D$1:$D$22,Punkte!$E$1:$E$22)))</f>
        <v>0</v>
      </c>
      <c r="AL18" s="120">
        <f t="shared" si="1"/>
        <v>6</v>
      </c>
    </row>
    <row r="19" spans="1:263" x14ac:dyDescent="0.25">
      <c r="A19" s="145">
        <f t="shared" si="2"/>
        <v>13</v>
      </c>
      <c r="B19" s="146">
        <f>SUM(IF(ISNUMBER(J19),J19)+IF(ISNUMBER(M19),M19)+IF(ISNUMBER(P19),P19)+IF(ISNUMBER(S19),S19)+IF(ISNUMBER(V19),V19)+IF(ISNUMBER(Y19),Y19)+IF(ISNUMBER(AB19),AB19)+IF(ISNUMBER(AE19),AE19)+IF(ISNUMBER(#REF!),#REF!)+IF(ISNUMBER(#REF!),#REF!)+IF(ISNUMBER(#REF!),#REF!)+IF(ISNUMBER(AH19),AH19)+IF(ISNUMBER(AK19),AK19))</f>
        <v>0</v>
      </c>
      <c r="C19" s="18">
        <v>41</v>
      </c>
      <c r="D19" s="4"/>
      <c r="E19" s="15" t="s">
        <v>80</v>
      </c>
      <c r="F19" s="15" t="s">
        <v>81</v>
      </c>
      <c r="G19" s="197" t="s">
        <v>156</v>
      </c>
      <c r="H19" s="63"/>
      <c r="I19" s="99">
        <f>IF($G19="x",0,IF(H19&lt;50,H19-COUNTIFS($G$5:$G19,"x"),0))</f>
        <v>0</v>
      </c>
      <c r="J19" s="39" t="str">
        <f>IF(AND($G19="x",H19&gt;0),0,IF(ISERROR(LOOKUP(I19,Punkte!$D$1:$D$22,Punkte!$E$1:$E$22)),"",LOOKUP((I19),Punkte!$D$1:$D$22,Punkte!$E$1:$E$22)))</f>
        <v/>
      </c>
      <c r="L19" s="99">
        <f>IF($G19="x",0,IF(K19&lt;50,K19-COUNTIFS($G$5:$G19,"x"),0))</f>
        <v>0</v>
      </c>
      <c r="M19" s="39" t="str">
        <f>IF(AND($G19="x",K19&gt;0),0,IF(ISERROR(LOOKUP(L19,Punkte!$D$1:$D$22,Punkte!$E$1:$E$22)),"",LOOKUP((L19),Punkte!$D$1:$D$22,Punkte!$E$1:$E$22)))</f>
        <v/>
      </c>
      <c r="N19" s="3">
        <v>6</v>
      </c>
      <c r="O19" s="99">
        <v>0</v>
      </c>
      <c r="P19" s="39">
        <f>IF(AND($G19="x",N19&gt;0),0,IF(ISERROR(LOOKUP(O19,Punkte!$D$1:$D$22,Punkte!$E$1:$E$22)),"",LOOKUP((O19),Punkte!$D$1:$D$22,Punkte!$E$1:$E$22)))</f>
        <v>0</v>
      </c>
      <c r="Q19" s="3">
        <v>8</v>
      </c>
      <c r="R19" s="99">
        <v>0</v>
      </c>
      <c r="S19" s="39">
        <f>IF(AND($G19="x",Q19&gt;0),0,IF(ISERROR(LOOKUP(R19,Punkte!$D$1:$D$22,Punkte!$E$1:$E$22)),"",LOOKUP((R19),Punkte!$D$1:$D$22,Punkte!$E$1:$E$22)))</f>
        <v>0</v>
      </c>
      <c r="U19" s="99">
        <f>IF($G19="x",0,IF(T19&lt;50,T19-COUNTIFS($G$5:$G19,"x"),0))</f>
        <v>0</v>
      </c>
      <c r="V19" s="39" t="str">
        <f>IF(AND($G19="x",T19&gt;0),0,IF(ISERROR(LOOKUP(U19,Punkte!$D$1:$D$22,Punkte!$E$1:$E$22)),"",LOOKUP((U19),Punkte!$D$1:$D$22,Punkte!$E$1:$E$22)))</f>
        <v/>
      </c>
      <c r="X19" s="99">
        <f>IF($G19="x",0,IF(W19&lt;50,W19-COUNTIFS($G$5:$G19,"x"),0))</f>
        <v>0</v>
      </c>
      <c r="Y19" s="39" t="str">
        <f>IF(AND($G19="x",W19&gt;0),0,IF(ISERROR(LOOKUP(X19,Punkte!$D$1:$D$22,Punkte!$E$1:$E$22)),"",LOOKUP((X19),Punkte!$D$1:$D$22,Punkte!$E$1:$E$22)))</f>
        <v/>
      </c>
      <c r="Z19" s="3">
        <v>6</v>
      </c>
      <c r="AA19" s="99">
        <v>0</v>
      </c>
      <c r="AB19" s="39">
        <f>IF(AND($G19="x",Z19&gt;0),0,IF(ISERROR(LOOKUP(AA19,Punkte!$D$1:$D$22,Punkte!$E$1:$E$22)),"",LOOKUP((AA19),Punkte!$D$1:$D$22,Punkte!$E$1:$E$22)))</f>
        <v>0</v>
      </c>
      <c r="AC19" s="3">
        <v>5</v>
      </c>
      <c r="AD19" s="99">
        <v>0</v>
      </c>
      <c r="AE19" s="39">
        <f>IF(AND($G19="x",AC19&gt;0),0,IF(ISERROR(LOOKUP(AD19,Punkte!$D$1:$D$22,Punkte!$E$1:$E$22)),"",LOOKUP((AD19),Punkte!$D$1:$D$22,Punkte!$E$1:$E$22)))</f>
        <v>0</v>
      </c>
      <c r="AF19" s="3">
        <v>7</v>
      </c>
      <c r="AG19" s="99">
        <v>0</v>
      </c>
      <c r="AH19" s="39">
        <f>IF(AND($G19="x",AF19&gt;0),0,IF(ISERROR(LOOKUP(AG19,Punkte!$D$1:$D$22,Punkte!$E$1:$E$22)),"",LOOKUP((AG19),Punkte!$D$1:$D$22,Punkte!$E$1:$E$22)))</f>
        <v>0</v>
      </c>
      <c r="AI19" s="3">
        <v>7</v>
      </c>
      <c r="AJ19" s="99">
        <v>0</v>
      </c>
      <c r="AK19" s="39">
        <f>IF(AND($G19="x",AI19&gt;0),0,IF(ISERROR(LOOKUP(AJ19,Punkte!$D$1:$D$22,Punkte!$E$1:$E$22)),"",LOOKUP((AJ19),Punkte!$D$1:$D$22,Punkte!$E$1:$E$22)))</f>
        <v>0</v>
      </c>
      <c r="AL19" s="120">
        <f t="shared" si="1"/>
        <v>6</v>
      </c>
    </row>
    <row r="20" spans="1:263" x14ac:dyDescent="0.25">
      <c r="A20" s="145">
        <f t="shared" si="2"/>
        <v>13</v>
      </c>
      <c r="B20" s="146">
        <f>SUM(IF(ISNUMBER(J20),J20)+IF(ISNUMBER(M20),M20)+IF(ISNUMBER(P20),P20)+IF(ISNUMBER(S20),S20)+IF(ISNUMBER(V20),V20)+IF(ISNUMBER(Y20),Y20)+IF(ISNUMBER(AB20),AB20)+IF(ISNUMBER(AE20),AE20)+IF(ISNUMBER(#REF!),#REF!)+IF(ISNUMBER(#REF!),#REF!)+IF(ISNUMBER(#REF!),#REF!)+IF(ISNUMBER(AH20),AH20)+IF(ISNUMBER(AK20),AK20))</f>
        <v>0</v>
      </c>
      <c r="C20" s="3">
        <v>78</v>
      </c>
      <c r="E20" s="15" t="s">
        <v>234</v>
      </c>
      <c r="F20" s="15" t="s">
        <v>117</v>
      </c>
      <c r="G20" s="201" t="s">
        <v>156</v>
      </c>
      <c r="H20" s="63"/>
      <c r="I20" s="99">
        <f>IF($G20="x",0,IF(H20&lt;50,H20-COUNTIFS($G$5:$G20,"x"),0))</f>
        <v>0</v>
      </c>
      <c r="J20" s="39" t="str">
        <f>IF(AND($G20="x",H20&gt;0),0,IF(ISERROR(LOOKUP(I20,Punkte!$D$1:$D$22,Punkte!$E$1:$E$22)),"",LOOKUP((I20),Punkte!$D$1:$D$22,Punkte!$E$1:$E$22)))</f>
        <v/>
      </c>
      <c r="L20" s="99">
        <f>IF($G20="x",0,IF(K20&lt;50,K20-COUNTIFS($G$5:$G20,"x"),0))</f>
        <v>0</v>
      </c>
      <c r="M20" s="39" t="str">
        <f>IF(AND($G20="x",K20&gt;0),0,IF(ISERROR(LOOKUP(L20,Punkte!$D$1:$D$22,Punkte!$E$1:$E$22)),"",LOOKUP((L20),Punkte!$D$1:$D$22,Punkte!$E$1:$E$22)))</f>
        <v/>
      </c>
      <c r="O20" s="99">
        <f>IF($G20="x",0,IF(N20&lt;50,N20-COUNTIFS($G$5:$G20,"x"),0))</f>
        <v>0</v>
      </c>
      <c r="P20" s="39" t="str">
        <f>IF(AND($G20="x",N20&gt;0),0,IF(ISERROR(LOOKUP(O20,Punkte!$D$1:$D$22,Punkte!$E$1:$E$22)),"",LOOKUP((O20),Punkte!$D$1:$D$22,Punkte!$E$1:$E$22)))</f>
        <v/>
      </c>
      <c r="R20" s="99">
        <f>IF($G20="x",0,IF(Q20&lt;50,Q20-COUNTIFS($G$5:$G20,"x"),0))</f>
        <v>0</v>
      </c>
      <c r="S20" s="39" t="str">
        <f>IF(AND($G20="x",Q20&gt;0),0,IF(ISERROR(LOOKUP(R20,Punkte!$D$1:$D$22,Punkte!$E$1:$E$22)),"",LOOKUP((R20),Punkte!$D$1:$D$22,Punkte!$E$1:$E$22)))</f>
        <v/>
      </c>
      <c r="T20" s="3">
        <v>11</v>
      </c>
      <c r="U20" s="99">
        <v>0</v>
      </c>
      <c r="V20" s="39">
        <f>IF(AND($G20="x",T20&gt;0),0,IF(ISERROR(LOOKUP(U20,Punkte!$D$1:$D$22,Punkte!$E$1:$E$22)),"",LOOKUP((U20),Punkte!$D$1:$D$22,Punkte!$E$1:$E$22)))</f>
        <v>0</v>
      </c>
      <c r="W20" s="3">
        <v>10</v>
      </c>
      <c r="X20" s="99">
        <v>0</v>
      </c>
      <c r="Y20" s="39">
        <f>IF(AND($G20="x",W20&gt;0),0,IF(ISERROR(LOOKUP(X20,Punkte!$D$1:$D$22,Punkte!$E$1:$E$22)),"",LOOKUP((X20),Punkte!$D$1:$D$22,Punkte!$E$1:$E$22)))</f>
        <v>0</v>
      </c>
      <c r="Z20" s="3">
        <v>13</v>
      </c>
      <c r="AA20" s="99">
        <v>0</v>
      </c>
      <c r="AB20" s="39">
        <f>IF(AND($G20="x",Z20&gt;0),0,IF(ISERROR(LOOKUP(AA20,Punkte!$D$1:$D$22,Punkte!$E$1:$E$22)),"",LOOKUP((AA20),Punkte!$D$1:$D$22,Punkte!$E$1:$E$22)))</f>
        <v>0</v>
      </c>
      <c r="AC20" s="3">
        <v>14</v>
      </c>
      <c r="AD20" s="99">
        <v>0</v>
      </c>
      <c r="AE20" s="39">
        <f>IF(AND($G20="x",AC20&gt;0),0,IF(ISERROR(LOOKUP(AD20,Punkte!$D$1:$D$22,Punkte!$E$1:$E$22)),"",LOOKUP((AD20),Punkte!$D$1:$D$22,Punkte!$E$1:$E$22)))</f>
        <v>0</v>
      </c>
      <c r="AF20" s="3">
        <v>13</v>
      </c>
      <c r="AG20" s="99">
        <v>0</v>
      </c>
      <c r="AH20" s="39">
        <f>IF(AND($G20="x",AF20&gt;0),0,IF(ISERROR(LOOKUP(AG20,Punkte!$D$1:$D$22,Punkte!$E$1:$E$22)),"",LOOKUP((AG20),Punkte!$D$1:$D$22,Punkte!$E$1:$E$22)))</f>
        <v>0</v>
      </c>
      <c r="AI20" s="3">
        <v>12</v>
      </c>
      <c r="AJ20" s="99">
        <v>0</v>
      </c>
      <c r="AK20" s="39">
        <f>IF(AND($G20="x",AI20&gt;0),0,IF(ISERROR(LOOKUP(AJ20,Punkte!$D$1:$D$22,Punkte!$E$1:$E$22)),"",LOOKUP((AJ20),Punkte!$D$1:$D$22,Punkte!$E$1:$E$22)))</f>
        <v>0</v>
      </c>
      <c r="AL20" s="120">
        <f t="shared" si="1"/>
        <v>6</v>
      </c>
    </row>
    <row r="21" spans="1:263" x14ac:dyDescent="0.25">
      <c r="A21" s="145">
        <f t="shared" si="2"/>
        <v>13</v>
      </c>
      <c r="B21" s="146">
        <f>SUM(IF(ISNUMBER(J21),J21)+IF(ISNUMBER(M21),M21)+IF(ISNUMBER(P21),P21)+IF(ISNUMBER(S21),S21)+IF(ISNUMBER(V21),V21)+IF(ISNUMBER(Y21),Y21)+IF(ISNUMBER(AB21),AB21)+IF(ISNUMBER(AE21),AE21)+IF(ISNUMBER(#REF!),#REF!)+IF(ISNUMBER(#REF!),#REF!)+IF(ISNUMBER(#REF!),#REF!)+IF(ISNUMBER(AH21),AH21)+IF(ISNUMBER(AK21),AK21))</f>
        <v>0</v>
      </c>
      <c r="C21" s="18">
        <v>70</v>
      </c>
      <c r="D21" s="4"/>
      <c r="E21" s="15" t="s">
        <v>315</v>
      </c>
      <c r="F21" s="15" t="s">
        <v>193</v>
      </c>
      <c r="G21" s="196" t="s">
        <v>156</v>
      </c>
      <c r="H21" s="63">
        <v>14</v>
      </c>
      <c r="I21" s="99">
        <v>11</v>
      </c>
      <c r="J21" s="39">
        <f>IF(AND($G21="x",H21&gt;0),0,IF(ISERROR(LOOKUP(I21,Punkte!$D$1:$D$22,Punkte!$E$1:$E$22)),"",LOOKUP((I21),Punkte!$D$1:$D$22,Punkte!$E$1:$E$22)))</f>
        <v>0</v>
      </c>
      <c r="K21" s="3">
        <v>11</v>
      </c>
      <c r="L21" s="99">
        <v>0</v>
      </c>
      <c r="M21" s="39">
        <f>IF(AND($G21="x",K21&gt;0),0,IF(ISERROR(LOOKUP(L21,Punkte!$D$1:$D$22,Punkte!$E$1:$E$22)),"",LOOKUP((L21),Punkte!$D$1:$D$22,Punkte!$E$1:$E$22)))</f>
        <v>0</v>
      </c>
      <c r="O21" s="99">
        <f>IF($G21="x",0,IF(N21&lt;50,N21-COUNTIFS($G$5:$G21,"x"),0))</f>
        <v>0</v>
      </c>
      <c r="P21" s="39" t="str">
        <f>IF(AND($G21="x",N21&gt;0),0,IF(ISERROR(LOOKUP(O21,Punkte!$D$1:$D$22,Punkte!$E$1:$E$22)),"",LOOKUP((O21),Punkte!$D$1:$D$22,Punkte!$E$1:$E$22)))</f>
        <v/>
      </c>
      <c r="R21" s="99">
        <f>IF($G21="x",0,IF(Q21&lt;50,Q21-COUNTIFS($G$5:$G21,"x"),0))</f>
        <v>0</v>
      </c>
      <c r="S21" s="39" t="str">
        <f>IF(AND($G21="x",Q21&gt;0),0,IF(ISERROR(LOOKUP(R21,Punkte!$D$1:$D$22,Punkte!$E$1:$E$22)),"",LOOKUP((R21),Punkte!$D$1:$D$22,Punkte!$E$1:$E$22)))</f>
        <v/>
      </c>
      <c r="U21" s="99">
        <f>IF($G21="x",0,IF(T21&lt;50,T21-COUNTIFS($G$5:$G21,"x"),0))</f>
        <v>0</v>
      </c>
      <c r="V21" s="39" t="str">
        <f>IF(AND($G21="x",T21&gt;0),0,IF(ISERROR(LOOKUP(U21,Punkte!$D$1:$D$22,Punkte!$E$1:$E$22)),"",LOOKUP((U21),Punkte!$D$1:$D$22,Punkte!$E$1:$E$22)))</f>
        <v/>
      </c>
      <c r="X21" s="99">
        <f>IF($G21="x",0,IF(W21&lt;50,W21-COUNTIFS($G$5:$G21,"x"),0))</f>
        <v>0</v>
      </c>
      <c r="Y21" s="39" t="str">
        <f>IF(AND($G21="x",W21&gt;0),0,IF(ISERROR(LOOKUP(X21,Punkte!$D$1:$D$22,Punkte!$E$1:$E$22)),"",LOOKUP((X21),Punkte!$D$1:$D$22,Punkte!$E$1:$E$22)))</f>
        <v/>
      </c>
      <c r="Z21" s="3">
        <v>20</v>
      </c>
      <c r="AA21" s="99">
        <v>0</v>
      </c>
      <c r="AB21" s="39">
        <f>IF(AND($G21="x",Z21&gt;0),0,IF(ISERROR(LOOKUP(AA21,Punkte!$D$1:$D$22,Punkte!$E$1:$E$22)),"",LOOKUP((AA21),Punkte!$D$1:$D$22,Punkte!$E$1:$E$22)))</f>
        <v>0</v>
      </c>
      <c r="AC21" s="3">
        <v>20</v>
      </c>
      <c r="AD21" s="99">
        <v>0</v>
      </c>
      <c r="AE21" s="39">
        <f>IF(AND($G21="x",AC21&gt;0),0,IF(ISERROR(LOOKUP(AD21,Punkte!$D$1:$D$22,Punkte!$E$1:$E$22)),"",LOOKUP((AD21),Punkte!$D$1:$D$22,Punkte!$E$1:$E$22)))</f>
        <v>0</v>
      </c>
      <c r="AF21" s="3">
        <v>14</v>
      </c>
      <c r="AG21" s="99">
        <v>0</v>
      </c>
      <c r="AH21" s="39">
        <f>IF(AND($G21="x",AF21&gt;0),0,IF(ISERROR(LOOKUP(AG21,Punkte!$D$1:$D$22,Punkte!$E$1:$E$22)),"",LOOKUP((AG21),Punkte!$D$1:$D$22,Punkte!$E$1:$E$22)))</f>
        <v>0</v>
      </c>
      <c r="AI21" s="3">
        <v>14</v>
      </c>
      <c r="AJ21" s="99">
        <v>0</v>
      </c>
      <c r="AK21" s="39">
        <f>IF(AND($G21="x",AI21&gt;0),0,IF(ISERROR(LOOKUP(AJ21,Punkte!$D$1:$D$22,Punkte!$E$1:$E$22)),"",LOOKUP((AJ21),Punkte!$D$1:$D$22,Punkte!$E$1:$E$22)))</f>
        <v>0</v>
      </c>
      <c r="AL21" s="120">
        <f t="shared" si="1"/>
        <v>6</v>
      </c>
    </row>
    <row r="22" spans="1:263" collapsed="1" x14ac:dyDescent="0.25">
      <c r="A22" s="145">
        <f t="shared" si="2"/>
        <v>13</v>
      </c>
      <c r="B22" s="146">
        <f>SUM(IF(ISNUMBER(J22),J22)+IF(ISNUMBER(M22),M22)+IF(ISNUMBER(P22),P22)+IF(ISNUMBER(S22),S22)+IF(ISNUMBER(V22),V22)+IF(ISNUMBER(Y22),Y22)+IF(ISNUMBER(AB22),AB22)+IF(ISNUMBER(AE22),AE22)+IF(ISNUMBER(#REF!),#REF!)+IF(ISNUMBER(#REF!),#REF!)+IF(ISNUMBER(#REF!),#REF!)+IF(ISNUMBER(AH22),AH22)+IF(ISNUMBER(AK22),AK22))</f>
        <v>0</v>
      </c>
      <c r="C22" s="3">
        <v>51</v>
      </c>
      <c r="E22" s="15" t="s">
        <v>105</v>
      </c>
      <c r="F22" s="15" t="s">
        <v>229</v>
      </c>
      <c r="G22" s="200" t="s">
        <v>156</v>
      </c>
      <c r="H22" s="63"/>
      <c r="I22" s="99">
        <f>IF($G22="x",0,IF(H22&lt;50,H22-COUNTIFS($G$5:$G22,"x"),0))</f>
        <v>0</v>
      </c>
      <c r="J22" s="39" t="str">
        <f>IF(AND($G22="x",H22&gt;0),0,IF(ISERROR(LOOKUP(I22,Punkte!$D$1:$D$22,Punkte!$E$1:$E$22)),"",LOOKUP((I22),Punkte!$D$1:$D$22,Punkte!$E$1:$E$22)))</f>
        <v/>
      </c>
      <c r="L22" s="99">
        <f>IF($G22="x",0,IF(K22&lt;50,K22-COUNTIFS($G$5:$G22,"x"),0))</f>
        <v>0</v>
      </c>
      <c r="M22" s="39" t="str">
        <f>IF(AND($G22="x",K22&gt;0),0,IF(ISERROR(LOOKUP(L22,Punkte!$D$1:$D$22,Punkte!$E$1:$E$22)),"",LOOKUP((L22),Punkte!$D$1:$D$22,Punkte!$E$1:$E$22)))</f>
        <v/>
      </c>
      <c r="N22" s="3">
        <v>15</v>
      </c>
      <c r="O22" s="99">
        <v>0</v>
      </c>
      <c r="P22" s="39">
        <f>IF(AND($G22="x",N22&gt;0),0,IF(ISERROR(LOOKUP(O22,Punkte!$D$1:$D$22,Punkte!$E$1:$E$22)),"",LOOKUP((O22),Punkte!$D$1:$D$22,Punkte!$E$1:$E$22)))</f>
        <v>0</v>
      </c>
      <c r="Q22" s="3">
        <v>16</v>
      </c>
      <c r="R22" s="99">
        <v>0</v>
      </c>
      <c r="S22" s="39">
        <f>IF(AND($G22="x",Q22&gt;0),0,IF(ISERROR(LOOKUP(R22,Punkte!$D$1:$D$22,Punkte!$E$1:$E$22)),"",LOOKUP((R22),Punkte!$D$1:$D$22,Punkte!$E$1:$E$22)))</f>
        <v>0</v>
      </c>
      <c r="T22" s="3">
        <v>13</v>
      </c>
      <c r="U22" s="99">
        <v>0</v>
      </c>
      <c r="V22" s="39">
        <f>IF(AND($G22="x",T22&gt;0),0,IF(ISERROR(LOOKUP(U22,Punkte!$D$1:$D$22,Punkte!$E$1:$E$22)),"",LOOKUP((U22),Punkte!$D$1:$D$22,Punkte!$E$1:$E$22)))</f>
        <v>0</v>
      </c>
      <c r="W22" s="3">
        <v>12</v>
      </c>
      <c r="X22" s="99">
        <v>0</v>
      </c>
      <c r="Y22" s="39">
        <f>IF(AND($G22="x",W22&gt;0),0,IF(ISERROR(LOOKUP(X22,Punkte!$D$1:$D$22,Punkte!$E$1:$E$22)),"",LOOKUP((X22),Punkte!$D$1:$D$22,Punkte!$E$1:$E$22)))</f>
        <v>0</v>
      </c>
      <c r="AA22" s="99">
        <f>IF($G22="x",0,IF(Z22&lt;50,Z22-COUNTIFS($G$5:$G22,"x"),0))</f>
        <v>0</v>
      </c>
      <c r="AB22" s="39" t="str">
        <f>IF(AND($G22="x",Z22&gt;0),0,IF(ISERROR(LOOKUP(AA22,Punkte!$D$1:$D$22,Punkte!$E$1:$E$22)),"",LOOKUP((AA22),Punkte!$D$1:$D$22,Punkte!$E$1:$E$22)))</f>
        <v/>
      </c>
      <c r="AD22" s="99">
        <f>IF($G22="x",0,IF(AC22&lt;50,AC22-COUNTIFS($G$5:$G22,"x"),0))</f>
        <v>0</v>
      </c>
      <c r="AE22" s="39" t="str">
        <f>IF(AND($G22="x",AC22&gt;0),0,IF(ISERROR(LOOKUP(AD22,Punkte!$D$1:$D$22,Punkte!$E$1:$E$22)),"",LOOKUP((AD22),Punkte!$D$1:$D$22,Punkte!$E$1:$E$22)))</f>
        <v/>
      </c>
      <c r="AF22" s="3">
        <v>19</v>
      </c>
      <c r="AG22" s="99">
        <v>0</v>
      </c>
      <c r="AH22" s="39">
        <f>IF(AND($G22="x",AF22&gt;0),0,IF(ISERROR(LOOKUP(AG22,Punkte!$D$1:$D$22,Punkte!$E$1:$E$22)),"",LOOKUP((AG22),Punkte!$D$1:$D$22,Punkte!$E$1:$E$22)))</f>
        <v>0</v>
      </c>
      <c r="AI22" s="3">
        <v>20</v>
      </c>
      <c r="AJ22" s="99">
        <v>0</v>
      </c>
      <c r="AK22" s="39">
        <f>IF(AND($G22="x",AI22&gt;0),0,IF(ISERROR(LOOKUP(AJ22,Punkte!$D$1:$D$22,Punkte!$E$1:$E$22)),"",LOOKUP((AJ22),Punkte!$D$1:$D$22,Punkte!$E$1:$E$22)))</f>
        <v>0</v>
      </c>
      <c r="AL22" s="120">
        <f t="shared" si="1"/>
        <v>6</v>
      </c>
    </row>
    <row r="23" spans="1:263" collapsed="1" x14ac:dyDescent="0.25">
      <c r="A23" s="145">
        <f t="shared" si="2"/>
        <v>13</v>
      </c>
      <c r="B23" s="146">
        <f>SUM(IF(ISNUMBER(J23),J23)+IF(ISNUMBER(M23),M23)+IF(ISNUMBER(P23),P23)+IF(ISNUMBER(S23),S23)+IF(ISNUMBER(V23),V23)+IF(ISNUMBER(Y23),Y23)+IF(ISNUMBER(AB23),AB23)+IF(ISNUMBER(AE23),AE23)+IF(ISNUMBER(#REF!),#REF!)+IF(ISNUMBER(#REF!),#REF!)+IF(ISNUMBER(#REF!),#REF!)+IF(ISNUMBER(AH23),AH23)+IF(ISNUMBER(AK23),AK23))</f>
        <v>0</v>
      </c>
      <c r="C23" s="3">
        <v>44</v>
      </c>
      <c r="E23" s="21" t="s">
        <v>112</v>
      </c>
      <c r="F23" s="21" t="s">
        <v>43</v>
      </c>
      <c r="G23" s="196" t="s">
        <v>156</v>
      </c>
      <c r="H23" s="63"/>
      <c r="I23" s="99">
        <f>IF($G23="x",0,IF(H23&lt;50,H23-COUNTIFS($G$5:$G23,"x"),0))</f>
        <v>0</v>
      </c>
      <c r="J23" s="39" t="str">
        <f>IF(AND($G23="x",H23&gt;0),0,IF(ISERROR(LOOKUP(I23,Punkte!$D$1:$D$22,Punkte!$E$1:$E$22)),"",LOOKUP((I23),Punkte!$D$1:$D$22,Punkte!$E$1:$E$22)))</f>
        <v/>
      </c>
      <c r="L23" s="99">
        <f>IF($G23="x",0,IF(K23&lt;50,K23-COUNTIFS($G$5:$G23,"x"),0))</f>
        <v>0</v>
      </c>
      <c r="M23" s="39" t="str">
        <f>IF(AND($G23="x",K23&gt;0),0,IF(ISERROR(LOOKUP(L23,Punkte!$D$1:$D$22,Punkte!$E$1:$E$22)),"",LOOKUP((L23),Punkte!$D$1:$D$22,Punkte!$E$1:$E$22)))</f>
        <v/>
      </c>
      <c r="N23" s="3">
        <v>16</v>
      </c>
      <c r="O23" s="99">
        <v>0</v>
      </c>
      <c r="P23" s="39">
        <f>IF(AND($G23="x",N23&gt;0),0,IF(ISERROR(LOOKUP(O23,Punkte!$D$1:$D$22,Punkte!$E$1:$E$22)),"",LOOKUP((O23),Punkte!$D$1:$D$22,Punkte!$E$1:$E$22)))</f>
        <v>0</v>
      </c>
      <c r="Q23" s="3" t="s">
        <v>39</v>
      </c>
      <c r="R23" s="99">
        <v>0</v>
      </c>
      <c r="S23" s="39">
        <f>IF(AND($G23="x",Q23&gt;0),0,IF(ISERROR(LOOKUP(R23,Punkte!$D$1:$D$22,Punkte!$E$1:$E$22)),"",LOOKUP((R23),Punkte!$D$1:$D$22,Punkte!$E$1:$E$22)))</f>
        <v>0</v>
      </c>
      <c r="U23" s="99">
        <f>IF($G23="x",0,IF(T23&lt;50,T23-COUNTIFS($G$5:$G23,"x"),0))</f>
        <v>0</v>
      </c>
      <c r="V23" s="39" t="str">
        <f>IF(AND($G23="x",T23&gt;0),0,IF(ISERROR(LOOKUP(U23,Punkte!$D$1:$D$22,Punkte!$E$1:$E$22)),"",LOOKUP((U23),Punkte!$D$1:$D$22,Punkte!$E$1:$E$22)))</f>
        <v/>
      </c>
      <c r="X23" s="99">
        <f>IF($G23="x",0,IF(W23&lt;50,W23-COUNTIFS($G$5:$G23,"x"),0))</f>
        <v>0</v>
      </c>
      <c r="Y23" s="39" t="str">
        <f>IF(AND($G23="x",W23&gt;0),0,IF(ISERROR(LOOKUP(X23,Punkte!$D$1:$D$22,Punkte!$E$1:$E$22)),"",LOOKUP((X23),Punkte!$D$1:$D$22,Punkte!$E$1:$E$22)))</f>
        <v/>
      </c>
      <c r="Z23" s="3" t="s">
        <v>47</v>
      </c>
      <c r="AA23" s="99">
        <v>0</v>
      </c>
      <c r="AB23" s="39">
        <f>IF(AND($G23="x",Z23&gt;0),0,IF(ISERROR(LOOKUP(AA23,Punkte!$D$1:$D$22,Punkte!$E$1:$E$22)),"",LOOKUP((AA23),Punkte!$D$1:$D$22,Punkte!$E$1:$E$22)))</f>
        <v>0</v>
      </c>
      <c r="AD23" s="99">
        <f>IF($G23="x",0,IF(AC23&lt;50,AC23-COUNTIFS($G$5:$G23,"x"),0))</f>
        <v>0</v>
      </c>
      <c r="AE23" s="39" t="str">
        <f>IF(AND($G23="x",AC23&gt;0),0,IF(ISERROR(LOOKUP(AD23,Punkte!$D$1:$D$22,Punkte!$E$1:$E$22)),"",LOOKUP((AD23),Punkte!$D$1:$D$22,Punkte!$E$1:$E$22)))</f>
        <v/>
      </c>
      <c r="AF23" s="3">
        <v>21</v>
      </c>
      <c r="AG23" s="99">
        <v>0</v>
      </c>
      <c r="AH23" s="39">
        <f>IF(AND($G23="x",AF23&gt;0),0,IF(ISERROR(LOOKUP(AG23,Punkte!$D$1:$D$22,Punkte!$E$1:$E$22)),"",LOOKUP((AG23),Punkte!$D$1:$D$22,Punkte!$E$1:$E$22)))</f>
        <v>0</v>
      </c>
      <c r="AI23" s="3" t="s">
        <v>39</v>
      </c>
      <c r="AJ23" s="99">
        <v>0</v>
      </c>
      <c r="AK23" s="39">
        <f>IF(AND($G23="x",AI23&gt;0),0,IF(ISERROR(LOOKUP(AJ23,Punkte!$D$1:$D$22,Punkte!$E$1:$E$22)),"",LOOKUP((AJ23),Punkte!$D$1:$D$22,Punkte!$E$1:$E$22)))</f>
        <v>0</v>
      </c>
      <c r="AL23" s="120">
        <f t="shared" si="1"/>
        <v>5</v>
      </c>
    </row>
    <row r="24" spans="1:263" collapsed="1" x14ac:dyDescent="0.25">
      <c r="A24" s="145">
        <f t="shared" si="2"/>
        <v>13</v>
      </c>
      <c r="B24" s="146">
        <f>SUM(IF(ISNUMBER(J24),J24)+IF(ISNUMBER(M24),M24)+IF(ISNUMBER(P24),P24)+IF(ISNUMBER(S24),S24)+IF(ISNUMBER(V24),V24)+IF(ISNUMBER(Y24),Y24)+IF(ISNUMBER(AB24),AB24)+IF(ISNUMBER(AE24),AE24)+IF(ISNUMBER(#REF!),#REF!)+IF(ISNUMBER(#REF!),#REF!)+IF(ISNUMBER(#REF!),#REF!)+IF(ISNUMBER(AH24),AH24)+IF(ISNUMBER(AK24),AK24))</f>
        <v>0</v>
      </c>
      <c r="C24" s="3">
        <v>67</v>
      </c>
      <c r="E24" s="15" t="s">
        <v>73</v>
      </c>
      <c r="F24" s="15" t="s">
        <v>211</v>
      </c>
      <c r="G24" s="196" t="s">
        <v>156</v>
      </c>
      <c r="H24" s="63">
        <v>10</v>
      </c>
      <c r="I24" s="99">
        <v>0</v>
      </c>
      <c r="J24" s="39">
        <f>IF(AND($G24="x",H24&gt;0),0,IF(ISERROR(LOOKUP(I24,Punkte!$D$1:$D$22,Punkte!$E$1:$E$22)),"",LOOKUP((I24),Punkte!$D$1:$D$22,Punkte!$E$1:$E$22)))</f>
        <v>0</v>
      </c>
      <c r="K24" s="3">
        <v>10</v>
      </c>
      <c r="L24" s="99">
        <v>0</v>
      </c>
      <c r="M24" s="39">
        <f>IF(AND($G24="x",K24&gt;0),0,IF(ISERROR(LOOKUP(L24,Punkte!$D$1:$D$22,Punkte!$E$1:$E$22)),"",LOOKUP((L24),Punkte!$D$1:$D$22,Punkte!$E$1:$E$22)))</f>
        <v>0</v>
      </c>
      <c r="N24" s="3">
        <v>13</v>
      </c>
      <c r="O24" s="99">
        <v>0</v>
      </c>
      <c r="P24" s="39">
        <f>IF(AND($G24="x",N24&gt;0),0,IF(ISERROR(LOOKUP(O24,Punkte!$D$1:$D$22,Punkte!$E$1:$E$22)),"",LOOKUP((O24),Punkte!$D$1:$D$22,Punkte!$E$1:$E$22)))</f>
        <v>0</v>
      </c>
      <c r="Q24" s="3">
        <v>14</v>
      </c>
      <c r="R24" s="99">
        <v>0</v>
      </c>
      <c r="S24" s="39">
        <f>IF(AND($G24="x",Q24&gt;0),0,IF(ISERROR(LOOKUP(R24,Punkte!$D$1:$D$22,Punkte!$E$1:$E$22)),"",LOOKUP((R24),Punkte!$D$1:$D$22,Punkte!$E$1:$E$22)))</f>
        <v>0</v>
      </c>
      <c r="U24" s="99">
        <f>IF($G24="x",0,IF(T24&lt;50,T24-COUNTIFS($G$5:$G24,"x"),0))</f>
        <v>0</v>
      </c>
      <c r="V24" s="39" t="str">
        <f>IF(AND($G24="x",T24&gt;0),0,IF(ISERROR(LOOKUP(U24,Punkte!$D$1:$D$22,Punkte!$E$1:$E$22)),"",LOOKUP((U24),Punkte!$D$1:$D$22,Punkte!$E$1:$E$22)))</f>
        <v/>
      </c>
      <c r="X24" s="99">
        <f>IF($G24="x",0,IF(W24&lt;50,W24-COUNTIFS($G$5:$G24,"x"),0))</f>
        <v>0</v>
      </c>
      <c r="Y24" s="39" t="str">
        <f>IF(AND($G24="x",W24&gt;0),0,IF(ISERROR(LOOKUP(X24,Punkte!$D$1:$D$22,Punkte!$E$1:$E$22)),"",LOOKUP((X24),Punkte!$D$1:$D$22,Punkte!$E$1:$E$22)))</f>
        <v/>
      </c>
      <c r="AA24" s="99">
        <f>IF($G24="x",0,IF(Z24&lt;50,Z24-COUNTIFS($G$5:$G24,"x"),0))</f>
        <v>0</v>
      </c>
      <c r="AB24" s="39" t="str">
        <f>IF(AND($G24="x",Z24&gt;0),0,IF(ISERROR(LOOKUP(AA24,Punkte!$D$1:$D$22,Punkte!$E$1:$E$22)),"",LOOKUP((AA24),Punkte!$D$1:$D$22,Punkte!$E$1:$E$22)))</f>
        <v/>
      </c>
      <c r="AC24" s="3">
        <v>18</v>
      </c>
      <c r="AD24" s="99">
        <v>0</v>
      </c>
      <c r="AE24" s="39">
        <f>IF(AND($G24="x",AC24&gt;0),0,IF(ISERROR(LOOKUP(AD24,Punkte!$D$1:$D$22,Punkte!$E$1:$E$22)),"",LOOKUP((AD24),Punkte!$D$1:$D$22,Punkte!$E$1:$E$22)))</f>
        <v>0</v>
      </c>
      <c r="AG24" s="99">
        <f>IF($G24="x",0,IF(AF24&lt;50,AF24-COUNTIFS($G$5:$G24,"x"),0))</f>
        <v>0</v>
      </c>
      <c r="AH24" s="39" t="str">
        <f>IF(AND($G24="x",AF24&gt;0),0,IF(ISERROR(LOOKUP(AG24,Punkte!$D$1:$D$22,Punkte!$E$1:$E$22)),"",LOOKUP((AG24),Punkte!$D$1:$D$22,Punkte!$E$1:$E$22)))</f>
        <v/>
      </c>
      <c r="AJ24" s="99">
        <f>IF($G24="x",0,IF(AI24&lt;50,AI24-COUNTIFS($G$5:$G24,"x"),0))</f>
        <v>0</v>
      </c>
      <c r="AK24" s="39" t="str">
        <f>IF(AND($G24="x",AI24&gt;0),0,IF(ISERROR(LOOKUP(AJ24,Punkte!$D$1:$D$22,Punkte!$E$1:$E$22)),"",LOOKUP((AJ24),Punkte!$D$1:$D$22,Punkte!$E$1:$E$22)))</f>
        <v/>
      </c>
      <c r="AL24" s="120">
        <f t="shared" si="1"/>
        <v>5</v>
      </c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</row>
    <row r="25" spans="1:263" x14ac:dyDescent="0.25">
      <c r="A25" s="145">
        <f t="shared" si="2"/>
        <v>13</v>
      </c>
      <c r="B25" s="146">
        <f>SUM(IF(ISNUMBER(J25),J25)+IF(ISNUMBER(M25),M25)+IF(ISNUMBER(P25),P25)+IF(ISNUMBER(S25),S25)+IF(ISNUMBER(V25),V25)+IF(ISNUMBER(Y25),Y25)+IF(ISNUMBER(AB25),AB25)+IF(ISNUMBER(AE25),AE25)+IF(ISNUMBER(#REF!),#REF!)+IF(ISNUMBER(#REF!),#REF!)+IF(ISNUMBER(#REF!),#REF!)+IF(ISNUMBER(AH25),AH25)+IF(ISNUMBER(AK25),AK25))</f>
        <v>0</v>
      </c>
      <c r="C25" s="3">
        <v>19</v>
      </c>
      <c r="E25" s="15" t="s">
        <v>200</v>
      </c>
      <c r="F25" s="15" t="s">
        <v>43</v>
      </c>
      <c r="G25" s="196" t="s">
        <v>156</v>
      </c>
      <c r="H25" s="63"/>
      <c r="I25" s="99">
        <f>IF($G25="x",0,IF(H25&lt;50,H25-COUNTIFS($G$5:$G25,"x"),0))</f>
        <v>0</v>
      </c>
      <c r="J25" s="39" t="str">
        <f>IF(AND($G25="x",H25&gt;0),0,IF(ISERROR(LOOKUP(I25,Punkte!$D$1:$D$22,Punkte!$E$1:$E$22)),"",LOOKUP((I25),Punkte!$D$1:$D$22,Punkte!$E$1:$E$22)))</f>
        <v/>
      </c>
      <c r="L25" s="99">
        <f>IF($G25="x",0,IF(K25&lt;50,K25-COUNTIFS($G$5:$G25,"x"),0))</f>
        <v>0</v>
      </c>
      <c r="M25" s="39" t="str">
        <f>IF(AND($G25="x",K25&gt;0),0,IF(ISERROR(LOOKUP(L25,Punkte!$D$1:$D$22,Punkte!$E$1:$E$22)),"",LOOKUP((L25),Punkte!$D$1:$D$22,Punkte!$E$1:$E$22)))</f>
        <v/>
      </c>
      <c r="O25" s="99">
        <f>IF($G25="x",0,IF(N25&lt;50,N25-COUNTIFS($G$5:$G25,"x"),0))</f>
        <v>0</v>
      </c>
      <c r="P25" s="39" t="str">
        <f>IF(AND($G25="x",N25&gt;0),0,IF(ISERROR(LOOKUP(O25,Punkte!$D$1:$D$22,Punkte!$E$1:$E$22)),"",LOOKUP((O25),Punkte!$D$1:$D$22,Punkte!$E$1:$E$22)))</f>
        <v/>
      </c>
      <c r="R25" s="99">
        <f>IF($G25="x",0,IF(Q25&lt;50,Q25-COUNTIFS($G$5:$G25,"x"),0))</f>
        <v>0</v>
      </c>
      <c r="S25" s="39" t="str">
        <f>IF(AND($G25="x",Q25&gt;0),0,IF(ISERROR(LOOKUP(R25,Punkte!$D$1:$D$22,Punkte!$E$1:$E$22)),"",LOOKUP((R25),Punkte!$D$1:$D$22,Punkte!$E$1:$E$22)))</f>
        <v/>
      </c>
      <c r="U25" s="99">
        <f>IF($G25="x",0,IF(T25&lt;50,T25-COUNTIFS($G$5:$G25,"x"),0))</f>
        <v>0</v>
      </c>
      <c r="V25" s="39" t="str">
        <f>IF(AND($G25="x",T25&gt;0),0,IF(ISERROR(LOOKUP(U25,Punkte!$D$1:$D$22,Punkte!$E$1:$E$22)),"",LOOKUP((U25),Punkte!$D$1:$D$22,Punkte!$E$1:$E$22)))</f>
        <v/>
      </c>
      <c r="X25" s="99">
        <f>IF($G25="x",0,IF(W25&lt;50,W25-COUNTIFS($G$5:$G25,"x"),0))</f>
        <v>0</v>
      </c>
      <c r="Y25" s="39" t="str">
        <f>IF(AND($G25="x",W25&gt;0),0,IF(ISERROR(LOOKUP(X25,Punkte!$D$1:$D$22,Punkte!$E$1:$E$22)),"",LOOKUP((X25),Punkte!$D$1:$D$22,Punkte!$E$1:$E$22)))</f>
        <v/>
      </c>
      <c r="Z25" s="3">
        <v>9</v>
      </c>
      <c r="AA25" s="99">
        <v>0</v>
      </c>
      <c r="AB25" s="39">
        <f>IF(AND($G25="x",Z25&gt;0),0,IF(ISERROR(LOOKUP(AA25,Punkte!$D$1:$D$22,Punkte!$E$1:$E$22)),"",LOOKUP((AA25),Punkte!$D$1:$D$22,Punkte!$E$1:$E$22)))</f>
        <v>0</v>
      </c>
      <c r="AC25" s="3">
        <v>12</v>
      </c>
      <c r="AD25" s="99">
        <v>0</v>
      </c>
      <c r="AE25" s="39">
        <f>IF(AND($G25="x",AC25&gt;0),0,IF(ISERROR(LOOKUP(AD25,Punkte!$D$1:$D$22,Punkte!$E$1:$E$22)),"",LOOKUP((AD25),Punkte!$D$1:$D$22,Punkte!$E$1:$E$22)))</f>
        <v>0</v>
      </c>
      <c r="AF25" s="3">
        <v>8</v>
      </c>
      <c r="AG25" s="99">
        <v>0</v>
      </c>
      <c r="AH25" s="39">
        <f>IF(AND($G25="x",AF25&gt;0),0,IF(ISERROR(LOOKUP(AG25,Punkte!$D$1:$D$22,Punkte!$E$1:$E$22)),"",LOOKUP((AG25),Punkte!$D$1:$D$22,Punkte!$E$1:$E$22)))</f>
        <v>0</v>
      </c>
      <c r="AI25" s="3">
        <v>10</v>
      </c>
      <c r="AJ25" s="99">
        <v>0</v>
      </c>
      <c r="AK25" s="39">
        <f>IF(AND($G25="x",AI25&gt;0),0,IF(ISERROR(LOOKUP(AJ25,Punkte!$D$1:$D$22,Punkte!$E$1:$E$22)),"",LOOKUP((AJ25),Punkte!$D$1:$D$22,Punkte!$E$1:$E$22)))</f>
        <v>0</v>
      </c>
      <c r="AL25" s="120">
        <f t="shared" si="1"/>
        <v>4</v>
      </c>
    </row>
    <row r="26" spans="1:263" x14ac:dyDescent="0.25">
      <c r="A26" s="145">
        <f t="shared" si="2"/>
        <v>13</v>
      </c>
      <c r="B26" s="146">
        <f>SUM(IF(ISNUMBER(J26),J26)+IF(ISNUMBER(M26),M26)+IF(ISNUMBER(P26),P26)+IF(ISNUMBER(S26),S26)+IF(ISNUMBER(V26),V26)+IF(ISNUMBER(Y26),Y26)+IF(ISNUMBER(AB26),AB26)+IF(ISNUMBER(AE26),AE26)+IF(ISNUMBER(#REF!),#REF!)+IF(ISNUMBER(#REF!),#REF!)+IF(ISNUMBER(#REF!),#REF!)+IF(ISNUMBER(AH26),AH26)+IF(ISNUMBER(AK26),AK26))</f>
        <v>0</v>
      </c>
      <c r="C26" s="3">
        <v>39</v>
      </c>
      <c r="E26" s="15" t="s">
        <v>257</v>
      </c>
      <c r="F26" s="15" t="s">
        <v>258</v>
      </c>
      <c r="G26" s="196" t="s">
        <v>156</v>
      </c>
      <c r="H26" s="63"/>
      <c r="I26" s="99">
        <f>IF($G26="x",0,IF(H26&lt;50,H26-COUNTIFS($G$5:$G26,"x"),0))</f>
        <v>0</v>
      </c>
      <c r="J26" s="39" t="str">
        <f>IF(AND($G26="x",H26&gt;0),0,IF(ISERROR(LOOKUP(I26,Punkte!$D$1:$D$22,Punkte!$E$1:$E$22)),"",LOOKUP((I26),Punkte!$D$1:$D$22,Punkte!$E$1:$E$22)))</f>
        <v/>
      </c>
      <c r="L26" s="99">
        <f>IF($G26="x",0,IF(K26&lt;50,K26-COUNTIFS($G$5:$G26,"x"),0))</f>
        <v>0</v>
      </c>
      <c r="M26" s="39" t="str">
        <f>IF(AND($G26="x",K26&gt;0),0,IF(ISERROR(LOOKUP(L26,Punkte!$D$1:$D$22,Punkte!$E$1:$E$22)),"",LOOKUP((L26),Punkte!$D$1:$D$22,Punkte!$E$1:$E$22)))</f>
        <v/>
      </c>
      <c r="N26" s="3">
        <v>3</v>
      </c>
      <c r="O26" s="99">
        <v>0</v>
      </c>
      <c r="P26" s="39">
        <f>IF(AND($G26="x",N26&gt;0),0,IF(ISERROR(LOOKUP(O26,Punkte!$D$1:$D$22,Punkte!$E$1:$E$22)),"",LOOKUP((O26),Punkte!$D$1:$D$22,Punkte!$E$1:$E$22)))</f>
        <v>0</v>
      </c>
      <c r="Q26" s="3">
        <v>3</v>
      </c>
      <c r="R26" s="99">
        <v>0</v>
      </c>
      <c r="S26" s="39">
        <f>IF(AND($G26="x",Q26&gt;0),0,IF(ISERROR(LOOKUP(R26,Punkte!$D$1:$D$22,Punkte!$E$1:$E$22)),"",LOOKUP((R26),Punkte!$D$1:$D$22,Punkte!$E$1:$E$22)))</f>
        <v>0</v>
      </c>
      <c r="U26" s="99">
        <f>IF($G26="x",0,IF(T26&lt;50,T26-COUNTIFS($G$5:$G26,"x"),0))</f>
        <v>0</v>
      </c>
      <c r="V26" s="39" t="str">
        <f>IF(AND($G26="x",T26&gt;0),0,IF(ISERROR(LOOKUP(U26,Punkte!$D$1:$D$22,Punkte!$E$1:$E$22)),"",LOOKUP((U26),Punkte!$D$1:$D$22,Punkte!$E$1:$E$22)))</f>
        <v/>
      </c>
      <c r="X26" s="99">
        <f>IF($G26="x",0,IF(W26&lt;50,W26-COUNTIFS($G$5:$G26,"x"),0))</f>
        <v>0</v>
      </c>
      <c r="Y26" s="39" t="str">
        <f>IF(AND($G26="x",W26&gt;0),0,IF(ISERROR(LOOKUP(X26,Punkte!$D$1:$D$22,Punkte!$E$1:$E$22)),"",LOOKUP((X26),Punkte!$D$1:$D$22,Punkte!$E$1:$E$22)))</f>
        <v/>
      </c>
      <c r="Z26" s="3">
        <v>5</v>
      </c>
      <c r="AA26" s="99">
        <v>0</v>
      </c>
      <c r="AB26" s="39">
        <f>IF(AND($G26="x",Z26&gt;0),0,IF(ISERROR(LOOKUP(AA26,Punkte!$D$1:$D$22,Punkte!$E$1:$E$22)),"",LOOKUP((AA26),Punkte!$D$1:$D$22,Punkte!$E$1:$E$22)))</f>
        <v>0</v>
      </c>
      <c r="AC26" s="3">
        <v>6</v>
      </c>
      <c r="AD26" s="99">
        <v>0</v>
      </c>
      <c r="AE26" s="39">
        <f>IF(AND($G26="x",AC26&gt;0),0,IF(ISERROR(LOOKUP(AD26,Punkte!$D$1:$D$22,Punkte!$E$1:$E$22)),"",LOOKUP((AD26),Punkte!$D$1:$D$22,Punkte!$E$1:$E$22)))</f>
        <v>0</v>
      </c>
      <c r="AG26" s="99">
        <f>IF($G26="x",0,IF(AF26&lt;50,AF26-COUNTIFS($G$5:$G26,"x"),0))</f>
        <v>0</v>
      </c>
      <c r="AH26" s="39" t="str">
        <f>IF(AND($G26="x",AF26&gt;0),0,IF(ISERROR(LOOKUP(AG26,Punkte!$D$1:$D$22,Punkte!$E$1:$E$22)),"",LOOKUP((AG26),Punkte!$D$1:$D$22,Punkte!$E$1:$E$22)))</f>
        <v/>
      </c>
      <c r="AJ26" s="99">
        <f>IF($G26="x",0,IF(AI26&lt;50,AI26-COUNTIFS($G$5:$G26,"x"),0))</f>
        <v>0</v>
      </c>
      <c r="AK26" s="39" t="str">
        <f>IF(AND($G26="x",AI26&gt;0),0,IF(ISERROR(LOOKUP(AJ26,Punkte!$D$1:$D$22,Punkte!$E$1:$E$22)),"",LOOKUP((AJ26),Punkte!$D$1:$D$22,Punkte!$E$1:$E$22)))</f>
        <v/>
      </c>
      <c r="AL26" s="120">
        <f t="shared" si="1"/>
        <v>4</v>
      </c>
    </row>
    <row r="27" spans="1:263" x14ac:dyDescent="0.25">
      <c r="A27" s="145">
        <f t="shared" si="2"/>
        <v>13</v>
      </c>
      <c r="B27" s="146">
        <f>SUM(IF(ISNUMBER(J27),J27)+IF(ISNUMBER(M27),M27)+IF(ISNUMBER(P27),P27)+IF(ISNUMBER(S27),S27)+IF(ISNUMBER(V27),V27)+IF(ISNUMBER(Y27),Y27)+IF(ISNUMBER(AB27),AB27)+IF(ISNUMBER(AE27),AE27)+IF(ISNUMBER(#REF!),#REF!)+IF(ISNUMBER(#REF!),#REF!)+IF(ISNUMBER(#REF!),#REF!)+IF(ISNUMBER(AH27),AH27)+IF(ISNUMBER(AK27),AK27))</f>
        <v>0</v>
      </c>
      <c r="C27" s="3">
        <v>67</v>
      </c>
      <c r="E27" s="15" t="s">
        <v>73</v>
      </c>
      <c r="F27" s="15" t="s">
        <v>74</v>
      </c>
      <c r="G27" s="196" t="s">
        <v>156</v>
      </c>
      <c r="H27" s="63"/>
      <c r="I27" s="99">
        <f>IF($G27="x",0,IF(H27&lt;50,H27-COUNTIFS($G$5:$G27,"x"),0))</f>
        <v>0</v>
      </c>
      <c r="J27" s="39" t="str">
        <f>IF(AND($G27="x",H27&gt;0),0,IF(ISERROR(LOOKUP(I27,Punkte!$D$1:$D$22,Punkte!$E$1:$E$22)),"",LOOKUP((I27),Punkte!$D$1:$D$22,Punkte!$E$1:$E$22)))</f>
        <v/>
      </c>
      <c r="L27" s="99">
        <f>IF($G27="x",0,IF(K27&lt;50,K27-COUNTIFS($G$5:$G27,"x"),0))</f>
        <v>0</v>
      </c>
      <c r="M27" s="39" t="str">
        <f>IF(AND($G27="x",K27&gt;0),0,IF(ISERROR(LOOKUP(L27,Punkte!$D$1:$D$22,Punkte!$E$1:$E$22)),"",LOOKUP((L27),Punkte!$D$1:$D$22,Punkte!$E$1:$E$22)))</f>
        <v/>
      </c>
      <c r="O27" s="99">
        <f>IF($G27="x",0,IF(N27&lt;50,N27-COUNTIFS($G$5:$G27,"x"),0))</f>
        <v>0</v>
      </c>
      <c r="P27" s="39" t="str">
        <f>IF(AND($G27="x",N27&gt;0),0,IF(ISERROR(LOOKUP(O27,Punkte!$D$1:$D$22,Punkte!$E$1:$E$22)),"",LOOKUP((O27),Punkte!$D$1:$D$22,Punkte!$E$1:$E$22)))</f>
        <v/>
      </c>
      <c r="R27" s="99">
        <f>IF($G27="x",0,IF(Q27&lt;50,Q27-COUNTIFS($G$5:$G27,"x"),0))</f>
        <v>0</v>
      </c>
      <c r="S27" s="39" t="str">
        <f>IF(AND($G27="x",Q27&gt;0),0,IF(ISERROR(LOOKUP(R27,Punkte!$D$1:$D$22,Punkte!$E$1:$E$22)),"",LOOKUP((R27),Punkte!$D$1:$D$22,Punkte!$E$1:$E$22)))</f>
        <v/>
      </c>
      <c r="T27" s="3">
        <v>12</v>
      </c>
      <c r="U27" s="99">
        <v>0</v>
      </c>
      <c r="V27" s="39">
        <f>IF(AND($G27="x",T27&gt;0),0,IF(ISERROR(LOOKUP(U27,Punkte!$D$1:$D$22,Punkte!$E$1:$E$22)),"",LOOKUP((U27),Punkte!$D$1:$D$22,Punkte!$E$1:$E$22)))</f>
        <v>0</v>
      </c>
      <c r="W27" s="3">
        <v>11</v>
      </c>
      <c r="X27" s="99">
        <v>0</v>
      </c>
      <c r="Y27" s="39">
        <f>IF(AND($G27="x",W27&gt;0),0,IF(ISERROR(LOOKUP(X27,Punkte!$D$1:$D$22,Punkte!$E$1:$E$22)),"",LOOKUP((X27),Punkte!$D$1:$D$22,Punkte!$E$1:$E$22)))</f>
        <v>0</v>
      </c>
      <c r="Z27" s="3">
        <v>17</v>
      </c>
      <c r="AA27" s="99">
        <v>0</v>
      </c>
      <c r="AB27" s="39">
        <f>IF(AND($G27="x",Z27&gt;0),0,IF(ISERROR(LOOKUP(AA27,Punkte!$D$1:$D$22,Punkte!$E$1:$E$22)),"",LOOKUP((AA27),Punkte!$D$1:$D$22,Punkte!$E$1:$E$22)))</f>
        <v>0</v>
      </c>
      <c r="AC27" s="3" t="s">
        <v>39</v>
      </c>
      <c r="AD27" s="99">
        <v>0</v>
      </c>
      <c r="AE27" s="39">
        <f>IF(AND($G27="x",AC27&gt;0),0,IF(ISERROR(LOOKUP(AD27,Punkte!$D$1:$D$22,Punkte!$E$1:$E$22)),"",LOOKUP((AD27),Punkte!$D$1:$D$22,Punkte!$E$1:$E$22)))</f>
        <v>0</v>
      </c>
      <c r="AG27" s="99">
        <f>IF($G27="x",0,IF(AF27&lt;50,AF27-COUNTIFS($G$5:$G27,"x"),0))</f>
        <v>0</v>
      </c>
      <c r="AH27" s="39" t="str">
        <f>IF(AND($G27="x",AF27&gt;0),0,IF(ISERROR(LOOKUP(AG27,Punkte!$D$1:$D$22,Punkte!$E$1:$E$22)),"",LOOKUP((AG27),Punkte!$D$1:$D$22,Punkte!$E$1:$E$22)))</f>
        <v/>
      </c>
      <c r="AJ27" s="99">
        <f>IF($G27="x",0,IF(AI27&lt;50,AI27-COUNTIFS($G$5:$G27,"x"),0))</f>
        <v>0</v>
      </c>
      <c r="AK27" s="39" t="str">
        <f>IF(AND($G27="x",AI27&gt;0),0,IF(ISERROR(LOOKUP(AJ27,Punkte!$D$1:$D$22,Punkte!$E$1:$E$22)),"",LOOKUP((AJ27),Punkte!$D$1:$D$22,Punkte!$E$1:$E$22)))</f>
        <v/>
      </c>
      <c r="AL27" s="120">
        <f t="shared" si="1"/>
        <v>4</v>
      </c>
    </row>
    <row r="28" spans="1:263" collapsed="1" x14ac:dyDescent="0.25">
      <c r="A28" s="145">
        <f t="shared" si="2"/>
        <v>13</v>
      </c>
      <c r="B28" s="146">
        <f>SUM(IF(ISNUMBER(J28),J28)+IF(ISNUMBER(M28),M28)+IF(ISNUMBER(P28),P28)+IF(ISNUMBER(S28),S28)+IF(ISNUMBER(V28),V28)+IF(ISNUMBER(Y28),Y28)+IF(ISNUMBER(AB28),AB28)+IF(ISNUMBER(AE28),AE28)+IF(ISNUMBER(#REF!),#REF!)+IF(ISNUMBER(#REF!),#REF!)+IF(ISNUMBER(#REF!),#REF!)+IF(ISNUMBER(AH28),AH28)+IF(ISNUMBER(AK28),AK28))</f>
        <v>0</v>
      </c>
      <c r="C28" s="3">
        <v>95</v>
      </c>
      <c r="D28" s="1" t="s">
        <v>44</v>
      </c>
      <c r="E28" s="15" t="s">
        <v>45</v>
      </c>
      <c r="F28" s="15" t="s">
        <v>46</v>
      </c>
      <c r="G28" s="196" t="s">
        <v>156</v>
      </c>
      <c r="H28" s="63">
        <v>5</v>
      </c>
      <c r="I28" s="99">
        <v>0</v>
      </c>
      <c r="J28" s="39">
        <f>IF(AND($G28="x",H28&gt;0),0,IF(ISERROR(LOOKUP(I28,Punkte!$D$1:$D$22,Punkte!$E$1:$E$22)),"",LOOKUP((I28),Punkte!$D$1:$D$22,Punkte!$E$1:$E$22)))</f>
        <v>0</v>
      </c>
      <c r="K28" s="3">
        <v>5</v>
      </c>
      <c r="L28" s="99">
        <v>0</v>
      </c>
      <c r="M28" s="39">
        <f>IF(AND($G28="x",K28&gt;0),0,IF(ISERROR(LOOKUP(L28,Punkte!$D$1:$D$22,Punkte!$E$1:$E$22)),"",LOOKUP((L28),Punkte!$D$1:$D$22,Punkte!$E$1:$E$22)))</f>
        <v>0</v>
      </c>
      <c r="O28" s="99">
        <f>IF($G28="x",0,IF(N28&lt;50,N28-COUNTIFS($G$5:$G28,"x"),0))</f>
        <v>0</v>
      </c>
      <c r="P28" s="39" t="str">
        <f>IF(AND($G28="x",N28&gt;0),0,IF(ISERROR(LOOKUP(O28,Punkte!$D$1:$D$22,Punkte!$E$1:$E$22)),"",LOOKUP((O28),Punkte!$D$1:$D$22,Punkte!$E$1:$E$22)))</f>
        <v/>
      </c>
      <c r="R28" s="99">
        <f>IF($G28="x",0,IF(Q28&lt;50,Q28-COUNTIFS($G$5:$G28,"x"),0))</f>
        <v>0</v>
      </c>
      <c r="S28" s="39" t="str">
        <f>IF(AND($G28="x",Q28&gt;0),0,IF(ISERROR(LOOKUP(R28,Punkte!$D$1:$D$22,Punkte!$E$1:$E$22)),"",LOOKUP((R28),Punkte!$D$1:$D$22,Punkte!$E$1:$E$22)))</f>
        <v/>
      </c>
      <c r="T28" s="3">
        <v>5</v>
      </c>
      <c r="U28" s="99">
        <v>0</v>
      </c>
      <c r="V28" s="39">
        <f>IF(AND($G28="x",T28&gt;0),0,IF(ISERROR(LOOKUP(U28,Punkte!$D$1:$D$22,Punkte!$E$1:$E$22)),"",LOOKUP((U28),Punkte!$D$1:$D$22,Punkte!$E$1:$E$22)))</f>
        <v>0</v>
      </c>
      <c r="W28" s="3">
        <v>4</v>
      </c>
      <c r="X28" s="99">
        <v>0</v>
      </c>
      <c r="Y28" s="39">
        <f>IF(AND($G28="x",W28&gt;0),0,IF(ISERROR(LOOKUP(X28,Punkte!$D$1:$D$22,Punkte!$E$1:$E$22)),"",LOOKUP((X28),Punkte!$D$1:$D$22,Punkte!$E$1:$E$22)))</f>
        <v>0</v>
      </c>
      <c r="AA28" s="99">
        <f>IF($G28="x",0,IF(Z28&lt;50,Z28-COUNTIFS($G$5:$G28,"x"),0))</f>
        <v>0</v>
      </c>
      <c r="AB28" s="39" t="str">
        <f>IF(AND($G28="x",Z28&gt;0),0,IF(ISERROR(LOOKUP(AA28,Punkte!$D$1:$D$22,Punkte!$E$1:$E$22)),"",LOOKUP((AA28),Punkte!$D$1:$D$22,Punkte!$E$1:$E$22)))</f>
        <v/>
      </c>
      <c r="AD28" s="99">
        <f>IF($G28="x",0,IF(AC28&lt;50,AC28-COUNTIFS($G$5:$G28,"x"),0))</f>
        <v>0</v>
      </c>
      <c r="AE28" s="39" t="str">
        <f>IF(AND($G28="x",AC28&gt;0),0,IF(ISERROR(LOOKUP(AD28,Punkte!$D$1:$D$22,Punkte!$E$1:$E$22)),"",LOOKUP((AD28),Punkte!$D$1:$D$22,Punkte!$E$1:$E$22)))</f>
        <v/>
      </c>
      <c r="AG28" s="99">
        <f>IF($G28="x",0,IF(AF28&lt;50,AF28-COUNTIFS($G$5:$G28,"x"),0))</f>
        <v>0</v>
      </c>
      <c r="AH28" s="39" t="str">
        <f>IF(AND($G28="x",AF28&gt;0),0,IF(ISERROR(LOOKUP(AG28,Punkte!$D$1:$D$22,Punkte!$E$1:$E$22)),"",LOOKUP((AG28),Punkte!$D$1:$D$22,Punkte!$E$1:$E$22)))</f>
        <v/>
      </c>
      <c r="AJ28" s="99">
        <f>IF($G28="x",0,IF(AI28&lt;50,AI28-COUNTIFS($G$5:$G28,"x"),0))</f>
        <v>0</v>
      </c>
      <c r="AK28" s="39" t="str">
        <f>IF(AND($G28="x",AI28&gt;0),0,IF(ISERROR(LOOKUP(AJ28,Punkte!$D$1:$D$22,Punkte!$E$1:$E$22)),"",LOOKUP((AJ28),Punkte!$D$1:$D$22,Punkte!$E$1:$E$22)))</f>
        <v/>
      </c>
      <c r="AL28" s="120">
        <f t="shared" si="1"/>
        <v>4</v>
      </c>
    </row>
    <row r="29" spans="1:263" x14ac:dyDescent="0.25">
      <c r="A29" s="145">
        <f t="shared" si="2"/>
        <v>13</v>
      </c>
      <c r="B29" s="146">
        <f>SUM(IF(ISNUMBER(J29),J29)+IF(ISNUMBER(M29),M29)+IF(ISNUMBER(P29),P29)+IF(ISNUMBER(S29),S29)+IF(ISNUMBER(V29),V29)+IF(ISNUMBER(Y29),Y29)+IF(ISNUMBER(AB29),AB29)+IF(ISNUMBER(AE29),AE29)+IF(ISNUMBER(#REF!),#REF!)+IF(ISNUMBER(#REF!),#REF!)+IF(ISNUMBER(#REF!),#REF!)+IF(ISNUMBER(AH29),AH29)+IF(ISNUMBER(AK29),AK29))</f>
        <v>0</v>
      </c>
      <c r="C29" s="3">
        <v>10</v>
      </c>
      <c r="E29" s="15" t="s">
        <v>317</v>
      </c>
      <c r="F29" s="15" t="s">
        <v>366</v>
      </c>
      <c r="G29" s="196" t="s">
        <v>156</v>
      </c>
      <c r="H29" s="63"/>
      <c r="I29" s="99">
        <f>IF($G29="x",0,IF(H29&lt;50,H29-COUNTIFS($G$5:$G29,"x"),0))</f>
        <v>0</v>
      </c>
      <c r="J29" s="39" t="str">
        <f>IF(AND($G29="x",H29&gt;0),0,IF(ISERROR(LOOKUP(I29,Punkte!$D$1:$D$22,Punkte!$E$1:$E$22)),"",LOOKUP((I29),Punkte!$D$1:$D$22,Punkte!$E$1:$E$22)))</f>
        <v/>
      </c>
      <c r="L29" s="99">
        <f>IF($G29="x",0,IF(K29&lt;50,K29-COUNTIFS($G$5:$G29,"x"),0))</f>
        <v>0</v>
      </c>
      <c r="M29" s="39" t="str">
        <f>IF(AND($G29="x",K29&gt;0),0,IF(ISERROR(LOOKUP(L29,Punkte!$D$1:$D$22,Punkte!$E$1:$E$22)),"",LOOKUP((L29),Punkte!$D$1:$D$22,Punkte!$E$1:$E$22)))</f>
        <v/>
      </c>
      <c r="O29" s="99">
        <f>IF($G29="x",0,IF(N29&lt;50,N29-COUNTIFS($G$5:$G29,"x"),0))</f>
        <v>0</v>
      </c>
      <c r="P29" s="39" t="str">
        <f>IF(AND($G29="x",N29&gt;0),0,IF(ISERROR(LOOKUP(O29,Punkte!$D$1:$D$22,Punkte!$E$1:$E$22)),"",LOOKUP((O29),Punkte!$D$1:$D$22,Punkte!$E$1:$E$22)))</f>
        <v/>
      </c>
      <c r="R29" s="99">
        <f>IF($G29="x",0,IF(Q29&lt;50,Q29-COUNTIFS($G$5:$G29,"x"),0))</f>
        <v>0</v>
      </c>
      <c r="S29" s="39" t="str">
        <f>IF(AND($G29="x",Q29&gt;0),0,IF(ISERROR(LOOKUP(R29,Punkte!$D$1:$D$22,Punkte!$E$1:$E$22)),"",LOOKUP((R29),Punkte!$D$1:$D$22,Punkte!$E$1:$E$22)))</f>
        <v/>
      </c>
      <c r="U29" s="99">
        <f>IF($G29="x",0,IF(T29&lt;50,T29-COUNTIFS($G$5:$G29,"x"),0))</f>
        <v>0</v>
      </c>
      <c r="V29" s="39" t="str">
        <f>IF(AND($G29="x",T29&gt;0),0,IF(ISERROR(LOOKUP(U29,Punkte!$D$1:$D$22,Punkte!$E$1:$E$22)),"",LOOKUP((U29),Punkte!$D$1:$D$22,Punkte!$E$1:$E$22)))</f>
        <v/>
      </c>
      <c r="X29" s="99">
        <f>IF($G29="x",0,IF(W29&lt;50,W29-COUNTIFS($G$5:$G29,"x"),0))</f>
        <v>0</v>
      </c>
      <c r="Y29" s="39" t="str">
        <f>IF(AND($G29="x",W29&gt;0),0,IF(ISERROR(LOOKUP(X29,Punkte!$D$1:$D$22,Punkte!$E$1:$E$22)),"",LOOKUP((X29),Punkte!$D$1:$D$22,Punkte!$E$1:$E$22)))</f>
        <v/>
      </c>
      <c r="AA29" s="99">
        <f>IF($G29="x",0,IF(Z29&lt;50,Z29-COUNTIFS($G$5:$G29,"x"),0))</f>
        <v>0</v>
      </c>
      <c r="AB29" s="39" t="str">
        <f>IF(AND($G29="x",Z29&gt;0),0,IF(ISERROR(LOOKUP(AA29,Punkte!$D$1:$D$22,Punkte!$E$1:$E$22)),"",LOOKUP((AA29),Punkte!$D$1:$D$22,Punkte!$E$1:$E$22)))</f>
        <v/>
      </c>
      <c r="AD29" s="99">
        <f>IF($G29="x",0,IF(AC29&lt;50,AC29-COUNTIFS($G$5:$G29,"x"),0))</f>
        <v>0</v>
      </c>
      <c r="AE29" s="39" t="str">
        <f>IF(AND($G29="x",AC29&gt;0),0,IF(ISERROR(LOOKUP(AD29,Punkte!$D$1:$D$22,Punkte!$E$1:$E$22)),"",LOOKUP((AD29),Punkte!$D$1:$D$22,Punkte!$E$1:$E$22)))</f>
        <v/>
      </c>
      <c r="AF29" s="3">
        <v>16</v>
      </c>
      <c r="AG29" s="99">
        <v>0</v>
      </c>
      <c r="AH29" s="39">
        <f>IF(AND($G29="x",AF29&gt;0),0,IF(ISERROR(LOOKUP(AG29,Punkte!$D$1:$D$22,Punkte!$E$1:$E$22)),"",LOOKUP((AG29),Punkte!$D$1:$D$22,Punkte!$E$1:$E$22)))</f>
        <v>0</v>
      </c>
      <c r="AI29" s="3">
        <v>16</v>
      </c>
      <c r="AJ29" s="99">
        <v>0</v>
      </c>
      <c r="AK29" s="39">
        <f>IF(AND($G29="x",AI29&gt;0),0,IF(ISERROR(LOOKUP(AJ29,Punkte!$D$1:$D$22,Punkte!$E$1:$E$22)),"",LOOKUP((AJ29),Punkte!$D$1:$D$22,Punkte!$E$1:$E$22)))</f>
        <v>0</v>
      </c>
      <c r="AL29" s="120">
        <f t="shared" si="1"/>
        <v>2</v>
      </c>
    </row>
    <row r="30" spans="1:263" x14ac:dyDescent="0.25">
      <c r="A30" s="145">
        <f t="shared" si="2"/>
        <v>13</v>
      </c>
      <c r="B30" s="146">
        <f>SUM(IF(ISNUMBER(J30),J30)+IF(ISNUMBER(M30),M30)+IF(ISNUMBER(P30),P30)+IF(ISNUMBER(S30),S30)+IF(ISNUMBER(V30),V30)+IF(ISNUMBER(Y30),Y30)+IF(ISNUMBER(AB30),AB30)+IF(ISNUMBER(AE30),AE30)+IF(ISNUMBER(#REF!),#REF!)+IF(ISNUMBER(#REF!),#REF!)+IF(ISNUMBER(#REF!),#REF!)+IF(ISNUMBER(AH30),AH30)+IF(ISNUMBER(AK30),AK30))</f>
        <v>0</v>
      </c>
      <c r="C30" s="3">
        <v>1</v>
      </c>
      <c r="E30" s="15" t="s">
        <v>367</v>
      </c>
      <c r="F30" s="15" t="s">
        <v>43</v>
      </c>
      <c r="G30" s="196" t="s">
        <v>156</v>
      </c>
      <c r="H30" s="63"/>
      <c r="I30" s="99">
        <f>IF($G30="x",0,IF(H30&lt;50,H30-COUNTIFS($G$5:$G30,"x"),0))</f>
        <v>0</v>
      </c>
      <c r="J30" s="39" t="str">
        <f>IF(AND($G30="x",H30&gt;0),0,IF(ISERROR(LOOKUP(I30,Punkte!$D$1:$D$22,Punkte!$E$1:$E$22)),"",LOOKUP((I30),Punkte!$D$1:$D$22,Punkte!$E$1:$E$22)))</f>
        <v/>
      </c>
      <c r="K30" s="63"/>
      <c r="L30" s="99">
        <f>IF($G30="x",0,IF(K30&lt;50,K30-COUNTIFS($G$5:$G30,"x"),0))</f>
        <v>0</v>
      </c>
      <c r="M30" s="39" t="str">
        <f>IF(AND($G30="x",K30&gt;0),0,IF(ISERROR(LOOKUP(L30,Punkte!$D$1:$D$22,Punkte!$E$1:$E$22)),"",LOOKUP((L30),Punkte!$D$1:$D$22,Punkte!$E$1:$E$22)))</f>
        <v/>
      </c>
      <c r="O30" s="99">
        <f>IF($G30="x",0,IF(N30&lt;50,N30-COUNTIFS($G$5:$G30,"x"),0))</f>
        <v>0</v>
      </c>
      <c r="P30" s="39" t="str">
        <f>IF(AND($G30="x",N30&gt;0),0,IF(ISERROR(LOOKUP(O30,Punkte!$D$1:$D$22,Punkte!$E$1:$E$22)),"",LOOKUP((O30),Punkte!$D$1:$D$22,Punkte!$E$1:$E$22)))</f>
        <v/>
      </c>
      <c r="R30" s="99">
        <f>IF($G30="x",0,IF(Q30&lt;50,Q30-COUNTIFS($G$5:$G30,"x"),0))</f>
        <v>0</v>
      </c>
      <c r="S30" s="39" t="str">
        <f>IF(AND($G30="x",Q30&gt;0),0,IF(ISERROR(LOOKUP(R30,Punkte!$D$1:$D$22,Punkte!$E$1:$E$22)),"",LOOKUP((R30),Punkte!$D$1:$D$22,Punkte!$E$1:$E$22)))</f>
        <v/>
      </c>
      <c r="U30" s="99">
        <f>IF($G30="x",0,IF(T30&lt;50,T30-COUNTIFS($G$5:$G30,"x"),0))</f>
        <v>0</v>
      </c>
      <c r="V30" s="39" t="str">
        <f>IF(AND($G30="x",T30&gt;0),0,IF(ISERROR(LOOKUP(U30,Punkte!$D$1:$D$22,Punkte!$E$1:$E$22)),"",LOOKUP((U30),Punkte!$D$1:$D$22,Punkte!$E$1:$E$22)))</f>
        <v/>
      </c>
      <c r="X30" s="99">
        <f>IF($G30="x",0,IF(W30&lt;50,W30-COUNTIFS($G$5:$G30,"x"),0))</f>
        <v>0</v>
      </c>
      <c r="Y30" s="39" t="str">
        <f>IF(AND($G30="x",W30&gt;0),0,IF(ISERROR(LOOKUP(X30,Punkte!$D$1:$D$22,Punkte!$E$1:$E$22)),"",LOOKUP((X30),Punkte!$D$1:$D$22,Punkte!$E$1:$E$22)))</f>
        <v/>
      </c>
      <c r="AA30" s="99">
        <f>IF($G30="x",0,IF(Z30&lt;50,Z30-COUNTIFS($G$5:$G30,"x"),0))</f>
        <v>0</v>
      </c>
      <c r="AB30" s="39" t="str">
        <f>IF(AND($G30="x",Z30&gt;0),0,IF(ISERROR(LOOKUP(AA30,Punkte!$D$1:$D$22,Punkte!$E$1:$E$22)),"",LOOKUP((AA30),Punkte!$D$1:$D$22,Punkte!$E$1:$E$22)))</f>
        <v/>
      </c>
      <c r="AD30" s="99">
        <f>IF($G30="x",0,IF(AC30&lt;50,AC30-COUNTIFS($G$5:$G30,"x"),0))</f>
        <v>0</v>
      </c>
      <c r="AE30" s="39" t="str">
        <f>IF(AND($G30="x",AC30&gt;0),0,IF(ISERROR(LOOKUP(AD30,Punkte!$D$1:$D$22,Punkte!$E$1:$E$22)),"",LOOKUP((AD30),Punkte!$D$1:$D$22,Punkte!$E$1:$E$22)))</f>
        <v/>
      </c>
      <c r="AF30" s="3">
        <v>20</v>
      </c>
      <c r="AG30" s="99">
        <v>0</v>
      </c>
      <c r="AH30" s="39">
        <f>IF(AND($G30="x",AF30&gt;0),0,IF(ISERROR(LOOKUP(AG30,Punkte!$D$1:$D$22,Punkte!$E$1:$E$22)),"",LOOKUP((AG30),Punkte!$D$1:$D$22,Punkte!$E$1:$E$22)))</f>
        <v>0</v>
      </c>
      <c r="AI30" s="3">
        <v>18</v>
      </c>
      <c r="AJ30" s="99">
        <v>0</v>
      </c>
      <c r="AK30" s="39">
        <f>IF(AND($G30="x",AI30&gt;0),0,IF(ISERROR(LOOKUP(AJ30,Punkte!$D$1:$D$22,Punkte!$E$1:$E$22)),"",LOOKUP((AJ30),Punkte!$D$1:$D$22,Punkte!$E$1:$E$22)))</f>
        <v>0</v>
      </c>
      <c r="AL30" s="120">
        <f t="shared" si="1"/>
        <v>2</v>
      </c>
    </row>
    <row r="31" spans="1:263" x14ac:dyDescent="0.25">
      <c r="A31" s="145">
        <f t="shared" si="2"/>
        <v>13</v>
      </c>
      <c r="B31" s="146">
        <f>SUM(IF(ISNUMBER(J31),J31)+IF(ISNUMBER(M31),M31)+IF(ISNUMBER(P31),P31)+IF(ISNUMBER(S31),S31)+IF(ISNUMBER(V31),V31)+IF(ISNUMBER(Y31),Y31)+IF(ISNUMBER(AB31),AB31)+IF(ISNUMBER(AE31),AE31)+IF(ISNUMBER(#REF!),#REF!)+IF(ISNUMBER(#REF!),#REF!)+IF(ISNUMBER(#REF!),#REF!)+IF(ISNUMBER(AH31),AH31)+IF(ISNUMBER(AK31),AK31))</f>
        <v>0</v>
      </c>
      <c r="C31" s="3">
        <v>11</v>
      </c>
      <c r="E31" s="15" t="s">
        <v>37</v>
      </c>
      <c r="F31" s="15" t="s">
        <v>38</v>
      </c>
      <c r="G31" s="196" t="s">
        <v>156</v>
      </c>
      <c r="H31" s="63"/>
      <c r="I31" s="99">
        <f>IF($G31="x",0,IF(H31&lt;50,H31-COUNTIFS($G$5:$G31,"x"),0))</f>
        <v>0</v>
      </c>
      <c r="J31" s="39" t="str">
        <f>IF(AND($G31="x",H31&gt;0),0,IF(ISERROR(LOOKUP(I31,Punkte!$D$1:$D$22,Punkte!$E$1:$E$22)),"",LOOKUP((I31),Punkte!$D$1:$D$22,Punkte!$E$1:$E$22)))</f>
        <v/>
      </c>
      <c r="L31" s="99">
        <f>IF($G31="x",0,IF(K31&lt;50,K31-COUNTIFS($G$5:$G31,"x"),0))</f>
        <v>0</v>
      </c>
      <c r="M31" s="39" t="str">
        <f>IF(AND($G31="x",K31&gt;0),0,IF(ISERROR(LOOKUP(L31,Punkte!$D$1:$D$22,Punkte!$E$1:$E$22)),"",LOOKUP((L31),Punkte!$D$1:$D$22,Punkte!$E$1:$E$22)))</f>
        <v/>
      </c>
      <c r="O31" s="99">
        <f>IF($G31="x",0,IF(N31&lt;50,N31-COUNTIFS($G$5:$G31,"x"),0))</f>
        <v>0</v>
      </c>
      <c r="P31" s="39" t="str">
        <f>IF(AND($G31="x",N31&gt;0),0,IF(ISERROR(LOOKUP(O31,Punkte!$D$1:$D$22,Punkte!$E$1:$E$22)),"",LOOKUP((O31),Punkte!$D$1:$D$22,Punkte!$E$1:$E$22)))</f>
        <v/>
      </c>
      <c r="R31" s="99">
        <f>IF($G31="x",0,IF(Q31&lt;50,Q31-COUNTIFS($G$5:$G31,"x"),0))</f>
        <v>0</v>
      </c>
      <c r="S31" s="39" t="str">
        <f>IF(AND($G31="x",Q31&gt;0),0,IF(ISERROR(LOOKUP(R31,Punkte!$D$1:$D$22,Punkte!$E$1:$E$22)),"",LOOKUP((R31),Punkte!$D$1:$D$22,Punkte!$E$1:$E$22)))</f>
        <v/>
      </c>
      <c r="U31" s="99">
        <f>IF($G31="x",0,IF(T31&lt;50,T31-COUNTIFS($G$5:$G31,"x"),0))</f>
        <v>0</v>
      </c>
      <c r="V31" s="39" t="str">
        <f>IF(AND($G31="x",T31&gt;0),0,IF(ISERROR(LOOKUP(U31,Punkte!$D$1:$D$22,Punkte!$E$1:$E$22)),"",LOOKUP((U31),Punkte!$D$1:$D$22,Punkte!$E$1:$E$22)))</f>
        <v/>
      </c>
      <c r="X31" s="99">
        <f>IF($G31="x",0,IF(W31&lt;50,W31-COUNTIFS($G$5:$G31,"x"),0))</f>
        <v>0</v>
      </c>
      <c r="Y31" s="39" t="str">
        <f>IF(AND($G31="x",W31&gt;0),0,IF(ISERROR(LOOKUP(X31,Punkte!$D$1:$D$22,Punkte!$E$1:$E$22)),"",LOOKUP((X31),Punkte!$D$1:$D$22,Punkte!$E$1:$E$22)))</f>
        <v/>
      </c>
      <c r="Z31" s="3">
        <v>1</v>
      </c>
      <c r="AA31" s="99">
        <v>0</v>
      </c>
      <c r="AB31" s="39">
        <f>IF(AND($G31="x",Z31&gt;0),0,IF(ISERROR(LOOKUP(AA31,Punkte!$D$1:$D$22,Punkte!$E$1:$E$22)),"",LOOKUP((AA31),Punkte!$D$1:$D$22,Punkte!$E$1:$E$22)))</f>
        <v>0</v>
      </c>
      <c r="AC31" s="3">
        <v>3</v>
      </c>
      <c r="AD31" s="99">
        <v>0</v>
      </c>
      <c r="AE31" s="39">
        <f>IF(AND($G31="x",AC31&gt;0),0,IF(ISERROR(LOOKUP(AD31,Punkte!$D$1:$D$22,Punkte!$E$1:$E$22)),"",LOOKUP((AD31),Punkte!$D$1:$D$22,Punkte!$E$1:$E$22)))</f>
        <v>0</v>
      </c>
      <c r="AG31" s="99">
        <f>IF($G31="x",0,IF(AF31&lt;50,AF31-COUNTIFS($G$5:$G31,"x"),0))</f>
        <v>0</v>
      </c>
      <c r="AH31" s="39" t="str">
        <f>IF(AND($G31="x",AF31&gt;0),0,IF(ISERROR(LOOKUP(AG31,Punkte!$D$1:$D$22,Punkte!$E$1:$E$22)),"",LOOKUP((AG31),Punkte!$D$1:$D$22,Punkte!$E$1:$E$22)))</f>
        <v/>
      </c>
      <c r="AJ31" s="99">
        <f>IF($G31="x",0,IF(AI31&lt;50,AI31-COUNTIFS($G$5:$G31,"x"),0))</f>
        <v>0</v>
      </c>
      <c r="AK31" s="39" t="str">
        <f>IF(AND($G31="x",AI31&gt;0),0,IF(ISERROR(LOOKUP(AJ31,Punkte!$D$1:$D$22,Punkte!$E$1:$E$22)),"",LOOKUP((AJ31),Punkte!$D$1:$D$22,Punkte!$E$1:$E$22)))</f>
        <v/>
      </c>
      <c r="AL31" s="120">
        <f t="shared" si="1"/>
        <v>2</v>
      </c>
    </row>
    <row r="32" spans="1:263" x14ac:dyDescent="0.25">
      <c r="A32" s="145">
        <f t="shared" si="2"/>
        <v>13</v>
      </c>
      <c r="B32" s="146">
        <f>SUM(IF(ISNUMBER(J32),J32)+IF(ISNUMBER(M32),M32)+IF(ISNUMBER(P32),P32)+IF(ISNUMBER(S32),S32)+IF(ISNUMBER(V32),V32)+IF(ISNUMBER(Y32),Y32)+IF(ISNUMBER(AB32),AB32)+IF(ISNUMBER(AE32),AE32)+IF(ISNUMBER(#REF!),#REF!)+IF(ISNUMBER(#REF!),#REF!)+IF(ISNUMBER(#REF!),#REF!)+IF(ISNUMBER(AH32),AH32)+IF(ISNUMBER(AK32),AK32))</f>
        <v>0</v>
      </c>
      <c r="C32" s="18">
        <v>42</v>
      </c>
      <c r="D32" s="4"/>
      <c r="E32" s="15" t="s">
        <v>302</v>
      </c>
      <c r="F32" s="15" t="s">
        <v>136</v>
      </c>
      <c r="G32" s="196" t="s">
        <v>156</v>
      </c>
      <c r="H32" s="63"/>
      <c r="I32" s="99">
        <f>IF($G32="x",0,IF(H32&lt;50,H32-COUNTIFS($G$5:$G32,"x"),0))</f>
        <v>0</v>
      </c>
      <c r="J32" s="39" t="str">
        <f>IF(AND($G32="x",H32&gt;0),0,IF(ISERROR(LOOKUP(I32,Punkte!$D$1:$D$22,Punkte!$E$1:$E$22)),"",LOOKUP((I32),Punkte!$D$1:$D$22,Punkte!$E$1:$E$22)))</f>
        <v/>
      </c>
      <c r="L32" s="99">
        <f>IF($G32="x",0,IF(K32&lt;50,K32-COUNTIFS($G$5:$G32,"x"),0))</f>
        <v>0</v>
      </c>
      <c r="M32" s="39" t="str">
        <f>IF(AND($G32="x",K32&gt;0),0,IF(ISERROR(LOOKUP(L32,Punkte!$D$1:$D$22,Punkte!$E$1:$E$22)),"",LOOKUP((L32),Punkte!$D$1:$D$22,Punkte!$E$1:$E$22)))</f>
        <v/>
      </c>
      <c r="O32" s="99">
        <f>IF($G32="x",0,IF(N32&lt;50,N32-COUNTIFS($G$5:$G32,"x"),0))</f>
        <v>0</v>
      </c>
      <c r="P32" s="39" t="str">
        <f>IF(AND($G32="x",N32&gt;0),0,IF(ISERROR(LOOKUP(O32,Punkte!$D$1:$D$22,Punkte!$E$1:$E$22)),"",LOOKUP((O32),Punkte!$D$1:$D$22,Punkte!$E$1:$E$22)))</f>
        <v/>
      </c>
      <c r="R32" s="99">
        <f>IF($G32="x",0,IF(Q32&lt;50,Q32-COUNTIFS($G$5:$G32,"x"),0))</f>
        <v>0</v>
      </c>
      <c r="S32" s="39" t="str">
        <f>IF(AND($G32="x",Q32&gt;0),0,IF(ISERROR(LOOKUP(R32,Punkte!$D$1:$D$22,Punkte!$E$1:$E$22)),"",LOOKUP((R32),Punkte!$D$1:$D$22,Punkte!$E$1:$E$22)))</f>
        <v/>
      </c>
      <c r="U32" s="99">
        <f>IF($G32="x",0,IF(T32&lt;50,T32-COUNTIFS($G$5:$G32,"x"),0))</f>
        <v>0</v>
      </c>
      <c r="V32" s="39" t="str">
        <f>IF(AND($G32="x",T32&gt;0),0,IF(ISERROR(LOOKUP(U32,Punkte!$D$1:$D$22,Punkte!$E$1:$E$22)),"",LOOKUP((U32),Punkte!$D$1:$D$22,Punkte!$E$1:$E$22)))</f>
        <v/>
      </c>
      <c r="X32" s="99">
        <f>IF($G32="x",0,IF(W32&lt;50,W32-COUNTIFS($G$5:$G32,"x"),0))</f>
        <v>0</v>
      </c>
      <c r="Y32" s="39" t="str">
        <f>IF(AND($G32="x",W32&gt;0),0,IF(ISERROR(LOOKUP(X32,Punkte!$D$1:$D$22,Punkte!$E$1:$E$22)),"",LOOKUP((X32),Punkte!$D$1:$D$22,Punkte!$E$1:$E$22)))</f>
        <v/>
      </c>
      <c r="Z32" s="3">
        <v>15</v>
      </c>
      <c r="AA32" s="99">
        <v>0</v>
      </c>
      <c r="AB32" s="39">
        <f>IF(AND($G32="x",Z32&gt;0),0,IF(ISERROR(LOOKUP(AA32,Punkte!$D$1:$D$22,Punkte!$E$1:$E$22)),"",LOOKUP((AA32),Punkte!$D$1:$D$22,Punkte!$E$1:$E$22)))</f>
        <v>0</v>
      </c>
      <c r="AC32" s="3">
        <v>15</v>
      </c>
      <c r="AD32" s="99">
        <v>0</v>
      </c>
      <c r="AE32" s="39">
        <f>IF(AND($G32="x",AC32&gt;0),0,IF(ISERROR(LOOKUP(AD32,Punkte!$D$1:$D$22,Punkte!$E$1:$E$22)),"",LOOKUP((AD32),Punkte!$D$1:$D$22,Punkte!$E$1:$E$22)))</f>
        <v>0</v>
      </c>
      <c r="AG32" s="99">
        <f>IF($G32="x",0,IF(AF32&lt;50,AF32-COUNTIFS($G$5:$G32,"x"),0))</f>
        <v>0</v>
      </c>
      <c r="AH32" s="39" t="str">
        <f>IF(AND($G32="x",AF32&gt;0),0,IF(ISERROR(LOOKUP(AG32,Punkte!$D$1:$D$22,Punkte!$E$1:$E$22)),"",LOOKUP((AG32),Punkte!$D$1:$D$22,Punkte!$E$1:$E$22)))</f>
        <v/>
      </c>
      <c r="AJ32" s="99">
        <f>IF($G32="x",0,IF(AI32&lt;50,AI32-COUNTIFS($G$5:$G32,"x"),0))</f>
        <v>0</v>
      </c>
      <c r="AK32" s="39" t="str">
        <f>IF(AND($G32="x",AI32&gt;0),0,IF(ISERROR(LOOKUP(AJ32,Punkte!$D$1:$D$22,Punkte!$E$1:$E$22)),"",LOOKUP((AJ32),Punkte!$D$1:$D$22,Punkte!$E$1:$E$22)))</f>
        <v/>
      </c>
      <c r="AL32" s="120">
        <f t="shared" si="1"/>
        <v>2</v>
      </c>
    </row>
    <row r="33" spans="1:263" x14ac:dyDescent="0.25">
      <c r="A33" s="145">
        <f t="shared" si="2"/>
        <v>13</v>
      </c>
      <c r="B33" s="146">
        <f>SUM(IF(ISNUMBER(J33),J33)+IF(ISNUMBER(M33),M33)+IF(ISNUMBER(P33),P33)+IF(ISNUMBER(S33),S33)+IF(ISNUMBER(V33),V33)+IF(ISNUMBER(Y33),Y33)+IF(ISNUMBER(AB33),AB33)+IF(ISNUMBER(AE33),AE33)+IF(ISNUMBER(#REF!),#REF!)+IF(ISNUMBER(#REF!),#REF!)+IF(ISNUMBER(#REF!),#REF!)+IF(ISNUMBER(AH33),AH33)+IF(ISNUMBER(AK33),AK33))</f>
        <v>0</v>
      </c>
      <c r="C33" s="18">
        <v>46</v>
      </c>
      <c r="E33" s="15" t="s">
        <v>363</v>
      </c>
      <c r="F33" s="15" t="s">
        <v>114</v>
      </c>
      <c r="G33" s="196" t="s">
        <v>156</v>
      </c>
      <c r="H33" s="63"/>
      <c r="I33" s="99">
        <f>IF($G33="x",0,IF(H33&lt;50,H33-COUNTIFS($G$5:$G33,"x"),0))</f>
        <v>0</v>
      </c>
      <c r="J33" s="39" t="str">
        <f>IF(AND($G33="x",H33&gt;0),0,IF(ISERROR(LOOKUP(I33,Punkte!$D$1:$D$22,Punkte!$E$1:$E$22)),"",LOOKUP((I33),Punkte!$D$1:$D$22,Punkte!$E$1:$E$22)))</f>
        <v/>
      </c>
      <c r="L33" s="99">
        <f>IF($G33="x",0,IF(K33&lt;50,K33-COUNTIFS($G$5:$G33,"x"),0))</f>
        <v>0</v>
      </c>
      <c r="M33" s="39" t="str">
        <f>IF(AND($G33="x",K33&gt;0),0,IF(ISERROR(LOOKUP(L33,Punkte!$D$1:$D$22,Punkte!$E$1:$E$22)),"",LOOKUP((L33),Punkte!$D$1:$D$22,Punkte!$E$1:$E$22)))</f>
        <v/>
      </c>
      <c r="O33" s="99">
        <f>IF($G33="x",0,IF(N33&lt;50,N33-COUNTIFS($G$5:$G33,"x"),0))</f>
        <v>0</v>
      </c>
      <c r="P33" s="39" t="str">
        <f>IF(AND($G33="x",N33&gt;0),0,IF(ISERROR(LOOKUP(O33,Punkte!$D$1:$D$22,Punkte!$E$1:$E$22)),"",LOOKUP((O33),Punkte!$D$1:$D$22,Punkte!$E$1:$E$22)))</f>
        <v/>
      </c>
      <c r="R33" s="99">
        <f>IF($G33="x",0,IF(Q33&lt;50,Q33-COUNTIFS($G$5:$G33,"x"),0))</f>
        <v>0</v>
      </c>
      <c r="S33" s="39" t="str">
        <f>IF(AND($G33="x",Q33&gt;0),0,IF(ISERROR(LOOKUP(R33,Punkte!$D$1:$D$22,Punkte!$E$1:$E$22)),"",LOOKUP((R33),Punkte!$D$1:$D$22,Punkte!$E$1:$E$22)))</f>
        <v/>
      </c>
      <c r="U33" s="99">
        <f>IF($G33="x",0,IF(T33&lt;50,T33-COUNTIFS($G$5:$G33,"x"),0))</f>
        <v>0</v>
      </c>
      <c r="V33" s="39" t="str">
        <f>IF(AND($G33="x",T33&gt;0),0,IF(ISERROR(LOOKUP(U33,Punkte!$D$1:$D$22,Punkte!$E$1:$E$22)),"",LOOKUP((U33),Punkte!$D$1:$D$22,Punkte!$E$1:$E$22)))</f>
        <v/>
      </c>
      <c r="X33" s="99">
        <f>IF($G33="x",0,IF(W33&lt;50,W33-COUNTIFS($G$5:$G33,"x"),0))</f>
        <v>0</v>
      </c>
      <c r="Y33" s="39" t="str">
        <f>IF(AND($G33="x",W33&gt;0),0,IF(ISERROR(LOOKUP(X33,Punkte!$D$1:$D$22,Punkte!$E$1:$E$22)),"",LOOKUP((X33),Punkte!$D$1:$D$22,Punkte!$E$1:$E$22)))</f>
        <v/>
      </c>
      <c r="Z33" s="3">
        <v>18</v>
      </c>
      <c r="AA33" s="99">
        <v>0</v>
      </c>
      <c r="AB33" s="39">
        <f>IF(AND($G33="x",Z33&gt;0),0,IF(ISERROR(LOOKUP(AA33,Punkte!$D$1:$D$22,Punkte!$E$1:$E$22)),"",LOOKUP((AA33),Punkte!$D$1:$D$22,Punkte!$E$1:$E$22)))</f>
        <v>0</v>
      </c>
      <c r="AC33" s="3">
        <v>19</v>
      </c>
      <c r="AD33" s="99">
        <v>0</v>
      </c>
      <c r="AE33" s="39">
        <f>IF(AND($G33="x",AC33&gt;0),0,IF(ISERROR(LOOKUP(AD33,Punkte!$D$1:$D$22,Punkte!$E$1:$E$22)),"",LOOKUP((AD33),Punkte!$D$1:$D$22,Punkte!$E$1:$E$22)))</f>
        <v>0</v>
      </c>
      <c r="AG33" s="99">
        <f>IF($G33="x",0,IF(AF33&lt;50,AF33-COUNTIFS($G$5:$G33,"x"),0))</f>
        <v>0</v>
      </c>
      <c r="AH33" s="39" t="str">
        <f>IF(AND($G33="x",AF33&gt;0),0,IF(ISERROR(LOOKUP(AG33,Punkte!$D$1:$D$22,Punkte!$E$1:$E$22)),"",LOOKUP((AG33),Punkte!$D$1:$D$22,Punkte!$E$1:$E$22)))</f>
        <v/>
      </c>
      <c r="AJ33" s="99">
        <f>IF($G33="x",0,IF(AI33&lt;50,AI33-COUNTIFS($G$5:$G33,"x"),0))</f>
        <v>0</v>
      </c>
      <c r="AK33" s="39" t="str">
        <f>IF(AND($G33="x",AI33&gt;0),0,IF(ISERROR(LOOKUP(AJ33,Punkte!$D$1:$D$22,Punkte!$E$1:$E$22)),"",LOOKUP((AJ33),Punkte!$D$1:$D$22,Punkte!$E$1:$E$22)))</f>
        <v/>
      </c>
      <c r="AL33" s="120">
        <f t="shared" si="1"/>
        <v>2</v>
      </c>
    </row>
    <row r="34" spans="1:263" x14ac:dyDescent="0.25">
      <c r="A34" s="145">
        <f t="shared" si="2"/>
        <v>13</v>
      </c>
      <c r="B34" s="146">
        <f>SUM(IF(ISNUMBER(J34),J34)+IF(ISNUMBER(M34),M34)+IF(ISNUMBER(P34),P34)+IF(ISNUMBER(S34),S34)+IF(ISNUMBER(V34),V34)+IF(ISNUMBER(Y34),Y34)+IF(ISNUMBER(AB34),AB34)+IF(ISNUMBER(AE34),AE34)+IF(ISNUMBER(#REF!),#REF!)+IF(ISNUMBER(#REF!),#REF!)+IF(ISNUMBER(#REF!),#REF!)+IF(ISNUMBER(AH34),AH34)+IF(ISNUMBER(AK34),AK34))</f>
        <v>0</v>
      </c>
      <c r="C34" s="3">
        <v>146</v>
      </c>
      <c r="D34" s="19"/>
      <c r="E34" s="15" t="s">
        <v>364</v>
      </c>
      <c r="F34" s="15" t="s">
        <v>365</v>
      </c>
      <c r="G34" s="196" t="s">
        <v>156</v>
      </c>
      <c r="H34" s="63"/>
      <c r="I34" s="99">
        <f>IF($G34="x",0,IF(H34&lt;50,H34-COUNTIFS($G$5:$G34,"x"),0))</f>
        <v>0</v>
      </c>
      <c r="J34" s="39" t="str">
        <f>IF(AND($G34="x",H34&gt;0),0,IF(ISERROR(LOOKUP(I34,Punkte!$D$1:$D$22,Punkte!$E$1:$E$22)),"",LOOKUP((I34),Punkte!$D$1:$D$22,Punkte!$E$1:$E$22)))</f>
        <v/>
      </c>
      <c r="L34" s="99">
        <f>IF($G34="x",0,IF(K34&lt;50,K34-COUNTIFS($G$5:$G34,"x"),0))</f>
        <v>0</v>
      </c>
      <c r="M34" s="39" t="str">
        <f>IF(AND($G34="x",K34&gt;0),0,IF(ISERROR(LOOKUP(L34,Punkte!$D$1:$D$22,Punkte!$E$1:$E$22)),"",LOOKUP((L34),Punkte!$D$1:$D$22,Punkte!$E$1:$E$22)))</f>
        <v/>
      </c>
      <c r="O34" s="99">
        <f>IF($G34="x",0,IF(N34&lt;50,N34-COUNTIFS($G$5:$G34,"x"),0))</f>
        <v>0</v>
      </c>
      <c r="P34" s="39" t="str">
        <f>IF(AND($G34="x",N34&gt;0),0,IF(ISERROR(LOOKUP(O34,Punkte!$D$1:$D$22,Punkte!$E$1:$E$22)),"",LOOKUP((O34),Punkte!$D$1:$D$22,Punkte!$E$1:$E$22)))</f>
        <v/>
      </c>
      <c r="R34" s="99">
        <f>IF($G34="x",0,IF(Q34&lt;50,Q34-COUNTIFS($G$5:$G34,"x"),0))</f>
        <v>0</v>
      </c>
      <c r="S34" s="39" t="str">
        <f>IF(AND($G34="x",Q34&gt;0),0,IF(ISERROR(LOOKUP(R34,Punkte!$D$1:$D$22,Punkte!$E$1:$E$22)),"",LOOKUP((R34),Punkte!$D$1:$D$22,Punkte!$E$1:$E$22)))</f>
        <v/>
      </c>
      <c r="U34" s="99">
        <f>IF($G34="x",0,IF(T34&lt;50,T34-COUNTIFS($G$5:$G34,"x"),0))</f>
        <v>0</v>
      </c>
      <c r="V34" s="39" t="str">
        <f>IF(AND($G34="x",T34&gt;0),0,IF(ISERROR(LOOKUP(U34,Punkte!$D$1:$D$22,Punkte!$E$1:$E$22)),"",LOOKUP((U34),Punkte!$D$1:$D$22,Punkte!$E$1:$E$22)))</f>
        <v/>
      </c>
      <c r="X34" s="99">
        <f>IF($G34="x",0,IF(W34&lt;50,W34-COUNTIFS($G$5:$G34,"x"),0))</f>
        <v>0</v>
      </c>
      <c r="Y34" s="39" t="str">
        <f>IF(AND($G34="x",W34&gt;0),0,IF(ISERROR(LOOKUP(X34,Punkte!$D$1:$D$22,Punkte!$E$1:$E$22)),"",LOOKUP((X34),Punkte!$D$1:$D$22,Punkte!$E$1:$E$22)))</f>
        <v/>
      </c>
      <c r="Z34" s="3">
        <v>23</v>
      </c>
      <c r="AA34" s="99">
        <v>0</v>
      </c>
      <c r="AB34" s="39">
        <f>IF(AND($G34="x",Z34&gt;0),0,IF(ISERROR(LOOKUP(AA34,Punkte!$D$1:$D$22,Punkte!$E$1:$E$22)),"",LOOKUP((AA34),Punkte!$D$1:$D$22,Punkte!$E$1:$E$22)))</f>
        <v>0</v>
      </c>
      <c r="AC34" s="3">
        <v>22</v>
      </c>
      <c r="AD34" s="99">
        <v>0</v>
      </c>
      <c r="AE34" s="39">
        <f>IF(AND($G34="x",AC34&gt;0),0,IF(ISERROR(LOOKUP(AD34,Punkte!$D$1:$D$22,Punkte!$E$1:$E$22)),"",LOOKUP((AD34),Punkte!$D$1:$D$22,Punkte!$E$1:$E$22)))</f>
        <v>0</v>
      </c>
      <c r="AG34" s="99">
        <f>IF($G34="x",0,IF(AF34&lt;50,AF34-COUNTIFS($G$5:$G34,"x"),0))</f>
        <v>0</v>
      </c>
      <c r="AH34" s="39" t="str">
        <f>IF(AND($G34="x",AF34&gt;0),0,IF(ISERROR(LOOKUP(AG34,Punkte!$D$1:$D$22,Punkte!$E$1:$E$22)),"",LOOKUP((AG34),Punkte!$D$1:$D$22,Punkte!$E$1:$E$22)))</f>
        <v/>
      </c>
      <c r="AJ34" s="99">
        <f>IF($G34="x",0,IF(AI34&lt;50,AI34-COUNTIFS($G$5:$G34,"x"),0))</f>
        <v>0</v>
      </c>
      <c r="AK34" s="39" t="str">
        <f>IF(AND($G34="x",AI34&gt;0),0,IF(ISERROR(LOOKUP(AJ34,Punkte!$D$1:$D$22,Punkte!$E$1:$E$22)),"",LOOKUP((AJ34),Punkte!$D$1:$D$22,Punkte!$E$1:$E$22)))</f>
        <v/>
      </c>
      <c r="AL34" s="120">
        <f t="shared" si="1"/>
        <v>2</v>
      </c>
    </row>
    <row r="35" spans="1:263" x14ac:dyDescent="0.25">
      <c r="A35" s="145">
        <f t="shared" si="2"/>
        <v>13</v>
      </c>
      <c r="B35" s="146">
        <f>SUM(IF(ISNUMBER(J35),J35)+IF(ISNUMBER(M35),M35)+IF(ISNUMBER(P35),P35)+IF(ISNUMBER(S35),S35)+IF(ISNUMBER(V35),V35)+IF(ISNUMBER(Y35),Y35)+IF(ISNUMBER(AB35),AB35)+IF(ISNUMBER(AE35),AE35)+IF(ISNUMBER(#REF!),#REF!)+IF(ISNUMBER(#REF!),#REF!)+IF(ISNUMBER(#REF!),#REF!)+IF(ISNUMBER(AH35),AH35)+IF(ISNUMBER(AK35),AK35))</f>
        <v>0</v>
      </c>
      <c r="C35" s="3">
        <v>62</v>
      </c>
      <c r="E35" s="15" t="s">
        <v>75</v>
      </c>
      <c r="F35" s="15" t="s">
        <v>46</v>
      </c>
      <c r="G35" s="196" t="s">
        <v>156</v>
      </c>
      <c r="H35" s="63"/>
      <c r="I35" s="99">
        <f>IF($G35="x",0,IF(H35&lt;50,H35-COUNTIFS($G$5:$G35,"x"),0))</f>
        <v>0</v>
      </c>
      <c r="J35" s="39" t="str">
        <f>IF(AND($G35="x",H35&gt;0),0,IF(ISERROR(LOOKUP(I35,Punkte!$D$1:$D$22,Punkte!$E$1:$E$22)),"",LOOKUP((I35),Punkte!$D$1:$D$22,Punkte!$E$1:$E$22)))</f>
        <v/>
      </c>
      <c r="L35" s="99">
        <f>IF($G35="x",0,IF(K35&lt;50,K35-COUNTIFS($G$5:$G35,"x"),0))</f>
        <v>0</v>
      </c>
      <c r="M35" s="39" t="str">
        <f>IF(AND($G35="x",K35&gt;0),0,IF(ISERROR(LOOKUP(L35,Punkte!$D$1:$D$22,Punkte!$E$1:$E$22)),"",LOOKUP((L35),Punkte!$D$1:$D$22,Punkte!$E$1:$E$22)))</f>
        <v/>
      </c>
      <c r="N35" s="3">
        <v>10</v>
      </c>
      <c r="O35" s="99">
        <v>0</v>
      </c>
      <c r="P35" s="39">
        <f>IF(AND($G35="x",N35&gt;0),0,IF(ISERROR(LOOKUP(O35,Punkte!$D$1:$D$22,Punkte!$E$1:$E$22)),"",LOOKUP((O35),Punkte!$D$1:$D$22,Punkte!$E$1:$E$22)))</f>
        <v>0</v>
      </c>
      <c r="Q35" s="3">
        <v>11</v>
      </c>
      <c r="R35" s="99">
        <v>0</v>
      </c>
      <c r="S35" s="39">
        <f>IF(AND($G35="x",Q35&gt;0),0,IF(ISERROR(LOOKUP(R35,Punkte!$D$1:$D$22,Punkte!$E$1:$E$22)),"",LOOKUP((R35),Punkte!$D$1:$D$22,Punkte!$E$1:$E$22)))</f>
        <v>0</v>
      </c>
      <c r="U35" s="99">
        <f>IF($G35="x",0,IF(T35&lt;50,T35-COUNTIFS($G$5:$G35,"x"),0))</f>
        <v>0</v>
      </c>
      <c r="V35" s="39" t="str">
        <f>IF(AND($G35="x",T35&gt;0),0,IF(ISERROR(LOOKUP(U35,Punkte!$D$1:$D$22,Punkte!$E$1:$E$22)),"",LOOKUP((U35),Punkte!$D$1:$D$22,Punkte!$E$1:$E$22)))</f>
        <v/>
      </c>
      <c r="X35" s="99">
        <f>IF($G35="x",0,IF(W35&lt;50,W35-COUNTIFS($G$5:$G35,"x"),0))</f>
        <v>0</v>
      </c>
      <c r="Y35" s="39" t="str">
        <f>IF(AND($G35="x",W35&gt;0),0,IF(ISERROR(LOOKUP(X35,Punkte!$D$1:$D$22,Punkte!$E$1:$E$22)),"",LOOKUP((X35),Punkte!$D$1:$D$22,Punkte!$E$1:$E$22)))</f>
        <v/>
      </c>
      <c r="AA35" s="99">
        <f>IF($G35="x",0,IF(Z35&lt;50,Z35-COUNTIFS($G$5:$G35,"x"),0))</f>
        <v>0</v>
      </c>
      <c r="AB35" s="39" t="str">
        <f>IF(AND($G35="x",Z35&gt;0),0,IF(ISERROR(LOOKUP(AA35,Punkte!$D$1:$D$22,Punkte!$E$1:$E$22)),"",LOOKUP((AA35),Punkte!$D$1:$D$22,Punkte!$E$1:$E$22)))</f>
        <v/>
      </c>
      <c r="AD35" s="99">
        <f>IF($G35="x",0,IF(AC35&lt;50,AC35-COUNTIFS($G$5:$G35,"x"),0))</f>
        <v>0</v>
      </c>
      <c r="AE35" s="39" t="str">
        <f>IF(AND($G35="x",AC35&gt;0),0,IF(ISERROR(LOOKUP(AD35,Punkte!$D$1:$D$22,Punkte!$E$1:$E$22)),"",LOOKUP((AD35),Punkte!$D$1:$D$22,Punkte!$E$1:$E$22)))</f>
        <v/>
      </c>
      <c r="AG35" s="99">
        <f>IF($G35="x",0,IF(AF35&lt;50,AF35-COUNTIFS($G$5:$G35,"x"),0))</f>
        <v>0</v>
      </c>
      <c r="AH35" s="39" t="str">
        <f>IF(AND($G35="x",AF35&gt;0),0,IF(ISERROR(LOOKUP(AG35,Punkte!$D$1:$D$22,Punkte!$E$1:$E$22)),"",LOOKUP((AG35),Punkte!$D$1:$D$22,Punkte!$E$1:$E$22)))</f>
        <v/>
      </c>
      <c r="AJ35" s="99">
        <f>IF($G35="x",0,IF(AI35&lt;50,AI35-COUNTIFS($G$5:$G35,"x"),0))</f>
        <v>0</v>
      </c>
      <c r="AK35" s="39" t="str">
        <f>IF(AND($G35="x",AI35&gt;0),0,IF(ISERROR(LOOKUP(AJ35,Punkte!$D$1:$D$22,Punkte!$E$1:$E$22)),"",LOOKUP((AJ35),Punkte!$D$1:$D$22,Punkte!$E$1:$E$22)))</f>
        <v/>
      </c>
      <c r="AL35" s="120">
        <f t="shared" si="1"/>
        <v>2</v>
      </c>
    </row>
    <row r="36" spans="1:263" x14ac:dyDescent="0.25">
      <c r="A36" s="145">
        <f t="shared" si="2"/>
        <v>13</v>
      </c>
      <c r="B36" s="146">
        <f>SUM(IF(ISNUMBER(J36),J36)+IF(ISNUMBER(M36),M36)+IF(ISNUMBER(P36),P36)+IF(ISNUMBER(S36),S36)+IF(ISNUMBER(V36),V36)+IF(ISNUMBER(Y36),Y36)+IF(ISNUMBER(AB36),AB36)+IF(ISNUMBER(AE36),AE36)+IF(ISNUMBER(#REF!),#REF!)+IF(ISNUMBER(#REF!),#REF!)+IF(ISNUMBER(#REF!),#REF!)+IF(ISNUMBER(AH36),AH36)+IF(ISNUMBER(AK36),AK36))</f>
        <v>0</v>
      </c>
      <c r="C36" s="3">
        <v>122</v>
      </c>
      <c r="D36" s="19"/>
      <c r="E36" s="15" t="s">
        <v>361</v>
      </c>
      <c r="F36" s="15" t="s">
        <v>72</v>
      </c>
      <c r="G36" s="196" t="s">
        <v>156</v>
      </c>
      <c r="H36" s="63"/>
      <c r="I36" s="99">
        <f>IF($G36="x",0,IF(H36&lt;50,H36-COUNTIFS($G$5:$G36,"x"),0))</f>
        <v>0</v>
      </c>
      <c r="J36" s="39" t="str">
        <f>IF(AND($G36="x",H36&gt;0),0,IF(ISERROR(LOOKUP(I36,Punkte!$D$1:$D$22,Punkte!$E$1:$E$22)),"",LOOKUP((I36),Punkte!$D$1:$D$22,Punkte!$E$1:$E$22)))</f>
        <v/>
      </c>
      <c r="L36" s="99">
        <f>IF($G36="x",0,IF(K36&lt;50,K36-COUNTIFS($G$5:$G36,"x"),0))</f>
        <v>0</v>
      </c>
      <c r="M36" s="39" t="str">
        <f>IF(AND($G36="x",K36&gt;0),0,IF(ISERROR(LOOKUP(L36,Punkte!$D$1:$D$22,Punkte!$E$1:$E$22)),"",LOOKUP((L36),Punkte!$D$1:$D$22,Punkte!$E$1:$E$22)))</f>
        <v/>
      </c>
      <c r="N36" s="3">
        <v>18</v>
      </c>
      <c r="O36" s="99">
        <v>0</v>
      </c>
      <c r="P36" s="39">
        <f>IF(AND($G36="x",N36&gt;0),0,IF(ISERROR(LOOKUP(O36,Punkte!$D$1:$D$22,Punkte!$E$1:$E$22)),"",LOOKUP((O36),Punkte!$D$1:$D$22,Punkte!$E$1:$E$22)))</f>
        <v>0</v>
      </c>
      <c r="Q36" s="3" t="s">
        <v>39</v>
      </c>
      <c r="R36" s="99">
        <v>0</v>
      </c>
      <c r="S36" s="39">
        <f>IF(AND($G36="x",Q36&gt;0),0,IF(ISERROR(LOOKUP(R36,Punkte!$D$1:$D$22,Punkte!$E$1:$E$22)),"",LOOKUP((R36),Punkte!$D$1:$D$22,Punkte!$E$1:$E$22)))</f>
        <v>0</v>
      </c>
      <c r="U36" s="99">
        <f>IF($G36="x",0,IF(T36&lt;50,T36-COUNTIFS($G$5:$G36,"x"),0))</f>
        <v>0</v>
      </c>
      <c r="V36" s="39" t="str">
        <f>IF(AND($G36="x",T36&gt;0),0,IF(ISERROR(LOOKUP(U36,Punkte!$D$1:$D$22,Punkte!$E$1:$E$22)),"",LOOKUP((U36),Punkte!$D$1:$D$22,Punkte!$E$1:$E$22)))</f>
        <v/>
      </c>
      <c r="X36" s="99">
        <f>IF($G36="x",0,IF(W36&lt;50,W36-COUNTIFS($G$5:$G36,"x"),0))</f>
        <v>0</v>
      </c>
      <c r="Y36" s="39" t="str">
        <f>IF(AND($G36="x",W36&gt;0),0,IF(ISERROR(LOOKUP(X36,Punkte!$D$1:$D$22,Punkte!$E$1:$E$22)),"",LOOKUP((X36),Punkte!$D$1:$D$22,Punkte!$E$1:$E$22)))</f>
        <v/>
      </c>
      <c r="AA36" s="99">
        <f>IF($G36="x",0,IF(Z36&lt;50,Z36-COUNTIFS($G$5:$G36,"x"),0))</f>
        <v>0</v>
      </c>
      <c r="AB36" s="39" t="str">
        <f>IF(AND($G36="x",Z36&gt;0),0,IF(ISERROR(LOOKUP(AA36,Punkte!$D$1:$D$22,Punkte!$E$1:$E$22)),"",LOOKUP((AA36),Punkte!$D$1:$D$22,Punkte!$E$1:$E$22)))</f>
        <v/>
      </c>
      <c r="AD36" s="99">
        <f>IF($G36="x",0,IF(AC36&lt;50,AC36-COUNTIFS($G$5:$G36,"x"),0))</f>
        <v>0</v>
      </c>
      <c r="AE36" s="39" t="str">
        <f>IF(AND($G36="x",AC36&gt;0),0,IF(ISERROR(LOOKUP(AD36,Punkte!$D$1:$D$22,Punkte!$E$1:$E$22)),"",LOOKUP((AD36),Punkte!$D$1:$D$22,Punkte!$E$1:$E$22)))</f>
        <v/>
      </c>
      <c r="AG36" s="99">
        <f>IF($G36="x",0,IF(AF36&lt;50,AF36-COUNTIFS($G$5:$G36,"x"),0))</f>
        <v>0</v>
      </c>
      <c r="AH36" s="39" t="str">
        <f>IF(AND($G36="x",AF36&gt;0),0,IF(ISERROR(LOOKUP(AG36,Punkte!$D$1:$D$22,Punkte!$E$1:$E$22)),"",LOOKUP((AG36),Punkte!$D$1:$D$22,Punkte!$E$1:$E$22)))</f>
        <v/>
      </c>
      <c r="AJ36" s="99">
        <f>IF($G36="x",0,IF(AI36&lt;50,AI36-COUNTIFS($G$5:$G36,"x"),0))</f>
        <v>0</v>
      </c>
      <c r="AK36" s="39" t="str">
        <f>IF(AND($G36="x",AI36&gt;0),0,IF(ISERROR(LOOKUP(AJ36,Punkte!$D$1:$D$22,Punkte!$E$1:$E$22)),"",LOOKUP((AJ36),Punkte!$D$1:$D$22,Punkte!$E$1:$E$22)))</f>
        <v/>
      </c>
      <c r="AL36" s="120">
        <f t="shared" si="1"/>
        <v>2</v>
      </c>
    </row>
    <row r="37" spans="1:263" x14ac:dyDescent="0.25">
      <c r="A37" s="145">
        <f t="shared" si="2"/>
        <v>13</v>
      </c>
      <c r="B37" s="146">
        <f>SUM(IF(ISNUMBER(J37),J37)+IF(ISNUMBER(M37),M37)+IF(ISNUMBER(P37),P37)+IF(ISNUMBER(S37),S37)+IF(ISNUMBER(V37),V37)+IF(ISNUMBER(Y37),Y37)+IF(ISNUMBER(AB37),AB37)+IF(ISNUMBER(AE37),AE37)+IF(ISNUMBER(#REF!),#REF!)+IF(ISNUMBER(#REF!),#REF!)+IF(ISNUMBER(#REF!),#REF!)+IF(ISNUMBER(AH37),AH37)+IF(ISNUMBER(AK37),AK37))</f>
        <v>0</v>
      </c>
      <c r="C37" s="3">
        <v>13</v>
      </c>
      <c r="E37" s="15" t="s">
        <v>344</v>
      </c>
      <c r="F37" s="15" t="s">
        <v>330</v>
      </c>
      <c r="G37" s="196" t="s">
        <v>156</v>
      </c>
      <c r="H37" s="63"/>
      <c r="I37" s="99">
        <f>IF($G37="x",0,IF(H37&lt;50,H37-COUNTIFS($G$5:$G37,"x"),0))</f>
        <v>0</v>
      </c>
      <c r="J37" s="39" t="str">
        <f>IF(AND($G37="x",H37&gt;0),0,IF(ISERROR(LOOKUP(I37,Punkte!$D$1:$D$22,Punkte!$E$1:$E$22)),"",LOOKUP((I37),Punkte!$D$1:$D$22,Punkte!$E$1:$E$22)))</f>
        <v/>
      </c>
      <c r="L37" s="99">
        <f>IF($G37="x",0,IF(K37&lt;50,K37-COUNTIFS($G$5:$G37,"x"),0))</f>
        <v>0</v>
      </c>
      <c r="M37" s="39" t="str">
        <f>IF(AND($G37="x",K37&gt;0),0,IF(ISERROR(LOOKUP(L37,Punkte!$D$1:$D$22,Punkte!$E$1:$E$22)),"",LOOKUP((L37),Punkte!$D$1:$D$22,Punkte!$E$1:$E$22)))</f>
        <v/>
      </c>
      <c r="N37" s="3">
        <v>20</v>
      </c>
      <c r="O37" s="99">
        <v>0</v>
      </c>
      <c r="P37" s="39">
        <f>IF(AND($G37="x",N37&gt;0),0,IF(ISERROR(LOOKUP(O37,Punkte!$D$1:$D$22,Punkte!$E$1:$E$22)),"",LOOKUP((O37),Punkte!$D$1:$D$22,Punkte!$E$1:$E$22)))</f>
        <v>0</v>
      </c>
      <c r="Q37" s="3">
        <v>19</v>
      </c>
      <c r="R37" s="99">
        <v>0</v>
      </c>
      <c r="S37" s="39">
        <f>IF(AND($G37="x",Q37&gt;0),0,IF(ISERROR(LOOKUP(R37,Punkte!$D$1:$D$22,Punkte!$E$1:$E$22)),"",LOOKUP((R37),Punkte!$D$1:$D$22,Punkte!$E$1:$E$22)))</f>
        <v>0</v>
      </c>
      <c r="U37" s="99">
        <f>IF($G37="x",0,IF(T37&lt;50,T37-COUNTIFS($G$5:$G37,"x"),0))</f>
        <v>0</v>
      </c>
      <c r="V37" s="39" t="str">
        <f>IF(AND($G37="x",T37&gt;0),0,IF(ISERROR(LOOKUP(U37,Punkte!$D$1:$D$22,Punkte!$E$1:$E$22)),"",LOOKUP((U37),Punkte!$D$1:$D$22,Punkte!$E$1:$E$22)))</f>
        <v/>
      </c>
      <c r="X37" s="99">
        <f>IF($G37="x",0,IF(W37&lt;50,W37-COUNTIFS($G$5:$G37,"x"),0))</f>
        <v>0</v>
      </c>
      <c r="Y37" s="39" t="str">
        <f>IF(AND($G37="x",W37&gt;0),0,IF(ISERROR(LOOKUP(X37,Punkte!$D$1:$D$22,Punkte!$E$1:$E$22)),"",LOOKUP((X37),Punkte!$D$1:$D$22,Punkte!$E$1:$E$22)))</f>
        <v/>
      </c>
      <c r="AA37" s="99">
        <f>IF($G37="x",0,IF(Z37&lt;50,Z37-COUNTIFS($G$5:$G37,"x"),0))</f>
        <v>0</v>
      </c>
      <c r="AB37" s="39" t="str">
        <f>IF(AND($G37="x",Z37&gt;0),0,IF(ISERROR(LOOKUP(AA37,Punkte!$D$1:$D$22,Punkte!$E$1:$E$22)),"",LOOKUP((AA37),Punkte!$D$1:$D$22,Punkte!$E$1:$E$22)))</f>
        <v/>
      </c>
      <c r="AD37" s="99">
        <f>IF($G37="x",0,IF(AC37&lt;50,AC37-COUNTIFS($G$5:$G37,"x"),0))</f>
        <v>0</v>
      </c>
      <c r="AE37" s="39" t="str">
        <f>IF(AND($G37="x",AC37&gt;0),0,IF(ISERROR(LOOKUP(AD37,Punkte!$D$1:$D$22,Punkte!$E$1:$E$22)),"",LOOKUP((AD37),Punkte!$D$1:$D$22,Punkte!$E$1:$E$22)))</f>
        <v/>
      </c>
      <c r="AG37" s="99">
        <f>IF($G37="x",0,IF(AF37&lt;50,AF37-COUNTIFS($G$5:$G37,"x"),0))</f>
        <v>0</v>
      </c>
      <c r="AH37" s="39" t="str">
        <f>IF(AND($G37="x",AF37&gt;0),0,IF(ISERROR(LOOKUP(AG37,Punkte!$D$1:$D$22,Punkte!$E$1:$E$22)),"",LOOKUP((AG37),Punkte!$D$1:$D$22,Punkte!$E$1:$E$22)))</f>
        <v/>
      </c>
      <c r="AJ37" s="99">
        <f>IF($G37="x",0,IF(AI37&lt;50,AI37-COUNTIFS($G$5:$G37,"x"),0))</f>
        <v>0</v>
      </c>
      <c r="AK37" s="39" t="str">
        <f>IF(AND($G37="x",AI37&gt;0),0,IF(ISERROR(LOOKUP(AJ37,Punkte!$D$1:$D$22,Punkte!$E$1:$E$22)),"",LOOKUP((AJ37),Punkte!$D$1:$D$22,Punkte!$E$1:$E$22)))</f>
        <v/>
      </c>
      <c r="AL37" s="120">
        <f t="shared" ref="AL37:AL66" si="3">COUNTA(H37,K37,N37,Q37,T37,W37,Z37,AC37,AF37,AI37)</f>
        <v>2</v>
      </c>
    </row>
    <row r="38" spans="1:263" x14ac:dyDescent="0.25">
      <c r="A38" s="145">
        <f t="shared" si="2"/>
        <v>13</v>
      </c>
      <c r="B38" s="146">
        <f>SUM(IF(ISNUMBER(J38),J38)+IF(ISNUMBER(M38),M38)+IF(ISNUMBER(P38),P38)+IF(ISNUMBER(S38),S38)+IF(ISNUMBER(V38),V38)+IF(ISNUMBER(Y38),Y38)+IF(ISNUMBER(AB38),AB38)+IF(ISNUMBER(AE38),AE38)+IF(ISNUMBER(#REF!),#REF!)+IF(ISNUMBER(#REF!),#REF!)+IF(ISNUMBER(#REF!),#REF!)+IF(ISNUMBER(AH38),AH38)+IF(ISNUMBER(AK38),AK38))</f>
        <v>0</v>
      </c>
      <c r="C38" s="3">
        <v>97</v>
      </c>
      <c r="D38" s="1" t="s">
        <v>44</v>
      </c>
      <c r="E38" s="15" t="s">
        <v>135</v>
      </c>
      <c r="F38" s="15" t="s">
        <v>136</v>
      </c>
      <c r="G38" s="196" t="s">
        <v>156</v>
      </c>
      <c r="H38" s="63"/>
      <c r="I38" s="99">
        <f>IF($G38="x",0,IF(H38&lt;50,H38-COUNTIFS($G$5:$G38,"x"),0))</f>
        <v>0</v>
      </c>
      <c r="J38" s="39" t="str">
        <f>IF(AND($G38="x",H38&gt;0),0,IF(ISERROR(LOOKUP(I38,Punkte!$D$1:$D$22,Punkte!$E$1:$E$22)),"",LOOKUP((I38),Punkte!$D$1:$D$22,Punkte!$E$1:$E$22)))</f>
        <v/>
      </c>
      <c r="L38" s="99">
        <f>IF($G38="x",0,IF(K38&lt;50,K38-COUNTIFS($G$5:$G38,"x"),0))</f>
        <v>0</v>
      </c>
      <c r="M38" s="39" t="str">
        <f>IF(AND($G38="x",K38&gt;0),0,IF(ISERROR(LOOKUP(L38,Punkte!$D$1:$D$22,Punkte!$E$1:$E$22)),"",LOOKUP((L38),Punkte!$D$1:$D$22,Punkte!$E$1:$E$22)))</f>
        <v/>
      </c>
      <c r="O38" s="99">
        <f>IF($G38="x",0,IF(N38&lt;50,N38-COUNTIFS($G$5:$G38,"x"),0))</f>
        <v>0</v>
      </c>
      <c r="P38" s="39" t="str">
        <f>IF(AND($G38="x",N38&gt;0),0,IF(ISERROR(LOOKUP(O38,Punkte!$D$1:$D$22,Punkte!$E$1:$E$22)),"",LOOKUP((O38),Punkte!$D$1:$D$22,Punkte!$E$1:$E$22)))</f>
        <v/>
      </c>
      <c r="R38" s="99">
        <f>IF($G38="x",0,IF(Q38&lt;50,Q38-COUNTIFS($G$5:$G38,"x"),0))</f>
        <v>0</v>
      </c>
      <c r="S38" s="39" t="str">
        <f>IF(AND($G38="x",Q38&gt;0),0,IF(ISERROR(LOOKUP(R38,Punkte!$D$1:$D$22,Punkte!$E$1:$E$22)),"",LOOKUP((R38),Punkte!$D$1:$D$22,Punkte!$E$1:$E$22)))</f>
        <v/>
      </c>
      <c r="T38" s="3">
        <v>14</v>
      </c>
      <c r="U38" s="99">
        <v>0</v>
      </c>
      <c r="V38" s="39">
        <f>IF(AND($G38="x",T38&gt;0),0,IF(ISERROR(LOOKUP(U38,Punkte!$D$1:$D$22,Punkte!$E$1:$E$22)),"",LOOKUP((U38),Punkte!$D$1:$D$22,Punkte!$E$1:$E$22)))</f>
        <v>0</v>
      </c>
      <c r="W38" s="3">
        <v>13</v>
      </c>
      <c r="X38" s="99">
        <v>0</v>
      </c>
      <c r="Y38" s="39">
        <f>IF(AND($G38="x",W38&gt;0),0,IF(ISERROR(LOOKUP(X38,Punkte!$D$1:$D$22,Punkte!$E$1:$E$22)),"",LOOKUP((X38),Punkte!$D$1:$D$22,Punkte!$E$1:$E$22)))</f>
        <v>0</v>
      </c>
      <c r="AA38" s="99">
        <f>IF($G38="x",0,IF(Z38&lt;50,Z38-COUNTIFS($G$5:$G38,"x"),0))</f>
        <v>0</v>
      </c>
      <c r="AB38" s="39" t="str">
        <f>IF(AND($G38="x",Z38&gt;0),0,IF(ISERROR(LOOKUP(AA38,Punkte!$D$1:$D$22,Punkte!$E$1:$E$22)),"",LOOKUP((AA38),Punkte!$D$1:$D$22,Punkte!$E$1:$E$22)))</f>
        <v/>
      </c>
      <c r="AD38" s="99">
        <f>IF($G38="x",0,IF(AC38&lt;50,AC38-COUNTIFS($G$5:$G38,"x"),0))</f>
        <v>0</v>
      </c>
      <c r="AE38" s="39" t="str">
        <f>IF(AND($G38="x",AC38&gt;0),0,IF(ISERROR(LOOKUP(AD38,Punkte!$D$1:$D$22,Punkte!$E$1:$E$22)),"",LOOKUP((AD38),Punkte!$D$1:$D$22,Punkte!$E$1:$E$22)))</f>
        <v/>
      </c>
      <c r="AG38" s="99">
        <f>IF($G38="x",0,IF(AF38&lt;50,AF38-COUNTIFS($G$5:$G38,"x"),0))</f>
        <v>0</v>
      </c>
      <c r="AH38" s="39" t="str">
        <f>IF(AND($G38="x",AF38&gt;0),0,IF(ISERROR(LOOKUP(AG38,Punkte!$D$1:$D$22,Punkte!$E$1:$E$22)),"",LOOKUP((AG38),Punkte!$D$1:$D$22,Punkte!$E$1:$E$22)))</f>
        <v/>
      </c>
      <c r="AJ38" s="99">
        <f>IF($G38="x",0,IF(AI38&lt;50,AI38-COUNTIFS($G$5:$G38,"x"),0))</f>
        <v>0</v>
      </c>
      <c r="AK38" s="39" t="str">
        <f>IF(AND($G38="x",AI38&gt;0),0,IF(ISERROR(LOOKUP(AJ38,Punkte!$D$1:$D$22,Punkte!$E$1:$E$22)),"",LOOKUP((AJ38),Punkte!$D$1:$D$22,Punkte!$E$1:$E$22)))</f>
        <v/>
      </c>
      <c r="AL38" s="120">
        <f t="shared" si="3"/>
        <v>2</v>
      </c>
    </row>
    <row r="39" spans="1:263" x14ac:dyDescent="0.25">
      <c r="A39" s="145">
        <f t="shared" si="2"/>
        <v>13</v>
      </c>
      <c r="B39" s="146">
        <f>SUM(IF(ISNUMBER(J39),J39)+IF(ISNUMBER(M39),M39)+IF(ISNUMBER(P39),P39)+IF(ISNUMBER(S39),S39)+IF(ISNUMBER(V39),V39)+IF(ISNUMBER(Y39),Y39)+IF(ISNUMBER(AB39),AB39)+IF(ISNUMBER(AE39),AE39)+IF(ISNUMBER(#REF!),#REF!)+IF(ISNUMBER(#REF!),#REF!)+IF(ISNUMBER(#REF!),#REF!)+IF(ISNUMBER(AH39),AH39)+IF(ISNUMBER(AK39),AK39))</f>
        <v>0</v>
      </c>
      <c r="C39" s="18">
        <v>1</v>
      </c>
      <c r="D39" s="4"/>
      <c r="E39" s="15" t="s">
        <v>362</v>
      </c>
      <c r="F39" s="15" t="s">
        <v>181</v>
      </c>
      <c r="G39" s="196" t="s">
        <v>156</v>
      </c>
      <c r="H39" s="63"/>
      <c r="I39" s="99">
        <f>IF($G39="x",0,IF(H39&lt;50,H39-COUNTIFS($G$5:$G39,"x"),0))</f>
        <v>0</v>
      </c>
      <c r="J39" s="39" t="str">
        <f>IF(AND($G39="x",H39&gt;0),0,IF(ISERROR(LOOKUP(I39,Punkte!$D$1:$D$22,Punkte!$E$1:$E$22)),"",LOOKUP((I39),Punkte!$D$1:$D$22,Punkte!$E$1:$E$22)))</f>
        <v/>
      </c>
      <c r="L39" s="99">
        <f>IF($G39="x",0,IF(K39&lt;50,K39-COUNTIFS($G$5:$G39,"x"),0))</f>
        <v>0</v>
      </c>
      <c r="M39" s="39" t="str">
        <f>IF(AND($G39="x",K39&gt;0),0,IF(ISERROR(LOOKUP(L39,Punkte!$D$1:$D$22,Punkte!$E$1:$E$22)),"",LOOKUP((L39),Punkte!$D$1:$D$22,Punkte!$E$1:$E$22)))</f>
        <v/>
      </c>
      <c r="O39" s="99">
        <f>IF($G39="x",0,IF(N39&lt;50,N39-COUNTIFS($G$5:$G39,"x"),0))</f>
        <v>0</v>
      </c>
      <c r="P39" s="39" t="str">
        <f>IF(AND($G39="x",N39&gt;0),0,IF(ISERROR(LOOKUP(O39,Punkte!$D$1:$D$22,Punkte!$E$1:$E$22)),"",LOOKUP((O39),Punkte!$D$1:$D$22,Punkte!$E$1:$E$22)))</f>
        <v/>
      </c>
      <c r="R39" s="99">
        <f>IF($G39="x",0,IF(Q39&lt;50,Q39-COUNTIFS($G$5:$G39,"x"),0))</f>
        <v>0</v>
      </c>
      <c r="S39" s="39" t="str">
        <f>IF(AND($G39="x",Q39&gt;0),0,IF(ISERROR(LOOKUP(R39,Punkte!$D$1:$D$22,Punkte!$E$1:$E$22)),"",LOOKUP((R39),Punkte!$D$1:$D$22,Punkte!$E$1:$E$22)))</f>
        <v/>
      </c>
      <c r="T39" s="3">
        <v>17</v>
      </c>
      <c r="U39" s="99">
        <v>0</v>
      </c>
      <c r="V39" s="39">
        <f>IF(AND($G39="x",T39&gt;0),0,IF(ISERROR(LOOKUP(U39,Punkte!$D$1:$D$22,Punkte!$E$1:$E$22)),"",LOOKUP((U39),Punkte!$D$1:$D$22,Punkte!$E$1:$E$22)))</f>
        <v>0</v>
      </c>
      <c r="W39" s="3" t="s">
        <v>47</v>
      </c>
      <c r="X39" s="99">
        <v>0</v>
      </c>
      <c r="Y39" s="39">
        <f>IF(AND($G39="x",W39&gt;0),0,IF(ISERROR(LOOKUP(X39,Punkte!$D$1:$D$22,Punkte!$E$1:$E$22)),"",LOOKUP((X39),Punkte!$D$1:$D$22,Punkte!$E$1:$E$22)))</f>
        <v>0</v>
      </c>
      <c r="AA39" s="99">
        <f>IF($G39="x",0,IF(Z39&lt;50,Z39-COUNTIFS($G$5:$G39,"x"),0))</f>
        <v>0</v>
      </c>
      <c r="AB39" s="39" t="str">
        <f>IF(AND($G39="x",Z39&gt;0),0,IF(ISERROR(LOOKUP(AA39,Punkte!$D$1:$D$22,Punkte!$E$1:$E$22)),"",LOOKUP((AA39),Punkte!$D$1:$D$22,Punkte!$E$1:$E$22)))</f>
        <v/>
      </c>
      <c r="AD39" s="99">
        <f>IF($G39="x",0,IF(AC39&lt;50,AC39-COUNTIFS($G$5:$G39,"x"),0))</f>
        <v>0</v>
      </c>
      <c r="AE39" s="39" t="str">
        <f>IF(AND($G39="x",AC39&gt;0),0,IF(ISERROR(LOOKUP(AD39,Punkte!$D$1:$D$22,Punkte!$E$1:$E$22)),"",LOOKUP((AD39),Punkte!$D$1:$D$22,Punkte!$E$1:$E$22)))</f>
        <v/>
      </c>
      <c r="AG39" s="99">
        <f>IF($G39="x",0,IF(AF39&lt;50,AF39-COUNTIFS($G$5:$G39,"x"),0))</f>
        <v>0</v>
      </c>
      <c r="AH39" s="39" t="str">
        <f>IF(AND($G39="x",AF39&gt;0),0,IF(ISERROR(LOOKUP(AG39,Punkte!$D$1:$D$22,Punkte!$E$1:$E$22)),"",LOOKUP((AG39),Punkte!$D$1:$D$22,Punkte!$E$1:$E$22)))</f>
        <v/>
      </c>
      <c r="AJ39" s="99">
        <f>IF($G39="x",0,IF(AI39&lt;50,AI39-COUNTIFS($G$5:$G39,"x"),0))</f>
        <v>0</v>
      </c>
      <c r="AK39" s="39" t="str">
        <f>IF(AND($G39="x",AI39&gt;0),0,IF(ISERROR(LOOKUP(AJ39,Punkte!$D$1:$D$22,Punkte!$E$1:$E$22)),"",LOOKUP((AJ39),Punkte!$D$1:$D$22,Punkte!$E$1:$E$22)))</f>
        <v/>
      </c>
      <c r="AL39" s="120">
        <f t="shared" si="3"/>
        <v>2</v>
      </c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</row>
    <row r="40" spans="1:263" x14ac:dyDescent="0.25">
      <c r="A40" s="145">
        <f t="shared" si="2"/>
        <v>13</v>
      </c>
      <c r="B40" s="146">
        <f>SUM(IF(ISNUMBER(J40),J40)+IF(ISNUMBER(M40),M40)+IF(ISNUMBER(P40),P40)+IF(ISNUMBER(S40),S40)+IF(ISNUMBER(V40),V40)+IF(ISNUMBER(Y40),Y40)+IF(ISNUMBER(AB40),AB40)+IF(ISNUMBER(AE40),AE40)+IF(ISNUMBER(#REF!),#REF!)+IF(ISNUMBER(#REF!),#REF!)+IF(ISNUMBER(#REF!),#REF!)+IF(ISNUMBER(AH40),AH40)+IF(ISNUMBER(AK40),AK40))</f>
        <v>0</v>
      </c>
      <c r="C40" s="18">
        <v>10</v>
      </c>
      <c r="D40" s="20"/>
      <c r="E40" s="15" t="s">
        <v>359</v>
      </c>
      <c r="F40" s="15" t="s">
        <v>360</v>
      </c>
      <c r="G40" s="196" t="s">
        <v>156</v>
      </c>
      <c r="H40" s="63">
        <v>8</v>
      </c>
      <c r="I40" s="99">
        <v>0</v>
      </c>
      <c r="J40" s="39">
        <f>IF(AND($G40="x",H40&gt;0),0,IF(ISERROR(LOOKUP(I40,Punkte!$D$1:$D$22,Punkte!$E$1:$E$22)),"",LOOKUP((I40),Punkte!$D$1:$D$22,Punkte!$E$1:$E$22)))</f>
        <v>0</v>
      </c>
      <c r="K40" s="3">
        <v>8</v>
      </c>
      <c r="L40" s="99">
        <v>0</v>
      </c>
      <c r="M40" s="39">
        <f>IF(AND($G40="x",K40&gt;0),0,IF(ISERROR(LOOKUP(L40,Punkte!$D$1:$D$22,Punkte!$E$1:$E$22)),"",LOOKUP((L40),Punkte!$D$1:$D$22,Punkte!$E$1:$E$22)))</f>
        <v>0</v>
      </c>
      <c r="O40" s="99">
        <f>IF($G40="x",0,IF(N40&lt;50,N40-COUNTIFS($G$5:$G40,"x"),0))</f>
        <v>0</v>
      </c>
      <c r="P40" s="39" t="str">
        <f>IF(AND($G40="x",N40&gt;0),0,IF(ISERROR(LOOKUP(O40,Punkte!$D$1:$D$22,Punkte!$E$1:$E$22)),"",LOOKUP((O40),Punkte!$D$1:$D$22,Punkte!$E$1:$E$22)))</f>
        <v/>
      </c>
      <c r="R40" s="99">
        <f>IF($G40="x",0,IF(Q40&lt;50,Q40-COUNTIFS($G$5:$G40,"x"),0))</f>
        <v>0</v>
      </c>
      <c r="S40" s="39" t="str">
        <f>IF(AND($G40="x",Q40&gt;0),0,IF(ISERROR(LOOKUP(R40,Punkte!$D$1:$D$22,Punkte!$E$1:$E$22)),"",LOOKUP((R40),Punkte!$D$1:$D$22,Punkte!$E$1:$E$22)))</f>
        <v/>
      </c>
      <c r="U40" s="99">
        <f>IF($G40="x",0,IF(T40&lt;50,T40-COUNTIFS($G$5:$G40,"x"),0))</f>
        <v>0</v>
      </c>
      <c r="V40" s="39" t="str">
        <f>IF(AND($G40="x",T40&gt;0),0,IF(ISERROR(LOOKUP(U40,Punkte!$D$1:$D$22,Punkte!$E$1:$E$22)),"",LOOKUP((U40),Punkte!$D$1:$D$22,Punkte!$E$1:$E$22)))</f>
        <v/>
      </c>
      <c r="X40" s="99">
        <f>IF($G40="x",0,IF(W40&lt;50,W40-COUNTIFS($G$5:$G40,"x"),0))</f>
        <v>0</v>
      </c>
      <c r="Y40" s="39" t="str">
        <f>IF(AND($G40="x",W40&gt;0),0,IF(ISERROR(LOOKUP(X40,Punkte!$D$1:$D$22,Punkte!$E$1:$E$22)),"",LOOKUP((X40),Punkte!$D$1:$D$22,Punkte!$E$1:$E$22)))</f>
        <v/>
      </c>
      <c r="AA40" s="99">
        <f>IF($G40="x",0,IF(Z40&lt;50,Z40-COUNTIFS($G$5:$G40,"x"),0))</f>
        <v>0</v>
      </c>
      <c r="AB40" s="39" t="str">
        <f>IF(AND($G40="x",Z40&gt;0),0,IF(ISERROR(LOOKUP(AA40,Punkte!$D$1:$D$22,Punkte!$E$1:$E$22)),"",LOOKUP((AA40),Punkte!$D$1:$D$22,Punkte!$E$1:$E$22)))</f>
        <v/>
      </c>
      <c r="AD40" s="99">
        <f>IF($G40="x",0,IF(AC40&lt;50,AC40-COUNTIFS($G$5:$G40,"x"),0))</f>
        <v>0</v>
      </c>
      <c r="AE40" s="39" t="str">
        <f>IF(AND($G40="x",AC40&gt;0),0,IF(ISERROR(LOOKUP(AD40,Punkte!$D$1:$D$22,Punkte!$E$1:$E$22)),"",LOOKUP((AD40),Punkte!$D$1:$D$22,Punkte!$E$1:$E$22)))</f>
        <v/>
      </c>
      <c r="AG40" s="99">
        <f>IF($G40="x",0,IF(AF40&lt;50,AF40-COUNTIFS($G$5:$G40,"x"),0))</f>
        <v>0</v>
      </c>
      <c r="AH40" s="39" t="str">
        <f>IF(AND($G40="x",AF40&gt;0),0,IF(ISERROR(LOOKUP(AG40,Punkte!$D$1:$D$22,Punkte!$E$1:$E$22)),"",LOOKUP((AG40),Punkte!$D$1:$D$22,Punkte!$E$1:$E$22)))</f>
        <v/>
      </c>
      <c r="AJ40" s="99">
        <f>IF($G40="x",0,IF(AI40&lt;50,AI40-COUNTIFS($G$5:$G40,"x"),0))</f>
        <v>0</v>
      </c>
      <c r="AK40" s="39" t="str">
        <f>IF(AND($G40="x",AI40&gt;0),0,IF(ISERROR(LOOKUP(AJ40,Punkte!$D$1:$D$22,Punkte!$E$1:$E$22)),"",LOOKUP((AJ40),Punkte!$D$1:$D$22,Punkte!$E$1:$E$22)))</f>
        <v/>
      </c>
      <c r="AL40" s="120">
        <f t="shared" si="3"/>
        <v>2</v>
      </c>
    </row>
    <row r="41" spans="1:263" x14ac:dyDescent="0.25">
      <c r="A41" s="145">
        <f t="shared" si="2"/>
        <v>13</v>
      </c>
      <c r="B41" s="146">
        <f>SUM(IF(ISNUMBER(J41),J41)+IF(ISNUMBER(M41),M41)+IF(ISNUMBER(P41),P41)+IF(ISNUMBER(S41),S41)+IF(ISNUMBER(V41),V41)+IF(ISNUMBER(Y41),Y41)+IF(ISNUMBER(AB41),AB41)+IF(ISNUMBER(AE41),AE41)+IF(ISNUMBER(#REF!),#REF!)+IF(ISNUMBER(#REF!),#REF!)+IF(ISNUMBER(#REF!),#REF!)+IF(ISNUMBER(AH41),AH41)+IF(ISNUMBER(AK41),AK41))</f>
        <v>0</v>
      </c>
      <c r="C41" s="3">
        <v>25</v>
      </c>
      <c r="D41" s="19"/>
      <c r="E41" s="15" t="s">
        <v>82</v>
      </c>
      <c r="F41" s="15" t="s">
        <v>83</v>
      </c>
      <c r="G41" s="196" t="s">
        <v>156</v>
      </c>
      <c r="H41" s="63" t="s">
        <v>47</v>
      </c>
      <c r="I41" s="99">
        <v>0</v>
      </c>
      <c r="J41" s="39">
        <f>IF(AND($G41="x",H41&gt;0),0,IF(ISERROR(LOOKUP(I41,Punkte!$D$1:$D$22,Punkte!$E$1:$E$22)),"",LOOKUP((I41),Punkte!$D$1:$D$22,Punkte!$E$1:$E$22)))</f>
        <v>0</v>
      </c>
      <c r="K41" s="3" t="s">
        <v>39</v>
      </c>
      <c r="L41" s="99">
        <v>0</v>
      </c>
      <c r="M41" s="39">
        <f>IF(AND($G41="x",K41&gt;0),0,IF(ISERROR(LOOKUP(L41,Punkte!$D$1:$D$22,Punkte!$E$1:$E$22)),"",LOOKUP((L41),Punkte!$D$1:$D$22,Punkte!$E$1:$E$22)))</f>
        <v>0</v>
      </c>
      <c r="O41" s="99">
        <f>IF($G41="x",0,IF(N41&lt;50,N41-COUNTIFS($G$5:$G41,"x"),0))</f>
        <v>0</v>
      </c>
      <c r="P41" s="39" t="str">
        <f>IF(AND($G41="x",N41&gt;0),0,IF(ISERROR(LOOKUP(O41,Punkte!$D$1:$D$22,Punkte!$E$1:$E$22)),"",LOOKUP((O41),Punkte!$D$1:$D$22,Punkte!$E$1:$E$22)))</f>
        <v/>
      </c>
      <c r="R41" s="99">
        <f>IF($G41="x",0,IF(Q41&lt;50,Q41-COUNTIFS($G$5:$G41,"x"),0))</f>
        <v>0</v>
      </c>
      <c r="S41" s="39" t="str">
        <f>IF(AND($G41="x",Q41&gt;0),0,IF(ISERROR(LOOKUP(R41,Punkte!$D$1:$D$22,Punkte!$E$1:$E$22)),"",LOOKUP((R41),Punkte!$D$1:$D$22,Punkte!$E$1:$E$22)))</f>
        <v/>
      </c>
      <c r="U41" s="99">
        <f>IF($G41="x",0,IF(T41&lt;50,T41-COUNTIFS($G$5:$G41,"x"),0))</f>
        <v>0</v>
      </c>
      <c r="V41" s="39" t="str">
        <f>IF(AND($G41="x",T41&gt;0),0,IF(ISERROR(LOOKUP(U41,Punkte!$D$1:$D$22,Punkte!$E$1:$E$22)),"",LOOKUP((U41),Punkte!$D$1:$D$22,Punkte!$E$1:$E$22)))</f>
        <v/>
      </c>
      <c r="X41" s="99">
        <f>IF($G41="x",0,IF(W41&lt;50,W41-COUNTIFS($G$5:$G41,"x"),0))</f>
        <v>0</v>
      </c>
      <c r="Y41" s="39" t="str">
        <f>IF(AND($G41="x",W41&gt;0),0,IF(ISERROR(LOOKUP(X41,Punkte!$D$1:$D$22,Punkte!$E$1:$E$22)),"",LOOKUP((X41),Punkte!$D$1:$D$22,Punkte!$E$1:$E$22)))</f>
        <v/>
      </c>
      <c r="AA41" s="99">
        <f>IF($G41="x",0,IF(Z41&lt;50,Z41-COUNTIFS($G$5:$G41,"x"),0))</f>
        <v>0</v>
      </c>
      <c r="AB41" s="39" t="str">
        <f>IF(AND($G41="x",Z41&gt;0),0,IF(ISERROR(LOOKUP(AA41,Punkte!$D$1:$D$22,Punkte!$E$1:$E$22)),"",LOOKUP((AA41),Punkte!$D$1:$D$22,Punkte!$E$1:$E$22)))</f>
        <v/>
      </c>
      <c r="AD41" s="99">
        <f>IF($G41="x",0,IF(AC41&lt;50,AC41-COUNTIFS($G$5:$G41,"x"),0))</f>
        <v>0</v>
      </c>
      <c r="AE41" s="39" t="str">
        <f>IF(AND($G41="x",AC41&gt;0),0,IF(ISERROR(LOOKUP(AD41,Punkte!$D$1:$D$22,Punkte!$E$1:$E$22)),"",LOOKUP((AD41),Punkte!$D$1:$D$22,Punkte!$E$1:$E$22)))</f>
        <v/>
      </c>
      <c r="AG41" s="99">
        <f>IF($G41="x",0,IF(AF41&lt;50,AF41-COUNTIFS($G$5:$G41,"x"),0))</f>
        <v>0</v>
      </c>
      <c r="AH41" s="39" t="str">
        <f>IF(AND($G41="x",AF41&gt;0),0,IF(ISERROR(LOOKUP(AG41,Punkte!$D$1:$D$22,Punkte!$E$1:$E$22)),"",LOOKUP((AG41),Punkte!$D$1:$D$22,Punkte!$E$1:$E$22)))</f>
        <v/>
      </c>
      <c r="AJ41" s="99">
        <f>IF($G41="x",0,IF(AI41&lt;50,AI41-COUNTIFS($G$5:$G41,"x"),0))</f>
        <v>0</v>
      </c>
      <c r="AK41" s="39" t="str">
        <f>IF(AND($G41="x",AI41&gt;0),0,IF(ISERROR(LOOKUP(AJ41,Punkte!$D$1:$D$22,Punkte!$E$1:$E$22)),"",LOOKUP((AJ41),Punkte!$D$1:$D$22,Punkte!$E$1:$E$22)))</f>
        <v/>
      </c>
      <c r="AL41" s="120">
        <f t="shared" si="3"/>
        <v>2</v>
      </c>
    </row>
    <row r="42" spans="1:263" x14ac:dyDescent="0.25">
      <c r="A42" s="145">
        <f t="shared" si="2"/>
        <v>13</v>
      </c>
      <c r="B42" s="146">
        <f>SUM(IF(ISNUMBER(J42),J42)+IF(ISNUMBER(M42),M42)+IF(ISNUMBER(P42),P42)+IF(ISNUMBER(S42),S42)+IF(ISNUMBER(V42),V42)+IF(ISNUMBER(Y42),Y42)+IF(ISNUMBER(AB42),AB42)+IF(ISNUMBER(AE42),AE42)+IF(ISNUMBER(#REF!),#REF!)+IF(ISNUMBER(#REF!),#REF!)+IF(ISNUMBER(#REF!),#REF!)+IF(ISNUMBER(AH42),AH42)+IF(ISNUMBER(AK42),AK42))</f>
        <v>0</v>
      </c>
      <c r="C42" s="3">
        <v>58</v>
      </c>
      <c r="D42" s="19"/>
      <c r="E42" s="15" t="s">
        <v>345</v>
      </c>
      <c r="F42" s="15" t="s">
        <v>43</v>
      </c>
      <c r="G42" s="196" t="s">
        <v>156</v>
      </c>
      <c r="H42" s="63"/>
      <c r="I42" s="99">
        <f>IF($G42="x",0,IF(H42&lt;50,H42-COUNTIFS($G$5:$G42,"x"),0))</f>
        <v>0</v>
      </c>
      <c r="J42" s="39" t="str">
        <f>IF(AND($G42="x",H42&gt;0),0,IF(ISERROR(LOOKUP(I42,Punkte!$D$1:$D$22,Punkte!$E$1:$E$22)),"",LOOKUP((I42),Punkte!$D$1:$D$22,Punkte!$E$1:$E$22)))</f>
        <v/>
      </c>
      <c r="L42" s="99">
        <f>IF($G42="x",0,IF(K42&lt;50,K42-COUNTIFS($G$5:$G42,"x"),0))</f>
        <v>0</v>
      </c>
      <c r="M42" s="39" t="str">
        <f>IF(AND($G42="x",K42&gt;0),0,IF(ISERROR(LOOKUP(L42,Punkte!$D$1:$D$22,Punkte!$E$1:$E$22)),"",LOOKUP((L42),Punkte!$D$1:$D$22,Punkte!$E$1:$E$22)))</f>
        <v/>
      </c>
      <c r="O42" s="99">
        <f>IF($G42="x",0,IF(N42&lt;50,N42-COUNTIFS($G$5:$G42,"x"),0))</f>
        <v>0</v>
      </c>
      <c r="P42" s="39" t="str">
        <f>IF(AND($G42="x",N42&gt;0),0,IF(ISERROR(LOOKUP(O42,Punkte!$D$1:$D$22,Punkte!$E$1:$E$22)),"",LOOKUP((O42),Punkte!$D$1:$D$22,Punkte!$E$1:$E$22)))</f>
        <v/>
      </c>
      <c r="R42" s="99">
        <f>IF($G42="x",0,IF(Q42&lt;50,Q42-COUNTIFS($G$5:$G42,"x"),0))</f>
        <v>0</v>
      </c>
      <c r="S42" s="39" t="str">
        <f>IF(AND($G42="x",Q42&gt;0),0,IF(ISERROR(LOOKUP(R42,Punkte!$D$1:$D$22,Punkte!$E$1:$E$22)),"",LOOKUP((R42),Punkte!$D$1:$D$22,Punkte!$E$1:$E$22)))</f>
        <v/>
      </c>
      <c r="U42" s="99">
        <f>IF($G42="x",0,IF(T42&lt;50,T42-COUNTIFS($G$5:$G42,"x"),0))</f>
        <v>0</v>
      </c>
      <c r="V42" s="39" t="str">
        <f>IF(AND($G42="x",T42&gt;0),0,IF(ISERROR(LOOKUP(U42,Punkte!$D$1:$D$22,Punkte!$E$1:$E$22)),"",LOOKUP((U42),Punkte!$D$1:$D$22,Punkte!$E$1:$E$22)))</f>
        <v/>
      </c>
      <c r="X42" s="99">
        <f>IF($G42="x",0,IF(W42&lt;50,W42-COUNTIFS($G$5:$G42,"x"),0))</f>
        <v>0</v>
      </c>
      <c r="Y42" s="39" t="str">
        <f>IF(AND($G42="x",W42&gt;0),0,IF(ISERROR(LOOKUP(X42,Punkte!$D$1:$D$22,Punkte!$E$1:$E$22)),"",LOOKUP((X42),Punkte!$D$1:$D$22,Punkte!$E$1:$E$22)))</f>
        <v/>
      </c>
      <c r="AA42" s="99">
        <f>IF($G42="x",0,IF(Z42&lt;50,Z42-COUNTIFS($G$5:$G42,"x"),0))</f>
        <v>0</v>
      </c>
      <c r="AB42" s="39" t="str">
        <f>IF(AND($G42="x",Z42&gt;0),0,IF(ISERROR(LOOKUP(AA42,Punkte!$D$1:$D$22,Punkte!$E$1:$E$22)),"",LOOKUP((AA42),Punkte!$D$1:$D$22,Punkte!$E$1:$E$22)))</f>
        <v/>
      </c>
      <c r="AD42" s="99">
        <f>IF($G42="x",0,IF(AC42&lt;50,AC42-COUNTIFS($G$5:$G42,"x"),0))</f>
        <v>0</v>
      </c>
      <c r="AE42" s="39" t="str">
        <f>IF(AND($G42="x",AC42&gt;0),0,IF(ISERROR(LOOKUP(AD42,Punkte!$D$1:$D$22,Punkte!$E$1:$E$22)),"",LOOKUP((AD42),Punkte!$D$1:$D$22,Punkte!$E$1:$E$22)))</f>
        <v/>
      </c>
      <c r="AG42" s="99">
        <f>IF($G42="x",0,IF(AF42&lt;50,AF42-COUNTIFS($G$5:$G42,"x"),0))</f>
        <v>0</v>
      </c>
      <c r="AH42" s="39" t="str">
        <f>IF(AND($G42="x",AF42&gt;0),0,IF(ISERROR(LOOKUP(AG42,Punkte!$D$1:$D$22,Punkte!$E$1:$E$22)),"",LOOKUP((AG42),Punkte!$D$1:$D$22,Punkte!$E$1:$E$22)))</f>
        <v/>
      </c>
      <c r="AJ42" s="99">
        <f>IF($G42="x",0,IF(AI42&lt;50,AI42-COUNTIFS($G$5:$G42,"x"),0))</f>
        <v>0</v>
      </c>
      <c r="AK42" s="39" t="str">
        <f>IF(AND($G42="x",AI42&gt;0),0,IF(ISERROR(LOOKUP(AJ42,Punkte!$D$1:$D$22,Punkte!$E$1:$E$22)),"",LOOKUP((AJ42),Punkte!$D$1:$D$22,Punkte!$E$1:$E$22)))</f>
        <v/>
      </c>
      <c r="AL42" s="120">
        <f t="shared" si="3"/>
        <v>0</v>
      </c>
    </row>
    <row r="43" spans="1:263" x14ac:dyDescent="0.25">
      <c r="A43" s="145">
        <f t="shared" si="2"/>
        <v>13</v>
      </c>
      <c r="B43" s="146">
        <f>SUM(IF(ISNUMBER(J43),J43)+IF(ISNUMBER(M43),M43)+IF(ISNUMBER(P43),P43)+IF(ISNUMBER(S43),S43)+IF(ISNUMBER(V43),V43)+IF(ISNUMBER(Y43),Y43)+IF(ISNUMBER(AB43),AB43)+IF(ISNUMBER(AE43),AE43)+IF(ISNUMBER(#REF!),#REF!)+IF(ISNUMBER(#REF!),#REF!)+IF(ISNUMBER(#REF!),#REF!)+IF(ISNUMBER(AH43),AH43)+IF(ISNUMBER(AK43),AK43))</f>
        <v>0</v>
      </c>
      <c r="C43" s="3">
        <v>60</v>
      </c>
      <c r="E43" s="15" t="s">
        <v>80</v>
      </c>
      <c r="F43" s="15" t="s">
        <v>109</v>
      </c>
      <c r="G43" s="196" t="s">
        <v>156</v>
      </c>
      <c r="H43" s="63"/>
      <c r="I43" s="99">
        <f>IF($G43="x",0,IF(H43&lt;50,H43-COUNTIFS($G$5:$G43,"x"),0))</f>
        <v>0</v>
      </c>
      <c r="J43" s="39" t="str">
        <f>IF(AND($G43="x",H43&gt;0),0,IF(ISERROR(LOOKUP(I43,Punkte!$D$1:$D$22,Punkte!$E$1:$E$22)),"",LOOKUP((I43),Punkte!$D$1:$D$22,Punkte!$E$1:$E$22)))</f>
        <v/>
      </c>
      <c r="L43" s="99">
        <f>IF($G43="x",0,IF(K43&lt;50,K43-COUNTIFS($G$5:$G43,"x"),0))</f>
        <v>0</v>
      </c>
      <c r="M43" s="39" t="str">
        <f>IF(AND($G43="x",K43&gt;0),0,IF(ISERROR(LOOKUP(L43,Punkte!$D$1:$D$22,Punkte!$E$1:$E$22)),"",LOOKUP((L43),Punkte!$D$1:$D$22,Punkte!$E$1:$E$22)))</f>
        <v/>
      </c>
      <c r="O43" s="99">
        <f>IF($G43="x",0,IF(N43&lt;50,N43-COUNTIFS($G$5:$G43,"x"),0))</f>
        <v>0</v>
      </c>
      <c r="P43" s="39" t="str">
        <f>IF(AND($G43="x",N43&gt;0),0,IF(ISERROR(LOOKUP(O43,Punkte!$D$1:$D$22,Punkte!$E$1:$E$22)),"",LOOKUP((O43),Punkte!$D$1:$D$22,Punkte!$E$1:$E$22)))</f>
        <v/>
      </c>
      <c r="R43" s="99">
        <f>IF($G43="x",0,IF(Q43&lt;50,Q43-COUNTIFS($G$5:$G43,"x"),0))</f>
        <v>0</v>
      </c>
      <c r="S43" s="39" t="str">
        <f>IF(AND($G43="x",Q43&gt;0),0,IF(ISERROR(LOOKUP(R43,Punkte!$D$1:$D$22,Punkte!$E$1:$E$22)),"",LOOKUP((R43),Punkte!$D$1:$D$22,Punkte!$E$1:$E$22)))</f>
        <v/>
      </c>
      <c r="U43" s="99">
        <f>IF($G43="x",0,IF(T43&lt;50,T43-COUNTIFS($G$5:$G43,"x"),0))</f>
        <v>0</v>
      </c>
      <c r="V43" s="39" t="str">
        <f>IF(AND($G43="x",T43&gt;0),0,IF(ISERROR(LOOKUP(U43,Punkte!$D$1:$D$22,Punkte!$E$1:$E$22)),"",LOOKUP((U43),Punkte!$D$1:$D$22,Punkte!$E$1:$E$22)))</f>
        <v/>
      </c>
      <c r="X43" s="99">
        <f>IF($G43="x",0,IF(W43&lt;50,W43-COUNTIFS($G$5:$G43,"x"),0))</f>
        <v>0</v>
      </c>
      <c r="Y43" s="39" t="str">
        <f>IF(AND($G43="x",W43&gt;0),0,IF(ISERROR(LOOKUP(X43,Punkte!$D$1:$D$22,Punkte!$E$1:$E$22)),"",LOOKUP((X43),Punkte!$D$1:$D$22,Punkte!$E$1:$E$22)))</f>
        <v/>
      </c>
      <c r="AA43" s="99">
        <f>IF($G43="x",0,IF(Z43&lt;50,Z43-COUNTIFS($G$5:$G43,"x"),0))</f>
        <v>0</v>
      </c>
      <c r="AB43" s="39" t="str">
        <f>IF(AND($G43="x",Z43&gt;0),0,IF(ISERROR(LOOKUP(AA43,Punkte!$D$1:$D$22,Punkte!$E$1:$E$22)),"",LOOKUP((AA43),Punkte!$D$1:$D$22,Punkte!$E$1:$E$22)))</f>
        <v/>
      </c>
      <c r="AD43" s="99">
        <f>IF($G43="x",0,IF(AC43&lt;50,AC43-COUNTIFS($G$5:$G43,"x"),0))</f>
        <v>0</v>
      </c>
      <c r="AE43" s="39" t="str">
        <f>IF(AND($G43="x",AC43&gt;0),0,IF(ISERROR(LOOKUP(AD43,Punkte!$D$1:$D$22,Punkte!$E$1:$E$22)),"",LOOKUP((AD43),Punkte!$D$1:$D$22,Punkte!$E$1:$E$22)))</f>
        <v/>
      </c>
      <c r="AG43" s="99">
        <f>IF($G43="x",0,IF(AF43&lt;50,AF43-COUNTIFS($G$5:$G43,"x"),0))</f>
        <v>0</v>
      </c>
      <c r="AH43" s="39" t="str">
        <f>IF(AND($G43="x",AF43&gt;0),0,IF(ISERROR(LOOKUP(AG43,Punkte!$D$1:$D$22,Punkte!$E$1:$E$22)),"",LOOKUP((AG43),Punkte!$D$1:$D$22,Punkte!$E$1:$E$22)))</f>
        <v/>
      </c>
      <c r="AJ43" s="99">
        <f>IF($G43="x",0,IF(AI43&lt;50,AI43-COUNTIFS($G$5:$G43,"x"),0))</f>
        <v>0</v>
      </c>
      <c r="AK43" s="39" t="str">
        <f>IF(AND($G43="x",AI43&gt;0),0,IF(ISERROR(LOOKUP(AJ43,Punkte!$D$1:$D$22,Punkte!$E$1:$E$22)),"",LOOKUP((AJ43),Punkte!$D$1:$D$22,Punkte!$E$1:$E$22)))</f>
        <v/>
      </c>
      <c r="AL43" s="120">
        <f t="shared" si="3"/>
        <v>0</v>
      </c>
    </row>
    <row r="44" spans="1:263" x14ac:dyDescent="0.25">
      <c r="A44" s="145">
        <f t="shared" ref="A44:A66" si="4">_xlfn.RANK.EQ(B44,$B$5:$B$66)</f>
        <v>13</v>
      </c>
      <c r="B44" s="146">
        <f>SUM(IF(ISNUMBER(J44),J44)+IF(ISNUMBER(M44),M44)+IF(ISNUMBER(P44),P44)+IF(ISNUMBER(S44),S44)+IF(ISNUMBER(V44),V44)+IF(ISNUMBER(Y44),Y44)+IF(ISNUMBER(AB44),AB44)+IF(ISNUMBER(AE44),AE44)+IF(ISNUMBER(#REF!),#REF!)+IF(ISNUMBER(#REF!),#REF!)+IF(ISNUMBER(#REF!),#REF!)+IF(ISNUMBER(AH44),AH44)+IF(ISNUMBER(AK44),AK44))</f>
        <v>0</v>
      </c>
      <c r="C44" s="3">
        <v>63</v>
      </c>
      <c r="E44" s="15" t="s">
        <v>80</v>
      </c>
      <c r="F44" s="15" t="s">
        <v>55</v>
      </c>
      <c r="G44" s="196" t="s">
        <v>156</v>
      </c>
      <c r="H44" s="63"/>
      <c r="I44" s="99">
        <f>IF($G44="x",0,IF(H44&lt;50,H44-COUNTIFS($G$5:$G44,"x"),0))</f>
        <v>0</v>
      </c>
      <c r="J44" s="39" t="str">
        <f>IF(AND($G44="x",H44&gt;0),0,IF(ISERROR(LOOKUP(I44,Punkte!$D$1:$D$22,Punkte!$E$1:$E$22)),"",LOOKUP((I44),Punkte!$D$1:$D$22,Punkte!$E$1:$E$22)))</f>
        <v/>
      </c>
      <c r="L44" s="99">
        <f>IF($G44="x",0,IF(K44&lt;50,K44-COUNTIFS($G$5:$G44,"x"),0))</f>
        <v>0</v>
      </c>
      <c r="M44" s="39" t="str">
        <f>IF(AND($G44="x",K44&gt;0),0,IF(ISERROR(LOOKUP(L44,Punkte!$D$1:$D$22,Punkte!$E$1:$E$22)),"",LOOKUP((L44),Punkte!$D$1:$D$22,Punkte!$E$1:$E$22)))</f>
        <v/>
      </c>
      <c r="O44" s="99">
        <f>IF($G44="x",0,IF(N44&lt;50,N44-COUNTIFS($G$5:$G44,"x"),0))</f>
        <v>0</v>
      </c>
      <c r="P44" s="39" t="str">
        <f>IF(AND($G44="x",N44&gt;0),0,IF(ISERROR(LOOKUP(O44,Punkte!$D$1:$D$22,Punkte!$E$1:$E$22)),"",LOOKUP((O44),Punkte!$D$1:$D$22,Punkte!$E$1:$E$22)))</f>
        <v/>
      </c>
      <c r="R44" s="99">
        <f>IF($G44="x",0,IF(Q44&lt;50,Q44-COUNTIFS($G$5:$G44,"x"),0))</f>
        <v>0</v>
      </c>
      <c r="S44" s="39" t="str">
        <f>IF(AND($G44="x",Q44&gt;0),0,IF(ISERROR(LOOKUP(R44,Punkte!$D$1:$D$22,Punkte!$E$1:$E$22)),"",LOOKUP((R44),Punkte!$D$1:$D$22,Punkte!$E$1:$E$22)))</f>
        <v/>
      </c>
      <c r="U44" s="99">
        <f>IF($G44="x",0,IF(T44&lt;50,T44-COUNTIFS($G$5:$G44,"x"),0))</f>
        <v>0</v>
      </c>
      <c r="V44" s="39" t="str">
        <f>IF(AND($G44="x",T44&gt;0),0,IF(ISERROR(LOOKUP(U44,Punkte!$D$1:$D$22,Punkte!$E$1:$E$22)),"",LOOKUP((U44),Punkte!$D$1:$D$22,Punkte!$E$1:$E$22)))</f>
        <v/>
      </c>
      <c r="X44" s="99">
        <f>IF($G44="x",0,IF(W44&lt;50,W44-COUNTIFS($G$5:$G44,"x"),0))</f>
        <v>0</v>
      </c>
      <c r="Y44" s="39" t="str">
        <f>IF(AND($G44="x",W44&gt;0),0,IF(ISERROR(LOOKUP(X44,Punkte!$D$1:$D$22,Punkte!$E$1:$E$22)),"",LOOKUP((X44),Punkte!$D$1:$D$22,Punkte!$E$1:$E$22)))</f>
        <v/>
      </c>
      <c r="AA44" s="99">
        <f>IF($G44="x",0,IF(Z44&lt;50,Z44-COUNTIFS($G$5:$G44,"x"),0))</f>
        <v>0</v>
      </c>
      <c r="AB44" s="39" t="str">
        <f>IF(AND($G44="x",Z44&gt;0),0,IF(ISERROR(LOOKUP(AA44,Punkte!$D$1:$D$22,Punkte!$E$1:$E$22)),"",LOOKUP((AA44),Punkte!$D$1:$D$22,Punkte!$E$1:$E$22)))</f>
        <v/>
      </c>
      <c r="AD44" s="99">
        <f>IF($G44="x",0,IF(AC44&lt;50,AC44-COUNTIFS($G$5:$G44,"x"),0))</f>
        <v>0</v>
      </c>
      <c r="AE44" s="39" t="str">
        <f>IF(AND($G44="x",AC44&gt;0),0,IF(ISERROR(LOOKUP(AD44,Punkte!$D$1:$D$22,Punkte!$E$1:$E$22)),"",LOOKUP((AD44),Punkte!$D$1:$D$22,Punkte!$E$1:$E$22)))</f>
        <v/>
      </c>
      <c r="AG44" s="99">
        <f>IF($G44="x",0,IF(AF44&lt;50,AF44-COUNTIFS($G$5:$G44,"x"),0))</f>
        <v>0</v>
      </c>
      <c r="AH44" s="39" t="str">
        <f>IF(AND($G44="x",AF44&gt;0),0,IF(ISERROR(LOOKUP(AG44,Punkte!$D$1:$D$22,Punkte!$E$1:$E$22)),"",LOOKUP((AG44),Punkte!$D$1:$D$22,Punkte!$E$1:$E$22)))</f>
        <v/>
      </c>
      <c r="AJ44" s="99">
        <f>IF($G44="x",0,IF(AI44&lt;50,AI44-COUNTIFS($G$5:$G44,"x"),0))</f>
        <v>0</v>
      </c>
      <c r="AK44" s="39" t="str">
        <f>IF(AND($G44="x",AI44&gt;0),0,IF(ISERROR(LOOKUP(AJ44,Punkte!$D$1:$D$22,Punkte!$E$1:$E$22)),"",LOOKUP((AJ44),Punkte!$D$1:$D$22,Punkte!$E$1:$E$22)))</f>
        <v/>
      </c>
      <c r="AL44" s="120">
        <f t="shared" si="3"/>
        <v>0</v>
      </c>
    </row>
    <row r="45" spans="1:263" x14ac:dyDescent="0.25">
      <c r="A45" s="145">
        <f t="shared" si="4"/>
        <v>13</v>
      </c>
      <c r="B45" s="146">
        <f>SUM(IF(ISNUMBER(J45),J45)+IF(ISNUMBER(M45),M45)+IF(ISNUMBER(P45),P45)+IF(ISNUMBER(S45),S45)+IF(ISNUMBER(V45),V45)+IF(ISNUMBER(Y45),Y45)+IF(ISNUMBER(AB45),AB45)+IF(ISNUMBER(AE45),AE45)+IF(ISNUMBER(#REF!),#REF!)+IF(ISNUMBER(#REF!),#REF!)+IF(ISNUMBER(#REF!),#REF!)+IF(ISNUMBER(AH45),AH45)+IF(ISNUMBER(AK45),AK45))</f>
        <v>0</v>
      </c>
      <c r="C45" s="3">
        <v>10</v>
      </c>
      <c r="E45" s="15" t="s">
        <v>289</v>
      </c>
      <c r="F45" s="15" t="s">
        <v>262</v>
      </c>
      <c r="G45" s="196" t="s">
        <v>156</v>
      </c>
      <c r="H45" s="63"/>
      <c r="I45" s="99">
        <f>IF($G45="x",0,IF(H45&lt;50,H45-COUNTIFS($G$5:$G45,"x"),0))</f>
        <v>0</v>
      </c>
      <c r="J45" s="39" t="str">
        <f>IF(AND($G45="x",H45&gt;0),0,IF(ISERROR(LOOKUP(I45,Punkte!$D$1:$D$22,Punkte!$E$1:$E$22)),"",LOOKUP((I45),Punkte!$D$1:$D$22,Punkte!$E$1:$E$22)))</f>
        <v/>
      </c>
      <c r="L45" s="99">
        <f>IF($G45="x",0,IF(K45&lt;50,K45-COUNTIFS($G$5:$G45,"x"),0))</f>
        <v>0</v>
      </c>
      <c r="M45" s="39" t="str">
        <f>IF(AND($G45="x",K45&gt;0),0,IF(ISERROR(LOOKUP(L45,Punkte!$D$1:$D$22,Punkte!$E$1:$E$22)),"",LOOKUP((L45),Punkte!$D$1:$D$22,Punkte!$E$1:$E$22)))</f>
        <v/>
      </c>
      <c r="O45" s="99">
        <f>IF($G45="x",0,IF(N45&lt;50,N45-COUNTIFS($G$5:$G45,"x"),0))</f>
        <v>0</v>
      </c>
      <c r="P45" s="39" t="str">
        <f>IF(AND($G45="x",N45&gt;0),0,IF(ISERROR(LOOKUP(O45,Punkte!$D$1:$D$22,Punkte!$E$1:$E$22)),"",LOOKUP((O45),Punkte!$D$1:$D$22,Punkte!$E$1:$E$22)))</f>
        <v/>
      </c>
      <c r="R45" s="99">
        <f>IF($G45="x",0,IF(Q45&lt;50,Q45-COUNTIFS($G$5:$G45,"x"),0))</f>
        <v>0</v>
      </c>
      <c r="S45" s="39" t="str">
        <f>IF(AND($G45="x",Q45&gt;0),0,IF(ISERROR(LOOKUP(R45,Punkte!$D$1:$D$22,Punkte!$E$1:$E$22)),"",LOOKUP((R45),Punkte!$D$1:$D$22,Punkte!$E$1:$E$22)))</f>
        <v/>
      </c>
      <c r="U45" s="99">
        <f>IF($G45="x",0,IF(T45&lt;50,T45-COUNTIFS($G$5:$G45,"x"),0))</f>
        <v>0</v>
      </c>
      <c r="V45" s="39" t="str">
        <f>IF(AND($G45="x",T45&gt;0),0,IF(ISERROR(LOOKUP(U45,Punkte!$D$1:$D$22,Punkte!$E$1:$E$22)),"",LOOKUP((U45),Punkte!$D$1:$D$22,Punkte!$E$1:$E$22)))</f>
        <v/>
      </c>
      <c r="X45" s="99">
        <f>IF($G45="x",0,IF(W45&lt;50,W45-COUNTIFS($G$5:$G45,"x"),0))</f>
        <v>0</v>
      </c>
      <c r="Y45" s="39" t="str">
        <f>IF(AND($G45="x",W45&gt;0),0,IF(ISERROR(LOOKUP(X45,Punkte!$D$1:$D$22,Punkte!$E$1:$E$22)),"",LOOKUP((X45),Punkte!$D$1:$D$22,Punkte!$E$1:$E$22)))</f>
        <v/>
      </c>
      <c r="AA45" s="99">
        <f>IF($G45="x",0,IF(Z45&lt;50,Z45-COUNTIFS($G$5:$G45,"x"),0))</f>
        <v>0</v>
      </c>
      <c r="AB45" s="39" t="str">
        <f>IF(AND($G45="x",Z45&gt;0),0,IF(ISERROR(LOOKUP(AA45,Punkte!$D$1:$D$22,Punkte!$E$1:$E$22)),"",LOOKUP((AA45),Punkte!$D$1:$D$22,Punkte!$E$1:$E$22)))</f>
        <v/>
      </c>
      <c r="AD45" s="99">
        <f>IF($G45="x",0,IF(AC45&lt;50,AC45-COUNTIFS($G$5:$G45,"x"),0))</f>
        <v>0</v>
      </c>
      <c r="AE45" s="39" t="str">
        <f>IF(AND($G45="x",AC45&gt;0),0,IF(ISERROR(LOOKUP(AD45,Punkte!$D$1:$D$22,Punkte!$E$1:$E$22)),"",LOOKUP((AD45),Punkte!$D$1:$D$22,Punkte!$E$1:$E$22)))</f>
        <v/>
      </c>
      <c r="AG45" s="99">
        <f>IF($G45="x",0,IF(AF45&lt;50,AF45-COUNTIFS($G$5:$G45,"x"),0))</f>
        <v>0</v>
      </c>
      <c r="AH45" s="39" t="str">
        <f>IF(AND($G45="x",AF45&gt;0),0,IF(ISERROR(LOOKUP(AG45,Punkte!$D$1:$D$22,Punkte!$E$1:$E$22)),"",LOOKUP((AG45),Punkte!$D$1:$D$22,Punkte!$E$1:$E$22)))</f>
        <v/>
      </c>
      <c r="AJ45" s="99">
        <f>IF($G45="x",0,IF(AI45&lt;50,AI45-COUNTIFS($G$5:$G45,"x"),0))</f>
        <v>0</v>
      </c>
      <c r="AK45" s="39" t="str">
        <f>IF(AND($G45="x",AI45&gt;0),0,IF(ISERROR(LOOKUP(AJ45,Punkte!$D$1:$D$22,Punkte!$E$1:$E$22)),"",LOOKUP((AJ45),Punkte!$D$1:$D$22,Punkte!$E$1:$E$22)))</f>
        <v/>
      </c>
      <c r="AL45" s="120">
        <f t="shared" si="3"/>
        <v>0</v>
      </c>
    </row>
    <row r="46" spans="1:263" x14ac:dyDescent="0.25">
      <c r="A46" s="145">
        <f t="shared" si="4"/>
        <v>13</v>
      </c>
      <c r="B46" s="146">
        <f>SUM(IF(ISNUMBER(J46),J46)+IF(ISNUMBER(M46),M46)+IF(ISNUMBER(P46),P46)+IF(ISNUMBER(S46),S46)+IF(ISNUMBER(V46),V46)+IF(ISNUMBER(Y46),Y46)+IF(ISNUMBER(AB46),AB46)+IF(ISNUMBER(AE46),AE46)+IF(ISNUMBER(#REF!),#REF!)+IF(ISNUMBER(#REF!),#REF!)+IF(ISNUMBER(#REF!),#REF!)+IF(ISNUMBER(AH46),AH46)+IF(ISNUMBER(AK46),AK46))</f>
        <v>0</v>
      </c>
      <c r="C46" s="3">
        <v>54</v>
      </c>
      <c r="D46" s="19"/>
      <c r="E46" s="15" t="s">
        <v>288</v>
      </c>
      <c r="F46" s="15" t="s">
        <v>106</v>
      </c>
      <c r="G46" s="196" t="s">
        <v>156</v>
      </c>
      <c r="H46" s="63"/>
      <c r="I46" s="99">
        <f>IF($G46="x",0,IF(H46&lt;50,H46-COUNTIFS($G$5:$G46,"x"),0))</f>
        <v>0</v>
      </c>
      <c r="J46" s="39" t="str">
        <f>IF(AND($G46="x",H46&gt;0),0,IF(ISERROR(LOOKUP(I46,Punkte!$D$1:$D$22,Punkte!$E$1:$E$22)),"",LOOKUP((I46),Punkte!$D$1:$D$22,Punkte!$E$1:$E$22)))</f>
        <v/>
      </c>
      <c r="L46" s="99">
        <f>IF($G46="x",0,IF(K46&lt;50,K46-COUNTIFS($G$5:$G46,"x"),0))</f>
        <v>0</v>
      </c>
      <c r="M46" s="39" t="str">
        <f>IF(AND($G46="x",K46&gt;0),0,IF(ISERROR(LOOKUP(L46,Punkte!$D$1:$D$22,Punkte!$E$1:$E$22)),"",LOOKUP((L46),Punkte!$D$1:$D$22,Punkte!$E$1:$E$22)))</f>
        <v/>
      </c>
      <c r="O46" s="99">
        <f>IF($G46="x",0,IF(N46&lt;50,N46-COUNTIFS($G$5:$G46,"x"),0))</f>
        <v>0</v>
      </c>
      <c r="P46" s="39" t="str">
        <f>IF(AND($G46="x",N46&gt;0),0,IF(ISERROR(LOOKUP(O46,Punkte!$D$1:$D$22,Punkte!$E$1:$E$22)),"",LOOKUP((O46),Punkte!$D$1:$D$22,Punkte!$E$1:$E$22)))</f>
        <v/>
      </c>
      <c r="R46" s="99">
        <f>IF($G46="x",0,IF(Q46&lt;50,Q46-COUNTIFS($G$5:$G46,"x"),0))</f>
        <v>0</v>
      </c>
      <c r="S46" s="39" t="str">
        <f>IF(AND($G46="x",Q46&gt;0),0,IF(ISERROR(LOOKUP(R46,Punkte!$D$1:$D$22,Punkte!$E$1:$E$22)),"",LOOKUP((R46),Punkte!$D$1:$D$22,Punkte!$E$1:$E$22)))</f>
        <v/>
      </c>
      <c r="U46" s="99">
        <f>IF($G46="x",0,IF(T46&lt;50,T46-COUNTIFS($G$5:$G46,"x"),0))</f>
        <v>0</v>
      </c>
      <c r="V46" s="39" t="str">
        <f>IF(AND($G46="x",T46&gt;0),0,IF(ISERROR(LOOKUP(U46,Punkte!$D$1:$D$22,Punkte!$E$1:$E$22)),"",LOOKUP((U46),Punkte!$D$1:$D$22,Punkte!$E$1:$E$22)))</f>
        <v/>
      </c>
      <c r="X46" s="99">
        <f>IF($G46="x",0,IF(W46&lt;50,W46-COUNTIFS($G$5:$G46,"x"),0))</f>
        <v>0</v>
      </c>
      <c r="Y46" s="39" t="str">
        <f>IF(AND($G46="x",W46&gt;0),0,IF(ISERROR(LOOKUP(X46,Punkte!$D$1:$D$22,Punkte!$E$1:$E$22)),"",LOOKUP((X46),Punkte!$D$1:$D$22,Punkte!$E$1:$E$22)))</f>
        <v/>
      </c>
      <c r="AA46" s="99">
        <f>IF($G46="x",0,IF(Z46&lt;50,Z46-COUNTIFS($G$5:$G46,"x"),0))</f>
        <v>0</v>
      </c>
      <c r="AB46" s="39" t="str">
        <f>IF(AND($G46="x",Z46&gt;0),0,IF(ISERROR(LOOKUP(AA46,Punkte!$D$1:$D$22,Punkte!$E$1:$E$22)),"",LOOKUP((AA46),Punkte!$D$1:$D$22,Punkte!$E$1:$E$22)))</f>
        <v/>
      </c>
      <c r="AD46" s="99">
        <f>IF($G46="x",0,IF(AC46&lt;50,AC46-COUNTIFS($G$5:$G46,"x"),0))</f>
        <v>0</v>
      </c>
      <c r="AE46" s="39" t="str">
        <f>IF(AND($G46="x",AC46&gt;0),0,IF(ISERROR(LOOKUP(AD46,Punkte!$D$1:$D$22,Punkte!$E$1:$E$22)),"",LOOKUP((AD46),Punkte!$D$1:$D$22,Punkte!$E$1:$E$22)))</f>
        <v/>
      </c>
      <c r="AG46" s="99">
        <f>IF($G46="x",0,IF(AF46&lt;50,AF46-COUNTIFS($G$5:$G46,"x"),0))</f>
        <v>0</v>
      </c>
      <c r="AH46" s="39" t="str">
        <f>IF(AND($G46="x",AF46&gt;0),0,IF(ISERROR(LOOKUP(AG46,Punkte!$D$1:$D$22,Punkte!$E$1:$E$22)),"",LOOKUP((AG46),Punkte!$D$1:$D$22,Punkte!$E$1:$E$22)))</f>
        <v/>
      </c>
      <c r="AJ46" s="99">
        <f>IF($G46="x",0,IF(AI46&lt;50,AI46-COUNTIFS($G$5:$G46,"x"),0))</f>
        <v>0</v>
      </c>
      <c r="AK46" s="39" t="str">
        <f>IF(AND($G46="x",AI46&gt;0),0,IF(ISERROR(LOOKUP(AJ46,Punkte!$D$1:$D$22,Punkte!$E$1:$E$22)),"",LOOKUP((AJ46),Punkte!$D$1:$D$22,Punkte!$E$1:$E$22)))</f>
        <v/>
      </c>
      <c r="AL46" s="120">
        <f t="shared" si="3"/>
        <v>0</v>
      </c>
    </row>
    <row r="47" spans="1:263" x14ac:dyDescent="0.25">
      <c r="A47" s="145">
        <f t="shared" si="4"/>
        <v>13</v>
      </c>
      <c r="B47" s="146">
        <f>SUM(IF(ISNUMBER(J47),J47)+IF(ISNUMBER(M47),M47)+IF(ISNUMBER(P47),P47)+IF(ISNUMBER(S47),S47)+IF(ISNUMBER(V47),V47)+IF(ISNUMBER(Y47),Y47)+IF(ISNUMBER(AB47),AB47)+IF(ISNUMBER(AE47),AE47)+IF(ISNUMBER(#REF!),#REF!)+IF(ISNUMBER(#REF!),#REF!)+IF(ISNUMBER(#REF!),#REF!)+IF(ISNUMBER(AH47),AH47)+IF(ISNUMBER(AK47),AK47))</f>
        <v>0</v>
      </c>
      <c r="C47" s="3">
        <v>1</v>
      </c>
      <c r="D47" s="19"/>
      <c r="E47" s="15" t="s">
        <v>208</v>
      </c>
      <c r="F47" s="15" t="s">
        <v>171</v>
      </c>
      <c r="G47" s="196" t="s">
        <v>156</v>
      </c>
      <c r="H47" s="63"/>
      <c r="I47" s="99">
        <f>IF($G47="x",0,IF(H47&lt;50,H47-COUNTIFS($G$5:$G47,"x"),0))</f>
        <v>0</v>
      </c>
      <c r="J47" s="39" t="str">
        <f>IF(AND($G47="x",H47&gt;0),0,IF(ISERROR(LOOKUP(I47,Punkte!$D$1:$D$22,Punkte!$E$1:$E$22)),"",LOOKUP((I47),Punkte!$D$1:$D$22,Punkte!$E$1:$E$22)))</f>
        <v/>
      </c>
      <c r="L47" s="99">
        <f>IF($G47="x",0,IF(K47&lt;50,K47-COUNTIFS($G$5:$G47,"x"),0))</f>
        <v>0</v>
      </c>
      <c r="M47" s="39" t="str">
        <f>IF(AND($G47="x",K47&gt;0),0,IF(ISERROR(LOOKUP(L47,Punkte!$D$1:$D$22,Punkte!$E$1:$E$22)),"",LOOKUP((L47),Punkte!$D$1:$D$22,Punkte!$E$1:$E$22)))</f>
        <v/>
      </c>
      <c r="O47" s="99">
        <f>IF($G47="x",0,IF(N47&lt;50,N47-COUNTIFS($G$5:$G47,"x"),0))</f>
        <v>0</v>
      </c>
      <c r="P47" s="39" t="str">
        <f>IF(AND($G47="x",N47&gt;0),0,IF(ISERROR(LOOKUP(O47,Punkte!$D$1:$D$22,Punkte!$E$1:$E$22)),"",LOOKUP((O47),Punkte!$D$1:$D$22,Punkte!$E$1:$E$22)))</f>
        <v/>
      </c>
      <c r="R47" s="99">
        <f>IF($G47="x",0,IF(Q47&lt;50,Q47-COUNTIFS($G$5:$G47,"x"),0))</f>
        <v>0</v>
      </c>
      <c r="S47" s="39" t="str">
        <f>IF(AND($G47="x",Q47&gt;0),0,IF(ISERROR(LOOKUP(R47,Punkte!$D$1:$D$22,Punkte!$E$1:$E$22)),"",LOOKUP((R47),Punkte!$D$1:$D$22,Punkte!$E$1:$E$22)))</f>
        <v/>
      </c>
      <c r="U47" s="99">
        <f>IF($G47="x",0,IF(T47&lt;50,T47-COUNTIFS($G$5:$G47,"x"),0))</f>
        <v>0</v>
      </c>
      <c r="V47" s="39" t="str">
        <f>IF(AND($G47="x",T47&gt;0),0,IF(ISERROR(LOOKUP(U47,Punkte!$D$1:$D$22,Punkte!$E$1:$E$22)),"",LOOKUP((U47),Punkte!$D$1:$D$22,Punkte!$E$1:$E$22)))</f>
        <v/>
      </c>
      <c r="X47" s="99">
        <f>IF($G47="x",0,IF(W47&lt;50,W47-COUNTIFS($G$5:$G47,"x"),0))</f>
        <v>0</v>
      </c>
      <c r="Y47" s="39" t="str">
        <f>IF(AND($G47="x",W47&gt;0),0,IF(ISERROR(LOOKUP(X47,Punkte!$D$1:$D$22,Punkte!$E$1:$E$22)),"",LOOKUP((X47),Punkte!$D$1:$D$22,Punkte!$E$1:$E$22)))</f>
        <v/>
      </c>
      <c r="AA47" s="99">
        <f>IF($G47="x",0,IF(Z47&lt;50,Z47-COUNTIFS($G$5:$G47,"x"),0))</f>
        <v>0</v>
      </c>
      <c r="AB47" s="39" t="str">
        <f>IF(AND($G47="x",Z47&gt;0),0,IF(ISERROR(LOOKUP(AA47,Punkte!$D$1:$D$22,Punkte!$E$1:$E$22)),"",LOOKUP((AA47),Punkte!$D$1:$D$22,Punkte!$E$1:$E$22)))</f>
        <v/>
      </c>
      <c r="AD47" s="99">
        <f>IF($G47="x",0,IF(AC47&lt;50,AC47-COUNTIFS($G$5:$G47,"x"),0))</f>
        <v>0</v>
      </c>
      <c r="AE47" s="39" t="str">
        <f>IF(AND($G47="x",AC47&gt;0),0,IF(ISERROR(LOOKUP(AD47,Punkte!$D$1:$D$22,Punkte!$E$1:$E$22)),"",LOOKUP((AD47),Punkte!$D$1:$D$22,Punkte!$E$1:$E$22)))</f>
        <v/>
      </c>
      <c r="AG47" s="99">
        <f>IF($G47="x",0,IF(AF47&lt;50,AF47-COUNTIFS($G$5:$G47,"x"),0))</f>
        <v>0</v>
      </c>
      <c r="AH47" s="39" t="str">
        <f>IF(AND($G47="x",AF47&gt;0),0,IF(ISERROR(LOOKUP(AG47,Punkte!$D$1:$D$22,Punkte!$E$1:$E$22)),"",LOOKUP((AG47),Punkte!$D$1:$D$22,Punkte!$E$1:$E$22)))</f>
        <v/>
      </c>
      <c r="AJ47" s="99">
        <f>IF($G47="x",0,IF(AI47&lt;50,AI47-COUNTIFS($G$5:$G47,"x"),0))</f>
        <v>0</v>
      </c>
      <c r="AK47" s="39" t="str">
        <f>IF(AND($G47="x",AI47&gt;0),0,IF(ISERROR(LOOKUP(AJ47,Punkte!$D$1:$D$22,Punkte!$E$1:$E$22)),"",LOOKUP((AJ47),Punkte!$D$1:$D$22,Punkte!$E$1:$E$22)))</f>
        <v/>
      </c>
      <c r="AL47" s="120">
        <f t="shared" si="3"/>
        <v>0</v>
      </c>
    </row>
    <row r="48" spans="1:263" x14ac:dyDescent="0.25">
      <c r="A48" s="145">
        <f t="shared" si="4"/>
        <v>13</v>
      </c>
      <c r="B48" s="146">
        <f>SUM(IF(ISNUMBER(J48),J48)+IF(ISNUMBER(M48),M48)+IF(ISNUMBER(P48),P48)+IF(ISNUMBER(S48),S48)+IF(ISNUMBER(V48),V48)+IF(ISNUMBER(Y48),Y48)+IF(ISNUMBER(AB48),AB48)+IF(ISNUMBER(AE48),AE48)+IF(ISNUMBER(#REF!),#REF!)+IF(ISNUMBER(#REF!),#REF!)+IF(ISNUMBER(#REF!),#REF!)+IF(ISNUMBER(AH48),AH48)+IF(ISNUMBER(AK48),AK48))</f>
        <v>0</v>
      </c>
      <c r="C48" s="3">
        <v>89</v>
      </c>
      <c r="D48" s="19"/>
      <c r="E48" s="15" t="s">
        <v>58</v>
      </c>
      <c r="F48" s="15" t="s">
        <v>59</v>
      </c>
      <c r="G48" s="196" t="s">
        <v>156</v>
      </c>
      <c r="H48" s="63"/>
      <c r="I48" s="99">
        <f>IF($G48="x",0,IF(H48&lt;50,H48-COUNTIFS($G$5:$G48,"x"),0))</f>
        <v>0</v>
      </c>
      <c r="J48" s="39" t="str">
        <f>IF(AND($G48="x",H48&gt;0),0,IF(ISERROR(LOOKUP(I48,Punkte!$D$1:$D$22,Punkte!$E$1:$E$22)),"",LOOKUP((I48),Punkte!$D$1:$D$22,Punkte!$E$1:$E$22)))</f>
        <v/>
      </c>
      <c r="L48" s="99">
        <f>IF($G48="x",0,IF(K48&lt;50,K48-COUNTIFS($G$5:$G48,"x"),0))</f>
        <v>0</v>
      </c>
      <c r="M48" s="39" t="str">
        <f>IF(AND($G48="x",K48&gt;0),0,IF(ISERROR(LOOKUP(L48,Punkte!$D$1:$D$22,Punkte!$E$1:$E$22)),"",LOOKUP((L48),Punkte!$D$1:$D$22,Punkte!$E$1:$E$22)))</f>
        <v/>
      </c>
      <c r="O48" s="99">
        <f>IF($G48="x",0,IF(N48&lt;50,N48-COUNTIFS($G$5:$G48,"x"),0))</f>
        <v>0</v>
      </c>
      <c r="P48" s="39" t="str">
        <f>IF(AND($G48="x",N48&gt;0),0,IF(ISERROR(LOOKUP(O48,Punkte!$D$1:$D$22,Punkte!$E$1:$E$22)),"",LOOKUP((O48),Punkte!$D$1:$D$22,Punkte!$E$1:$E$22)))</f>
        <v/>
      </c>
      <c r="R48" s="99">
        <f>IF($G48="x",0,IF(Q48&lt;50,Q48-COUNTIFS($G$5:$G48,"x"),0))</f>
        <v>0</v>
      </c>
      <c r="S48" s="39" t="str">
        <f>IF(AND($G48="x",Q48&gt;0),0,IF(ISERROR(LOOKUP(R48,Punkte!$D$1:$D$22,Punkte!$E$1:$E$22)),"",LOOKUP((R48),Punkte!$D$1:$D$22,Punkte!$E$1:$E$22)))</f>
        <v/>
      </c>
      <c r="U48" s="99">
        <f>IF($G48="x",0,IF(T48&lt;50,T48-COUNTIFS($G$5:$G48,"x"),0))</f>
        <v>0</v>
      </c>
      <c r="V48" s="39" t="str">
        <f>IF(AND($G48="x",T48&gt;0),0,IF(ISERROR(LOOKUP(U48,Punkte!$D$1:$D$22,Punkte!$E$1:$E$22)),"",LOOKUP((U48),Punkte!$D$1:$D$22,Punkte!$E$1:$E$22)))</f>
        <v/>
      </c>
      <c r="X48" s="99">
        <f>IF($G48="x",0,IF(W48&lt;50,W48-COUNTIFS($G$5:$G48,"x"),0))</f>
        <v>0</v>
      </c>
      <c r="Y48" s="39" t="str">
        <f>IF(AND($G48="x",W48&gt;0),0,IF(ISERROR(LOOKUP(X48,Punkte!$D$1:$D$22,Punkte!$E$1:$E$22)),"",LOOKUP((X48),Punkte!$D$1:$D$22,Punkte!$E$1:$E$22)))</f>
        <v/>
      </c>
      <c r="AA48" s="99">
        <f>IF($G48="x",0,IF(Z48&lt;50,Z48-COUNTIFS($G$5:$G48,"x"),0))</f>
        <v>0</v>
      </c>
      <c r="AB48" s="39" t="str">
        <f>IF(AND($G48="x",Z48&gt;0),0,IF(ISERROR(LOOKUP(AA48,Punkte!$D$1:$D$22,Punkte!$E$1:$E$22)),"",LOOKUP((AA48),Punkte!$D$1:$D$22,Punkte!$E$1:$E$22)))</f>
        <v/>
      </c>
      <c r="AD48" s="99">
        <f>IF($G48="x",0,IF(AC48&lt;50,AC48-COUNTIFS($G$5:$G48,"x"),0))</f>
        <v>0</v>
      </c>
      <c r="AE48" s="39" t="str">
        <f>IF(AND($G48="x",AC48&gt;0),0,IF(ISERROR(LOOKUP(AD48,Punkte!$D$1:$D$22,Punkte!$E$1:$E$22)),"",LOOKUP((AD48),Punkte!$D$1:$D$22,Punkte!$E$1:$E$22)))</f>
        <v/>
      </c>
      <c r="AG48" s="99">
        <f>IF($G48="x",0,IF(AF48&lt;50,AF48-COUNTIFS($G$5:$G48,"x"),0))</f>
        <v>0</v>
      </c>
      <c r="AH48" s="39" t="str">
        <f>IF(AND($G48="x",AF48&gt;0),0,IF(ISERROR(LOOKUP(AG48,Punkte!$D$1:$D$22,Punkte!$E$1:$E$22)),"",LOOKUP((AG48),Punkte!$D$1:$D$22,Punkte!$E$1:$E$22)))</f>
        <v/>
      </c>
      <c r="AJ48" s="99">
        <f>IF($G48="x",0,IF(AI48&lt;50,AI48-COUNTIFS($G$5:$G48,"x"),0))</f>
        <v>0</v>
      </c>
      <c r="AK48" s="39" t="str">
        <f>IF(AND($G48="x",AI48&gt;0),0,IF(ISERROR(LOOKUP(AJ48,Punkte!$D$1:$D$22,Punkte!$E$1:$E$22)),"",LOOKUP((AJ48),Punkte!$D$1:$D$22,Punkte!$E$1:$E$22)))</f>
        <v/>
      </c>
      <c r="AL48" s="120">
        <f t="shared" si="3"/>
        <v>0</v>
      </c>
    </row>
    <row r="49" spans="1:263" x14ac:dyDescent="0.25">
      <c r="A49" s="145">
        <f t="shared" si="4"/>
        <v>13</v>
      </c>
      <c r="B49" s="146">
        <f>SUM(IF(ISNUMBER(J49),J49)+IF(ISNUMBER(M49),M49)+IF(ISNUMBER(P49),P49)+IF(ISNUMBER(S49),S49)+IF(ISNUMBER(V49),V49)+IF(ISNUMBER(Y49),Y49)+IF(ISNUMBER(AB49),AB49)+IF(ISNUMBER(AE49),AE49)+IF(ISNUMBER(#REF!),#REF!)+IF(ISNUMBER(#REF!),#REF!)+IF(ISNUMBER(#REF!),#REF!)+IF(ISNUMBER(AH49),AH49)+IF(ISNUMBER(AK49),AK49))</f>
        <v>0</v>
      </c>
      <c r="C49" s="18">
        <v>80</v>
      </c>
      <c r="D49" s="19" t="s">
        <v>44</v>
      </c>
      <c r="E49" s="15" t="s">
        <v>175</v>
      </c>
      <c r="F49" s="15" t="s">
        <v>43</v>
      </c>
      <c r="G49" s="196" t="s">
        <v>156</v>
      </c>
      <c r="H49" s="63"/>
      <c r="I49" s="99">
        <f>IF($G49="x",0,IF(H49&lt;50,H49-COUNTIFS($G$5:$G49,"x"),0))</f>
        <v>0</v>
      </c>
      <c r="J49" s="39" t="str">
        <f>IF(AND($G49="x",H49&gt;0),0,IF(ISERROR(LOOKUP(I49,Punkte!$D$1:$D$22,Punkte!$E$1:$E$22)),"",LOOKUP((I49),Punkte!$D$1:$D$22,Punkte!$E$1:$E$22)))</f>
        <v/>
      </c>
      <c r="L49" s="99">
        <f>IF($G49="x",0,IF(K49&lt;50,K49-COUNTIFS($G$5:$G49,"x"),0))</f>
        <v>0</v>
      </c>
      <c r="M49" s="39" t="str">
        <f>IF(AND($G49="x",K49&gt;0),0,IF(ISERROR(LOOKUP(L49,Punkte!$D$1:$D$22,Punkte!$E$1:$E$22)),"",LOOKUP((L49),Punkte!$D$1:$D$22,Punkte!$E$1:$E$22)))</f>
        <v/>
      </c>
      <c r="O49" s="99">
        <f>IF($G49="x",0,IF(N49&lt;50,N49-COUNTIFS($G$5:$G49,"x"),0))</f>
        <v>0</v>
      </c>
      <c r="P49" s="39" t="str">
        <f>IF(AND($G49="x",N49&gt;0),0,IF(ISERROR(LOOKUP(O49,Punkte!$D$1:$D$22,Punkte!$E$1:$E$22)),"",LOOKUP((O49),Punkte!$D$1:$D$22,Punkte!$E$1:$E$22)))</f>
        <v/>
      </c>
      <c r="R49" s="99">
        <f>IF($G49="x",0,IF(Q49&lt;50,Q49-COUNTIFS($G$5:$G49,"x"),0))</f>
        <v>0</v>
      </c>
      <c r="S49" s="39" t="str">
        <f>IF(AND($G49="x",Q49&gt;0),0,IF(ISERROR(LOOKUP(R49,Punkte!$D$1:$D$22,Punkte!$E$1:$E$22)),"",LOOKUP((R49),Punkte!$D$1:$D$22,Punkte!$E$1:$E$22)))</f>
        <v/>
      </c>
      <c r="U49" s="99">
        <f>IF($G49="x",0,IF(T49&lt;50,T49-COUNTIFS($G$5:$G49,"x"),0))</f>
        <v>0</v>
      </c>
      <c r="V49" s="39" t="str">
        <f>IF(AND($G49="x",T49&gt;0),0,IF(ISERROR(LOOKUP(U49,Punkte!$D$1:$D$22,Punkte!$E$1:$E$22)),"",LOOKUP((U49),Punkte!$D$1:$D$22,Punkte!$E$1:$E$22)))</f>
        <v/>
      </c>
      <c r="X49" s="99">
        <f>IF($G49="x",0,IF(W49&lt;50,W49-COUNTIFS($G$5:$G49,"x"),0))</f>
        <v>0</v>
      </c>
      <c r="Y49" s="39" t="str">
        <f>IF(AND($G49="x",W49&gt;0),0,IF(ISERROR(LOOKUP(X49,Punkte!$D$1:$D$22,Punkte!$E$1:$E$22)),"",LOOKUP((X49),Punkte!$D$1:$D$22,Punkte!$E$1:$E$22)))</f>
        <v/>
      </c>
      <c r="AA49" s="99">
        <f>IF($G49="x",0,IF(Z49&lt;50,Z49-COUNTIFS($G$5:$G49,"x"),0))</f>
        <v>0</v>
      </c>
      <c r="AB49" s="39" t="str">
        <f>IF(AND($G49="x",Z49&gt;0),0,IF(ISERROR(LOOKUP(AA49,Punkte!$D$1:$D$22,Punkte!$E$1:$E$22)),"",LOOKUP((AA49),Punkte!$D$1:$D$22,Punkte!$E$1:$E$22)))</f>
        <v/>
      </c>
      <c r="AD49" s="99">
        <f>IF($G49="x",0,IF(AC49&lt;50,AC49-COUNTIFS($G$5:$G49,"x"),0))</f>
        <v>0</v>
      </c>
      <c r="AE49" s="39" t="str">
        <f>IF(AND($G49="x",AC49&gt;0),0,IF(ISERROR(LOOKUP(AD49,Punkte!$D$1:$D$22,Punkte!$E$1:$E$22)),"",LOOKUP((AD49),Punkte!$D$1:$D$22,Punkte!$E$1:$E$22)))</f>
        <v/>
      </c>
      <c r="AG49" s="99">
        <f>IF($G49="x",0,IF(AF49&lt;50,AF49-COUNTIFS($G$5:$G49,"x"),0))</f>
        <v>0</v>
      </c>
      <c r="AH49" s="39" t="str">
        <f>IF(AND($G49="x",AF49&gt;0),0,IF(ISERROR(LOOKUP(AG49,Punkte!$D$1:$D$22,Punkte!$E$1:$E$22)),"",LOOKUP((AG49),Punkte!$D$1:$D$22,Punkte!$E$1:$E$22)))</f>
        <v/>
      </c>
      <c r="AJ49" s="99">
        <f>IF($G49="x",0,IF(AI49&lt;50,AI49-COUNTIFS($G$5:$G49,"x"),0))</f>
        <v>0</v>
      </c>
      <c r="AK49" s="39" t="str">
        <f>IF(AND($G49="x",AI49&gt;0),0,IF(ISERROR(LOOKUP(AJ49,Punkte!$D$1:$D$22,Punkte!$E$1:$E$22)),"",LOOKUP((AJ49),Punkte!$D$1:$D$22,Punkte!$E$1:$E$22)))</f>
        <v/>
      </c>
      <c r="AL49" s="120">
        <f t="shared" si="3"/>
        <v>0</v>
      </c>
    </row>
    <row r="50" spans="1:263" x14ac:dyDescent="0.25">
      <c r="A50" s="145">
        <f t="shared" si="4"/>
        <v>13</v>
      </c>
      <c r="B50" s="146">
        <f>SUM(IF(ISNUMBER(J50),J50)+IF(ISNUMBER(M50),M50)+IF(ISNUMBER(P50),P50)+IF(ISNUMBER(S50),S50)+IF(ISNUMBER(V50),V50)+IF(ISNUMBER(Y50),Y50)+IF(ISNUMBER(AB50),AB50)+IF(ISNUMBER(AE50),AE50)+IF(ISNUMBER(#REF!),#REF!)+IF(ISNUMBER(#REF!),#REF!)+IF(ISNUMBER(#REF!),#REF!)+IF(ISNUMBER(AH50),AH50)+IF(ISNUMBER(AK50),AK50))</f>
        <v>0</v>
      </c>
      <c r="C50" s="18">
        <v>91</v>
      </c>
      <c r="E50" s="15" t="s">
        <v>312</v>
      </c>
      <c r="F50" s="15" t="s">
        <v>313</v>
      </c>
      <c r="G50" s="201" t="s">
        <v>156</v>
      </c>
      <c r="H50" s="63"/>
      <c r="I50" s="99">
        <f>IF($G50="x",0,IF(H50&lt;50,H50-COUNTIFS($G$5:$G50,"x"),0))</f>
        <v>0</v>
      </c>
      <c r="J50" s="39" t="str">
        <f>IF(AND($G50="x",H50&gt;0),0,IF(ISERROR(LOOKUP(I50,Punkte!$D$1:$D$22,Punkte!$E$1:$E$22)),"",LOOKUP((I50),Punkte!$D$1:$D$22,Punkte!$E$1:$E$22)))</f>
        <v/>
      </c>
      <c r="L50" s="99">
        <f>IF($G50="x",0,IF(K50&lt;50,K50-COUNTIFS($G$5:$G50,"x"),0))</f>
        <v>0</v>
      </c>
      <c r="M50" s="39" t="str">
        <f>IF(AND($G50="x",K50&gt;0),0,IF(ISERROR(LOOKUP(L50,Punkte!$D$1:$D$22,Punkte!$E$1:$E$22)),"",LOOKUP((L50),Punkte!$D$1:$D$22,Punkte!$E$1:$E$22)))</f>
        <v/>
      </c>
      <c r="O50" s="99">
        <f>IF($G50="x",0,IF(N50&lt;50,N50-COUNTIFS($G$5:$G50,"x"),0))</f>
        <v>0</v>
      </c>
      <c r="P50" s="39" t="str">
        <f>IF(AND($G50="x",N50&gt;0),0,IF(ISERROR(LOOKUP(O50,Punkte!$D$1:$D$22,Punkte!$E$1:$E$22)),"",LOOKUP((O50),Punkte!$D$1:$D$22,Punkte!$E$1:$E$22)))</f>
        <v/>
      </c>
      <c r="R50" s="99">
        <f>IF($G50="x",0,IF(Q50&lt;50,Q50-COUNTIFS($G$5:$G50,"x"),0))</f>
        <v>0</v>
      </c>
      <c r="S50" s="39" t="str">
        <f>IF(AND($G50="x",Q50&gt;0),0,IF(ISERROR(LOOKUP(R50,Punkte!$D$1:$D$22,Punkte!$E$1:$E$22)),"",LOOKUP((R50),Punkte!$D$1:$D$22,Punkte!$E$1:$E$22)))</f>
        <v/>
      </c>
      <c r="U50" s="99">
        <f>IF($G50="x",0,IF(T50&lt;50,T50-COUNTIFS($G$5:$G50,"x"),0))</f>
        <v>0</v>
      </c>
      <c r="V50" s="39" t="str">
        <f>IF(AND($G50="x",T50&gt;0),0,IF(ISERROR(LOOKUP(U50,Punkte!$D$1:$D$22,Punkte!$E$1:$E$22)),"",LOOKUP((U50),Punkte!$D$1:$D$22,Punkte!$E$1:$E$22)))</f>
        <v/>
      </c>
      <c r="X50" s="99">
        <f>IF($G50="x",0,IF(W50&lt;50,W50-COUNTIFS($G$5:$G50,"x"),0))</f>
        <v>0</v>
      </c>
      <c r="Y50" s="39" t="str">
        <f>IF(AND($G50="x",W50&gt;0),0,IF(ISERROR(LOOKUP(X50,Punkte!$D$1:$D$22,Punkte!$E$1:$E$22)),"",LOOKUP((X50),Punkte!$D$1:$D$22,Punkte!$E$1:$E$22)))</f>
        <v/>
      </c>
      <c r="AA50" s="99">
        <f>IF($G50="x",0,IF(Z50&lt;50,Z50-COUNTIFS($G$5:$G50,"x"),0))</f>
        <v>0</v>
      </c>
      <c r="AB50" s="39" t="str">
        <f>IF(AND($G50="x",Z50&gt;0),0,IF(ISERROR(LOOKUP(AA50,Punkte!$D$1:$D$22,Punkte!$E$1:$E$22)),"",LOOKUP((AA50),Punkte!$D$1:$D$22,Punkte!$E$1:$E$22)))</f>
        <v/>
      </c>
      <c r="AD50" s="99">
        <f>IF($G50="x",0,IF(AC50&lt;50,AC50-COUNTIFS($G$5:$G50,"x"),0))</f>
        <v>0</v>
      </c>
      <c r="AE50" s="39" t="str">
        <f>IF(AND($G50="x",AC50&gt;0),0,IF(ISERROR(LOOKUP(AD50,Punkte!$D$1:$D$22,Punkte!$E$1:$E$22)),"",LOOKUP((AD50),Punkte!$D$1:$D$22,Punkte!$E$1:$E$22)))</f>
        <v/>
      </c>
      <c r="AG50" s="99">
        <f>IF($G50="x",0,IF(AF50&lt;50,AF50-COUNTIFS($G$5:$G50,"x"),0))</f>
        <v>0</v>
      </c>
      <c r="AH50" s="39" t="str">
        <f>IF(AND($G50="x",AF50&gt;0),0,IF(ISERROR(LOOKUP(AG50,Punkte!$D$1:$D$22,Punkte!$E$1:$E$22)),"",LOOKUP((AG50),Punkte!$D$1:$D$22,Punkte!$E$1:$E$22)))</f>
        <v/>
      </c>
      <c r="AJ50" s="99">
        <f>IF($G50="x",0,IF(AI50&lt;50,AI50-COUNTIFS($G$5:$G50,"x"),0))</f>
        <v>0</v>
      </c>
      <c r="AK50" s="39" t="str">
        <f>IF(AND($G50="x",AI50&gt;0),0,IF(ISERROR(LOOKUP(AJ50,Punkte!$D$1:$D$22,Punkte!$E$1:$E$22)),"",LOOKUP((AJ50),Punkte!$D$1:$D$22,Punkte!$E$1:$E$22)))</f>
        <v/>
      </c>
      <c r="AL50" s="120">
        <f t="shared" si="3"/>
        <v>0</v>
      </c>
    </row>
    <row r="51" spans="1:263" x14ac:dyDescent="0.25">
      <c r="A51" s="145">
        <f t="shared" si="4"/>
        <v>13</v>
      </c>
      <c r="B51" s="146">
        <f>SUM(IF(ISNUMBER(J51),J51)+IF(ISNUMBER(M51),M51)+IF(ISNUMBER(P51),P51)+IF(ISNUMBER(S51),S51)+IF(ISNUMBER(V51),V51)+IF(ISNUMBER(Y51),Y51)+IF(ISNUMBER(AB51),AB51)+IF(ISNUMBER(AE51),AE51)+IF(ISNUMBER(#REF!),#REF!)+IF(ISNUMBER(#REF!),#REF!)+IF(ISNUMBER(#REF!),#REF!)+IF(ISNUMBER(AH51),AH51)+IF(ISNUMBER(AK51),AK51))</f>
        <v>0</v>
      </c>
      <c r="C51" s="18">
        <v>47</v>
      </c>
      <c r="D51" s="4"/>
      <c r="E51" s="15" t="s">
        <v>167</v>
      </c>
      <c r="F51" s="15" t="s">
        <v>72</v>
      </c>
      <c r="G51" s="201" t="s">
        <v>156</v>
      </c>
      <c r="H51" s="63"/>
      <c r="I51" s="99">
        <f>IF($G51="x",0,IF(H51&lt;50,H51-COUNTIFS($G$5:$G51,"x"),0))</f>
        <v>0</v>
      </c>
      <c r="J51" s="39" t="str">
        <f>IF(AND($G51="x",H51&gt;0),0,IF(ISERROR(LOOKUP(I51,Punkte!$D$1:$D$22,Punkte!$E$1:$E$22)),"",LOOKUP((I51),Punkte!$D$1:$D$22,Punkte!$E$1:$E$22)))</f>
        <v/>
      </c>
      <c r="L51" s="99">
        <f>IF($G51="x",0,IF(K51&lt;50,K51-COUNTIFS($G$5:$G51,"x"),0))</f>
        <v>0</v>
      </c>
      <c r="M51" s="39" t="str">
        <f>IF(AND($G51="x",K51&gt;0),0,IF(ISERROR(LOOKUP(L51,Punkte!$D$1:$D$22,Punkte!$E$1:$E$22)),"",LOOKUP((L51),Punkte!$D$1:$D$22,Punkte!$E$1:$E$22)))</f>
        <v/>
      </c>
      <c r="O51" s="99">
        <f>IF($G51="x",0,IF(N51&lt;50,N51-COUNTIFS($G$5:$G51,"x"),0))</f>
        <v>0</v>
      </c>
      <c r="P51" s="39" t="str">
        <f>IF(AND($G51="x",N51&gt;0),0,IF(ISERROR(LOOKUP(O51,Punkte!$D$1:$D$22,Punkte!$E$1:$E$22)),"",LOOKUP((O51),Punkte!$D$1:$D$22,Punkte!$E$1:$E$22)))</f>
        <v/>
      </c>
      <c r="R51" s="99">
        <f>IF($G51="x",0,IF(Q51&lt;50,Q51-COUNTIFS($G$5:$G51,"x"),0))</f>
        <v>0</v>
      </c>
      <c r="S51" s="39" t="str">
        <f>IF(AND($G51="x",Q51&gt;0),0,IF(ISERROR(LOOKUP(R51,Punkte!$D$1:$D$22,Punkte!$E$1:$E$22)),"",LOOKUP((R51),Punkte!$D$1:$D$22,Punkte!$E$1:$E$22)))</f>
        <v/>
      </c>
      <c r="U51" s="99">
        <f>IF($G51="x",0,IF(T51&lt;50,T51-COUNTIFS($G$5:$G51,"x"),0))</f>
        <v>0</v>
      </c>
      <c r="V51" s="39" t="str">
        <f>IF(AND($G51="x",T51&gt;0),0,IF(ISERROR(LOOKUP(U51,Punkte!$D$1:$D$22,Punkte!$E$1:$E$22)),"",LOOKUP((U51),Punkte!$D$1:$D$22,Punkte!$E$1:$E$22)))</f>
        <v/>
      </c>
      <c r="X51" s="99">
        <f>IF($G51="x",0,IF(W51&lt;50,W51-COUNTIFS($G$5:$G51,"x"),0))</f>
        <v>0</v>
      </c>
      <c r="Y51" s="39" t="str">
        <f>IF(AND($G51="x",W51&gt;0),0,IF(ISERROR(LOOKUP(X51,Punkte!$D$1:$D$22,Punkte!$E$1:$E$22)),"",LOOKUP((X51),Punkte!$D$1:$D$22,Punkte!$E$1:$E$22)))</f>
        <v/>
      </c>
      <c r="AA51" s="99">
        <f>IF($G51="x",0,IF(Z51&lt;50,Z51-COUNTIFS($G$5:$G51,"x"),0))</f>
        <v>0</v>
      </c>
      <c r="AB51" s="39" t="str">
        <f>IF(AND($G51="x",Z51&gt;0),0,IF(ISERROR(LOOKUP(AA51,Punkte!$D$1:$D$22,Punkte!$E$1:$E$22)),"",LOOKUP((AA51),Punkte!$D$1:$D$22,Punkte!$E$1:$E$22)))</f>
        <v/>
      </c>
      <c r="AD51" s="99">
        <f>IF($G51="x",0,IF(AC51&lt;50,AC51-COUNTIFS($G$5:$G51,"x"),0))</f>
        <v>0</v>
      </c>
      <c r="AE51" s="39" t="str">
        <f>IF(AND($G51="x",AC51&gt;0),0,IF(ISERROR(LOOKUP(AD51,Punkte!$D$1:$D$22,Punkte!$E$1:$E$22)),"",LOOKUP((AD51),Punkte!$D$1:$D$22,Punkte!$E$1:$E$22)))</f>
        <v/>
      </c>
      <c r="AG51" s="99">
        <f>IF($G51="x",0,IF(AF51&lt;50,AF51-COUNTIFS($G$5:$G51,"x"),0))</f>
        <v>0</v>
      </c>
      <c r="AH51" s="39" t="str">
        <f>IF(AND($G51="x",AF51&gt;0),0,IF(ISERROR(LOOKUP(AG51,Punkte!$D$1:$D$22,Punkte!$E$1:$E$22)),"",LOOKUP((AG51),Punkte!$D$1:$D$22,Punkte!$E$1:$E$22)))</f>
        <v/>
      </c>
      <c r="AJ51" s="99">
        <f>IF($G51="x",0,IF(AI51&lt;50,AI51-COUNTIFS($G$5:$G51,"x"),0))</f>
        <v>0</v>
      </c>
      <c r="AK51" s="39" t="str">
        <f>IF(AND($G51="x",AI51&gt;0),0,IF(ISERROR(LOOKUP(AJ51,Punkte!$D$1:$D$22,Punkte!$E$1:$E$22)),"",LOOKUP((AJ51),Punkte!$D$1:$D$22,Punkte!$E$1:$E$22)))</f>
        <v/>
      </c>
      <c r="AL51" s="120">
        <f t="shared" si="3"/>
        <v>0</v>
      </c>
    </row>
    <row r="52" spans="1:263" x14ac:dyDescent="0.25">
      <c r="A52" s="145">
        <f t="shared" si="4"/>
        <v>13</v>
      </c>
      <c r="B52" s="146">
        <f>SUM(IF(ISNUMBER(J52),J52)+IF(ISNUMBER(M52),M52)+IF(ISNUMBER(P52),P52)+IF(ISNUMBER(S52),S52)+IF(ISNUMBER(V52),V52)+IF(ISNUMBER(Y52),Y52)+IF(ISNUMBER(AB52),AB52)+IF(ISNUMBER(AE52),AE52)+IF(ISNUMBER(#REF!),#REF!)+IF(ISNUMBER(#REF!),#REF!)+IF(ISNUMBER(#REF!),#REF!)+IF(ISNUMBER(AH52),AH52)+IF(ISNUMBER(AK52),AK52))</f>
        <v>0</v>
      </c>
      <c r="C52" s="18">
        <v>17</v>
      </c>
      <c r="D52" s="4"/>
      <c r="E52" s="15" t="s">
        <v>160</v>
      </c>
      <c r="F52" s="15" t="s">
        <v>101</v>
      </c>
      <c r="G52" s="201" t="s">
        <v>156</v>
      </c>
      <c r="H52" s="63"/>
      <c r="I52" s="99">
        <f>IF($G52="x",0,IF(H52&lt;50,H52-COUNTIFS($G$5:$G52,"x"),0))</f>
        <v>0</v>
      </c>
      <c r="J52" s="39" t="str">
        <f>IF(AND($G52="x",H52&gt;0),0,IF(ISERROR(LOOKUP(I52,Punkte!$D$1:$D$22,Punkte!$E$1:$E$22)),"",LOOKUP((I52),Punkte!$D$1:$D$22,Punkte!$E$1:$E$22)))</f>
        <v/>
      </c>
      <c r="L52" s="99">
        <f>IF($G52="x",0,IF(K52&lt;50,K52-COUNTIFS($G$5:$G52,"x"),0))</f>
        <v>0</v>
      </c>
      <c r="M52" s="39" t="str">
        <f>IF(AND($G52="x",K52&gt;0),0,IF(ISERROR(LOOKUP(L52,Punkte!$D$1:$D$22,Punkte!$E$1:$E$22)),"",LOOKUP((L52),Punkte!$D$1:$D$22,Punkte!$E$1:$E$22)))</f>
        <v/>
      </c>
      <c r="O52" s="99">
        <f>IF($G52="x",0,IF(N52&lt;50,N52-COUNTIFS($G$5:$G52,"x"),0))</f>
        <v>0</v>
      </c>
      <c r="P52" s="39" t="str">
        <f>IF(AND($G52="x",N52&gt;0),0,IF(ISERROR(LOOKUP(O52,Punkte!$D$1:$D$22,Punkte!$E$1:$E$22)),"",LOOKUP((O52),Punkte!$D$1:$D$22,Punkte!$E$1:$E$22)))</f>
        <v/>
      </c>
      <c r="R52" s="99">
        <f>IF($G52="x",0,IF(Q52&lt;50,Q52-COUNTIFS($G$5:$G52,"x"),0))</f>
        <v>0</v>
      </c>
      <c r="S52" s="39" t="str">
        <f>IF(AND($G52="x",Q52&gt;0),0,IF(ISERROR(LOOKUP(R52,Punkte!$D$1:$D$22,Punkte!$E$1:$E$22)),"",LOOKUP((R52),Punkte!$D$1:$D$22,Punkte!$E$1:$E$22)))</f>
        <v/>
      </c>
      <c r="U52" s="99">
        <f>IF($G52="x",0,IF(T52&lt;50,T52-COUNTIFS($G$5:$G52,"x"),0))</f>
        <v>0</v>
      </c>
      <c r="V52" s="39" t="str">
        <f>IF(AND($G52="x",T52&gt;0),0,IF(ISERROR(LOOKUP(U52,Punkte!$D$1:$D$22,Punkte!$E$1:$E$22)),"",LOOKUP((U52),Punkte!$D$1:$D$22,Punkte!$E$1:$E$22)))</f>
        <v/>
      </c>
      <c r="X52" s="99">
        <f>IF($G52="x",0,IF(W52&lt;50,W52-COUNTIFS($G$5:$G52,"x"),0))</f>
        <v>0</v>
      </c>
      <c r="Y52" s="39" t="str">
        <f>IF(AND($G52="x",W52&gt;0),0,IF(ISERROR(LOOKUP(X52,Punkte!$D$1:$D$22,Punkte!$E$1:$E$22)),"",LOOKUP((X52),Punkte!$D$1:$D$22,Punkte!$E$1:$E$22)))</f>
        <v/>
      </c>
      <c r="AA52" s="99">
        <f>IF($G52="x",0,IF(Z52&lt;50,Z52-COUNTIFS($G$5:$G52,"x"),0))</f>
        <v>0</v>
      </c>
      <c r="AB52" s="39" t="str">
        <f>IF(AND($G52="x",Z52&gt;0),0,IF(ISERROR(LOOKUP(AA52,Punkte!$D$1:$D$22,Punkte!$E$1:$E$22)),"",LOOKUP((AA52),Punkte!$D$1:$D$22,Punkte!$E$1:$E$22)))</f>
        <v/>
      </c>
      <c r="AD52" s="99">
        <f>IF($G52="x",0,IF(AC52&lt;50,AC52-COUNTIFS($G$5:$G52,"x"),0))</f>
        <v>0</v>
      </c>
      <c r="AE52" s="39" t="str">
        <f>IF(AND($G52="x",AC52&gt;0),0,IF(ISERROR(LOOKUP(AD52,Punkte!$D$1:$D$22,Punkte!$E$1:$E$22)),"",LOOKUP((AD52),Punkte!$D$1:$D$22,Punkte!$E$1:$E$22)))</f>
        <v/>
      </c>
      <c r="AG52" s="99">
        <f>IF($G52="x",0,IF(AF52&lt;50,AF52-COUNTIFS($G$5:$G52,"x"),0))</f>
        <v>0</v>
      </c>
      <c r="AH52" s="39" t="str">
        <f>IF(AND($G52="x",AF52&gt;0),0,IF(ISERROR(LOOKUP(AG52,Punkte!$D$1:$D$22,Punkte!$E$1:$E$22)),"",LOOKUP((AG52),Punkte!$D$1:$D$22,Punkte!$E$1:$E$22)))</f>
        <v/>
      </c>
      <c r="AJ52" s="99">
        <f>IF($G52="x",0,IF(AI52&lt;50,AI52-COUNTIFS($G$5:$G52,"x"),0))</f>
        <v>0</v>
      </c>
      <c r="AK52" s="39" t="str">
        <f>IF(AND($G52="x",AI52&gt;0),0,IF(ISERROR(LOOKUP(AJ52,Punkte!$D$1:$D$22,Punkte!$E$1:$E$22)),"",LOOKUP((AJ52),Punkte!$D$1:$D$22,Punkte!$E$1:$E$22)))</f>
        <v/>
      </c>
      <c r="AL52" s="120">
        <f t="shared" si="3"/>
        <v>0</v>
      </c>
    </row>
    <row r="53" spans="1:263" x14ac:dyDescent="0.25">
      <c r="A53" s="145">
        <f t="shared" si="4"/>
        <v>13</v>
      </c>
      <c r="B53" s="146">
        <f>SUM(IF(ISNUMBER(J53),J53)+IF(ISNUMBER(M53),M53)+IF(ISNUMBER(P53),P53)+IF(ISNUMBER(S53),S53)+IF(ISNUMBER(V53),V53)+IF(ISNUMBER(Y53),Y53)+IF(ISNUMBER(AB53),AB53)+IF(ISNUMBER(AE53),AE53)+IF(ISNUMBER(#REF!),#REF!)+IF(ISNUMBER(#REF!),#REF!)+IF(ISNUMBER(#REF!),#REF!)+IF(ISNUMBER(AH53),AH53)+IF(ISNUMBER(AK53),AK53))</f>
        <v>0</v>
      </c>
      <c r="C53" s="18">
        <v>74</v>
      </c>
      <c r="D53" s="20"/>
      <c r="E53" s="15" t="s">
        <v>94</v>
      </c>
      <c r="F53" s="15" t="s">
        <v>174</v>
      </c>
      <c r="G53" s="201" t="s">
        <v>156</v>
      </c>
      <c r="H53" s="63"/>
      <c r="I53" s="99">
        <f>IF($G53="x",0,IF(H53&lt;50,H53-COUNTIFS($G$5:$G53,"x"),0))</f>
        <v>0</v>
      </c>
      <c r="J53" s="39" t="str">
        <f>IF(AND($G53="x",H53&gt;0),0,IF(ISERROR(LOOKUP(I53,Punkte!$D$1:$D$22,Punkte!$E$1:$E$22)),"",LOOKUP((I53),Punkte!$D$1:$D$22,Punkte!$E$1:$E$22)))</f>
        <v/>
      </c>
      <c r="L53" s="99">
        <f>IF($G53="x",0,IF(K53&lt;50,K53-COUNTIFS($G$5:$G53,"x"),0))</f>
        <v>0</v>
      </c>
      <c r="M53" s="39" t="str">
        <f>IF(AND($G53="x",K53&gt;0),0,IF(ISERROR(LOOKUP(L53,Punkte!$D$1:$D$22,Punkte!$E$1:$E$22)),"",LOOKUP((L53),Punkte!$D$1:$D$22,Punkte!$E$1:$E$22)))</f>
        <v/>
      </c>
      <c r="O53" s="99">
        <f>IF($G53="x",0,IF(N53&lt;50,N53-COUNTIFS($G$5:$G53,"x"),0))</f>
        <v>0</v>
      </c>
      <c r="P53" s="39" t="str">
        <f>IF(AND($G53="x",N53&gt;0),0,IF(ISERROR(LOOKUP(O53,Punkte!$D$1:$D$22,Punkte!$E$1:$E$22)),"",LOOKUP((O53),Punkte!$D$1:$D$22,Punkte!$E$1:$E$22)))</f>
        <v/>
      </c>
      <c r="R53" s="99">
        <f>IF($G53="x",0,IF(Q53&lt;50,Q53-COUNTIFS($G$5:$G53,"x"),0))</f>
        <v>0</v>
      </c>
      <c r="S53" s="39" t="str">
        <f>IF(AND($G53="x",Q53&gt;0),0,IF(ISERROR(LOOKUP(R53,Punkte!$D$1:$D$22,Punkte!$E$1:$E$22)),"",LOOKUP((R53),Punkte!$D$1:$D$22,Punkte!$E$1:$E$22)))</f>
        <v/>
      </c>
      <c r="U53" s="99">
        <f>IF($G53="x",0,IF(T53&lt;50,T53-COUNTIFS($G$5:$G53,"x"),0))</f>
        <v>0</v>
      </c>
      <c r="V53" s="39" t="str">
        <f>IF(AND($G53="x",T53&gt;0),0,IF(ISERROR(LOOKUP(U53,Punkte!$D$1:$D$22,Punkte!$E$1:$E$22)),"",LOOKUP((U53),Punkte!$D$1:$D$22,Punkte!$E$1:$E$22)))</f>
        <v/>
      </c>
      <c r="X53" s="99">
        <f>IF($G53="x",0,IF(W53&lt;50,W53-COUNTIFS($G$5:$G53,"x"),0))</f>
        <v>0</v>
      </c>
      <c r="Y53" s="39" t="str">
        <f>IF(AND($G53="x",W53&gt;0),0,IF(ISERROR(LOOKUP(X53,Punkte!$D$1:$D$22,Punkte!$E$1:$E$22)),"",LOOKUP((X53),Punkte!$D$1:$D$22,Punkte!$E$1:$E$22)))</f>
        <v/>
      </c>
      <c r="AA53" s="99">
        <f>IF($G53="x",0,IF(Z53&lt;50,Z53-COUNTIFS($G$5:$G53,"x"),0))</f>
        <v>0</v>
      </c>
      <c r="AB53" s="39" t="str">
        <f>IF(AND($G53="x",Z53&gt;0),0,IF(ISERROR(LOOKUP(AA53,Punkte!$D$1:$D$22,Punkte!$E$1:$E$22)),"",LOOKUP((AA53),Punkte!$D$1:$D$22,Punkte!$E$1:$E$22)))</f>
        <v/>
      </c>
      <c r="AD53" s="99">
        <f>IF($G53="x",0,IF(AC53&lt;50,AC53-COUNTIFS($G$5:$G53,"x"),0))</f>
        <v>0</v>
      </c>
      <c r="AE53" s="39" t="str">
        <f>IF(AND($G53="x",AC53&gt;0),0,IF(ISERROR(LOOKUP(AD53,Punkte!$D$1:$D$22,Punkte!$E$1:$E$22)),"",LOOKUP((AD53),Punkte!$D$1:$D$22,Punkte!$E$1:$E$22)))</f>
        <v/>
      </c>
      <c r="AG53" s="99">
        <f>IF($G53="x",0,IF(AF53&lt;50,AF53-COUNTIFS($G$5:$G53,"x"),0))</f>
        <v>0</v>
      </c>
      <c r="AH53" s="39" t="str">
        <f>IF(AND($G53="x",AF53&gt;0),0,IF(ISERROR(LOOKUP(AG53,Punkte!$D$1:$D$22,Punkte!$E$1:$E$22)),"",LOOKUP((AG53),Punkte!$D$1:$D$22,Punkte!$E$1:$E$22)))</f>
        <v/>
      </c>
      <c r="AJ53" s="99">
        <f>IF($G53="x",0,IF(AI53&lt;50,AI53-COUNTIFS($G$5:$G53,"x"),0))</f>
        <v>0</v>
      </c>
      <c r="AK53" s="39" t="str">
        <f>IF(AND($G53="x",AI53&gt;0),0,IF(ISERROR(LOOKUP(AJ53,Punkte!$D$1:$D$22,Punkte!$E$1:$E$22)),"",LOOKUP((AJ53),Punkte!$D$1:$D$22,Punkte!$E$1:$E$22)))</f>
        <v/>
      </c>
      <c r="AL53" s="120">
        <f t="shared" si="3"/>
        <v>0</v>
      </c>
    </row>
    <row r="54" spans="1:263" x14ac:dyDescent="0.25">
      <c r="A54" s="145">
        <f t="shared" si="4"/>
        <v>13</v>
      </c>
      <c r="B54" s="146">
        <f>SUM(IF(ISNUMBER(J54),J54)+IF(ISNUMBER(M54),M54)+IF(ISNUMBER(P54),P54)+IF(ISNUMBER(S54),S54)+IF(ISNUMBER(V54),V54)+IF(ISNUMBER(Y54),Y54)+IF(ISNUMBER(AB54),AB54)+IF(ISNUMBER(AE54),AE54)+IF(ISNUMBER(#REF!),#REF!)+IF(ISNUMBER(#REF!),#REF!)+IF(ISNUMBER(#REF!),#REF!)+IF(ISNUMBER(AH54),AH54)+IF(ISNUMBER(AK54),AK54))</f>
        <v>0</v>
      </c>
      <c r="C54" s="3">
        <v>26</v>
      </c>
      <c r="D54" s="19"/>
      <c r="E54" s="15" t="s">
        <v>225</v>
      </c>
      <c r="F54" s="15" t="s">
        <v>226</v>
      </c>
      <c r="G54" s="201" t="s">
        <v>156</v>
      </c>
      <c r="H54" s="63"/>
      <c r="I54" s="99">
        <f>IF($G54="x",0,IF(H54&lt;50,H54-COUNTIFS($G$5:$G54,"x"),0))</f>
        <v>0</v>
      </c>
      <c r="J54" s="39" t="str">
        <f>IF(AND($G54="x",H54&gt;0),0,IF(ISERROR(LOOKUP(I54,Punkte!$D$1:$D$22,Punkte!$E$1:$E$22)),"",LOOKUP((I54),Punkte!$D$1:$D$22,Punkte!$E$1:$E$22)))</f>
        <v/>
      </c>
      <c r="L54" s="99">
        <f>IF($G54="x",0,IF(K54&lt;50,K54-COUNTIFS($G$5:$G54,"x"),0))</f>
        <v>0</v>
      </c>
      <c r="M54" s="39" t="str">
        <f>IF(AND($G54="x",K54&gt;0),0,IF(ISERROR(LOOKUP(L54,Punkte!$D$1:$D$22,Punkte!$E$1:$E$22)),"",LOOKUP((L54),Punkte!$D$1:$D$22,Punkte!$E$1:$E$22)))</f>
        <v/>
      </c>
      <c r="O54" s="99">
        <f>IF($G54="x",0,IF(N54&lt;50,N54-COUNTIFS($G$5:$G54,"x"),0))</f>
        <v>0</v>
      </c>
      <c r="P54" s="39" t="str">
        <f>IF(AND($G54="x",N54&gt;0),0,IF(ISERROR(LOOKUP(O54,Punkte!$D$1:$D$22,Punkte!$E$1:$E$22)),"",LOOKUP((O54),Punkte!$D$1:$D$22,Punkte!$E$1:$E$22)))</f>
        <v/>
      </c>
      <c r="R54" s="99">
        <f>IF($G54="x",0,IF(Q54&lt;50,Q54-COUNTIFS($G$5:$G54,"x"),0))</f>
        <v>0</v>
      </c>
      <c r="S54" s="39" t="str">
        <f>IF(AND($G54="x",Q54&gt;0),0,IF(ISERROR(LOOKUP(R54,Punkte!$D$1:$D$22,Punkte!$E$1:$E$22)),"",LOOKUP((R54),Punkte!$D$1:$D$22,Punkte!$E$1:$E$22)))</f>
        <v/>
      </c>
      <c r="U54" s="99">
        <f>IF($G54="x",0,IF(T54&lt;50,T54-COUNTIFS($G$5:$G54,"x"),0))</f>
        <v>0</v>
      </c>
      <c r="V54" s="39" t="str">
        <f>IF(AND($G54="x",T54&gt;0),0,IF(ISERROR(LOOKUP(U54,Punkte!$D$1:$D$22,Punkte!$E$1:$E$22)),"",LOOKUP((U54),Punkte!$D$1:$D$22,Punkte!$E$1:$E$22)))</f>
        <v/>
      </c>
      <c r="X54" s="99">
        <f>IF($G54="x",0,IF(W54&lt;50,W54-COUNTIFS($G$5:$G54,"x"),0))</f>
        <v>0</v>
      </c>
      <c r="Y54" s="39" t="str">
        <f>IF(AND($G54="x",W54&gt;0),0,IF(ISERROR(LOOKUP(X54,Punkte!$D$1:$D$22,Punkte!$E$1:$E$22)),"",LOOKUP((X54),Punkte!$D$1:$D$22,Punkte!$E$1:$E$22)))</f>
        <v/>
      </c>
      <c r="AA54" s="99">
        <f>IF($G54="x",0,IF(Z54&lt;50,Z54-COUNTIFS($G$5:$G54,"x"),0))</f>
        <v>0</v>
      </c>
      <c r="AB54" s="39" t="str">
        <f>IF(AND($G54="x",Z54&gt;0),0,IF(ISERROR(LOOKUP(AA54,Punkte!$D$1:$D$22,Punkte!$E$1:$E$22)),"",LOOKUP((AA54),Punkte!$D$1:$D$22,Punkte!$E$1:$E$22)))</f>
        <v/>
      </c>
      <c r="AD54" s="99">
        <f>IF($G54="x",0,IF(AC54&lt;50,AC54-COUNTIFS($G$5:$G54,"x"),0))</f>
        <v>0</v>
      </c>
      <c r="AE54" s="39" t="str">
        <f>IF(AND($G54="x",AC54&gt;0),0,IF(ISERROR(LOOKUP(AD54,Punkte!$D$1:$D$22,Punkte!$E$1:$E$22)),"",LOOKUP((AD54),Punkte!$D$1:$D$22,Punkte!$E$1:$E$22)))</f>
        <v/>
      </c>
      <c r="AG54" s="99">
        <f>IF($G54="x",0,IF(AF54&lt;50,AF54-COUNTIFS($G$5:$G54,"x"),0))</f>
        <v>0</v>
      </c>
      <c r="AH54" s="39" t="str">
        <f>IF(AND($G54="x",AF54&gt;0),0,IF(ISERROR(LOOKUP(AG54,Punkte!$D$1:$D$22,Punkte!$E$1:$E$22)),"",LOOKUP((AG54),Punkte!$D$1:$D$22,Punkte!$E$1:$E$22)))</f>
        <v/>
      </c>
      <c r="AJ54" s="99">
        <f>IF($G54="x",0,IF(AI54&lt;50,AI54-COUNTIFS($G$5:$G54,"x"),0))</f>
        <v>0</v>
      </c>
      <c r="AK54" s="39" t="str">
        <f>IF(AND($G54="x",AI54&gt;0),0,IF(ISERROR(LOOKUP(AJ54,Punkte!$D$1:$D$22,Punkte!$E$1:$E$22)),"",LOOKUP((AJ54),Punkte!$D$1:$D$22,Punkte!$E$1:$E$22)))</f>
        <v/>
      </c>
      <c r="AL54" s="120">
        <f t="shared" si="3"/>
        <v>0</v>
      </c>
    </row>
    <row r="55" spans="1:263" x14ac:dyDescent="0.25">
      <c r="A55" s="145">
        <f t="shared" si="4"/>
        <v>13</v>
      </c>
      <c r="B55" s="146">
        <f>SUM(IF(ISNUMBER(J55),J55)+IF(ISNUMBER(M55),M55)+IF(ISNUMBER(P55),P55)+IF(ISNUMBER(S55),S55)+IF(ISNUMBER(V55),V55)+IF(ISNUMBER(Y55),Y55)+IF(ISNUMBER(AB55),AB55)+IF(ISNUMBER(AE55),AE55)+IF(ISNUMBER(#REF!),#REF!)+IF(ISNUMBER(#REF!),#REF!)+IF(ISNUMBER(#REF!),#REF!)+IF(ISNUMBER(AH55),AH55)+IF(ISNUMBER(AK55),AK55))</f>
        <v>0</v>
      </c>
      <c r="C55" s="18">
        <v>46</v>
      </c>
      <c r="D55" s="20"/>
      <c r="E55" s="15" t="s">
        <v>76</v>
      </c>
      <c r="F55" s="15" t="s">
        <v>77</v>
      </c>
      <c r="G55" s="197" t="s">
        <v>156</v>
      </c>
      <c r="H55" s="63"/>
      <c r="I55" s="99">
        <f>IF($G55="x",0,IF(H55&lt;50,H55-COUNTIFS($G$5:$G55,"x"),0))</f>
        <v>0</v>
      </c>
      <c r="J55" s="39" t="str">
        <f>IF(AND($G55="x",H55&gt;0),0,IF(ISERROR(LOOKUP(I55,Punkte!$D$1:$D$22,Punkte!$E$1:$E$22)),"",LOOKUP((I55),Punkte!$D$1:$D$22,Punkte!$E$1:$E$22)))</f>
        <v/>
      </c>
      <c r="L55" s="99">
        <f>IF($G55="x",0,IF(K55&lt;50,K55-COUNTIFS($G$5:$G55,"x"),0))</f>
        <v>0</v>
      </c>
      <c r="M55" s="39" t="str">
        <f>IF(AND($G55="x",K55&gt;0),0,IF(ISERROR(LOOKUP(L55,Punkte!$D$1:$D$22,Punkte!$E$1:$E$22)),"",LOOKUP((L55),Punkte!$D$1:$D$22,Punkte!$E$1:$E$22)))</f>
        <v/>
      </c>
      <c r="O55" s="99">
        <f>IF($G55="x",0,IF(N55&lt;50,N55-COUNTIFS($G$5:$G55,"x"),0))</f>
        <v>0</v>
      </c>
      <c r="P55" s="39" t="str">
        <f>IF(AND($G55="x",N55&gt;0),0,IF(ISERROR(LOOKUP(O55,Punkte!$D$1:$D$22,Punkte!$E$1:$E$22)),"",LOOKUP((O55),Punkte!$D$1:$D$22,Punkte!$E$1:$E$22)))</f>
        <v/>
      </c>
      <c r="R55" s="99">
        <f>IF($G55="x",0,IF(Q55&lt;50,Q55-COUNTIFS($G$5:$G55,"x"),0))</f>
        <v>0</v>
      </c>
      <c r="S55" s="39" t="str">
        <f>IF(AND($G55="x",Q55&gt;0),0,IF(ISERROR(LOOKUP(R55,Punkte!$D$1:$D$22,Punkte!$E$1:$E$22)),"",LOOKUP((R55),Punkte!$D$1:$D$22,Punkte!$E$1:$E$22)))</f>
        <v/>
      </c>
      <c r="U55" s="99">
        <f>IF($G55="x",0,IF(T55&lt;50,T55-COUNTIFS($G$5:$G55,"x"),0))</f>
        <v>0</v>
      </c>
      <c r="V55" s="39" t="str">
        <f>IF(AND($G55="x",T55&gt;0),0,IF(ISERROR(LOOKUP(U55,Punkte!$D$1:$D$22,Punkte!$E$1:$E$22)),"",LOOKUP((U55),Punkte!$D$1:$D$22,Punkte!$E$1:$E$22)))</f>
        <v/>
      </c>
      <c r="X55" s="99">
        <f>IF($G55="x",0,IF(W55&lt;50,W55-COUNTIFS($G$5:$G55,"x"),0))</f>
        <v>0</v>
      </c>
      <c r="Y55" s="39" t="str">
        <f>IF(AND($G55="x",W55&gt;0),0,IF(ISERROR(LOOKUP(X55,Punkte!$D$1:$D$22,Punkte!$E$1:$E$22)),"",LOOKUP((X55),Punkte!$D$1:$D$22,Punkte!$E$1:$E$22)))</f>
        <v/>
      </c>
      <c r="AA55" s="99">
        <f>IF($G55="x",0,IF(Z55&lt;50,Z55-COUNTIFS($G$5:$G55,"x"),0))</f>
        <v>0</v>
      </c>
      <c r="AB55" s="39" t="str">
        <f>IF(AND($G55="x",Z55&gt;0),0,IF(ISERROR(LOOKUP(AA55,Punkte!$D$1:$D$22,Punkte!$E$1:$E$22)),"",LOOKUP((AA55),Punkte!$D$1:$D$22,Punkte!$E$1:$E$22)))</f>
        <v/>
      </c>
      <c r="AD55" s="99">
        <f>IF($G55="x",0,IF(AC55&lt;50,AC55-COUNTIFS($G$5:$G55,"x"),0))</f>
        <v>0</v>
      </c>
      <c r="AE55" s="39" t="str">
        <f>IF(AND($G55="x",AC55&gt;0),0,IF(ISERROR(LOOKUP(AD55,Punkte!$D$1:$D$22,Punkte!$E$1:$E$22)),"",LOOKUP((AD55),Punkte!$D$1:$D$22,Punkte!$E$1:$E$22)))</f>
        <v/>
      </c>
      <c r="AG55" s="99">
        <f>IF($G55="x",0,IF(AF55&lt;50,AF55-COUNTIFS($G$5:$G55,"x"),0))</f>
        <v>0</v>
      </c>
      <c r="AH55" s="39" t="str">
        <f>IF(AND($G55="x",AF55&gt;0),0,IF(ISERROR(LOOKUP(AG55,Punkte!$D$1:$D$22,Punkte!$E$1:$E$22)),"",LOOKUP((AG55),Punkte!$D$1:$D$22,Punkte!$E$1:$E$22)))</f>
        <v/>
      </c>
      <c r="AJ55" s="99">
        <f>IF($G55="x",0,IF(AI55&lt;50,AI55-COUNTIFS($G$5:$G55,"x"),0))</f>
        <v>0</v>
      </c>
      <c r="AK55" s="39" t="str">
        <f>IF(AND($G55="x",AI55&gt;0),0,IF(ISERROR(LOOKUP(AJ55,Punkte!$D$1:$D$22,Punkte!$E$1:$E$22)),"",LOOKUP((AJ55),Punkte!$D$1:$D$22,Punkte!$E$1:$E$22)))</f>
        <v/>
      </c>
      <c r="AL55" s="120">
        <f t="shared" si="3"/>
        <v>0</v>
      </c>
    </row>
    <row r="56" spans="1:263" x14ac:dyDescent="0.25">
      <c r="A56" s="145">
        <f t="shared" si="4"/>
        <v>13</v>
      </c>
      <c r="B56" s="146">
        <f>SUM(IF(ISNUMBER(J56),J56)+IF(ISNUMBER(M56),M56)+IF(ISNUMBER(P56),P56)+IF(ISNUMBER(S56),S56)+IF(ISNUMBER(V56),V56)+IF(ISNUMBER(Y56),Y56)+IF(ISNUMBER(AB56),AB56)+IF(ISNUMBER(AE56),AE56)+IF(ISNUMBER(#REF!),#REF!)+IF(ISNUMBER(#REF!),#REF!)+IF(ISNUMBER(#REF!),#REF!)+IF(ISNUMBER(AH56),AH56)+IF(ISNUMBER(AK56),AK56))</f>
        <v>0</v>
      </c>
      <c r="C56" s="3">
        <v>37</v>
      </c>
      <c r="D56" s="19" t="s">
        <v>67</v>
      </c>
      <c r="E56" s="15" t="s">
        <v>68</v>
      </c>
      <c r="F56" s="15" t="s">
        <v>84</v>
      </c>
      <c r="G56" s="197" t="s">
        <v>156</v>
      </c>
      <c r="H56" s="63"/>
      <c r="I56" s="99">
        <f>IF($G56="x",0,IF(H56&lt;50,H56-COUNTIFS($G$5:$G56,"x"),0))</f>
        <v>0</v>
      </c>
      <c r="J56" s="39" t="str">
        <f>IF(AND($G56="x",H56&gt;0),0,IF(ISERROR(LOOKUP(I56,Punkte!$D$1:$D$22,Punkte!$E$1:$E$22)),"",LOOKUP((I56),Punkte!$D$1:$D$22,Punkte!$E$1:$E$22)))</f>
        <v/>
      </c>
      <c r="L56" s="99">
        <f>IF($G56="x",0,IF(K56&lt;50,K56-COUNTIFS($G$5:$G56,"x"),0))</f>
        <v>0</v>
      </c>
      <c r="M56" s="39" t="str">
        <f>IF(AND($G56="x",K56&gt;0),0,IF(ISERROR(LOOKUP(L56,Punkte!$D$1:$D$22,Punkte!$E$1:$E$22)),"",LOOKUP((L56),Punkte!$D$1:$D$22,Punkte!$E$1:$E$22)))</f>
        <v/>
      </c>
      <c r="O56" s="99">
        <f>IF($G56="x",0,IF(N56&lt;50,N56-COUNTIFS($G$5:$G56,"x"),0))</f>
        <v>0</v>
      </c>
      <c r="P56" s="39" t="str">
        <f>IF(AND($G56="x",N56&gt;0),0,IF(ISERROR(LOOKUP(O56,Punkte!$D$1:$D$22,Punkte!$E$1:$E$22)),"",LOOKUP((O56),Punkte!$D$1:$D$22,Punkte!$E$1:$E$22)))</f>
        <v/>
      </c>
      <c r="R56" s="99">
        <f>IF($G56="x",0,IF(Q56&lt;50,Q56-COUNTIFS($G$5:$G56,"x"),0))</f>
        <v>0</v>
      </c>
      <c r="S56" s="39" t="str">
        <f>IF(AND($G56="x",Q56&gt;0),0,IF(ISERROR(LOOKUP(R56,Punkte!$D$1:$D$22,Punkte!$E$1:$E$22)),"",LOOKUP((R56),Punkte!$D$1:$D$22,Punkte!$E$1:$E$22)))</f>
        <v/>
      </c>
      <c r="U56" s="99">
        <f>IF($G56="x",0,IF(T56&lt;50,T56-COUNTIFS($G$5:$G56,"x"),0))</f>
        <v>0</v>
      </c>
      <c r="V56" s="39" t="str">
        <f>IF(AND($G56="x",T56&gt;0),0,IF(ISERROR(LOOKUP(U56,Punkte!$D$1:$D$22,Punkte!$E$1:$E$22)),"",LOOKUP((U56),Punkte!$D$1:$D$22,Punkte!$E$1:$E$22)))</f>
        <v/>
      </c>
      <c r="X56" s="99">
        <f>IF($G56="x",0,IF(W56&lt;50,W56-COUNTIFS($G$5:$G56,"x"),0))</f>
        <v>0</v>
      </c>
      <c r="Y56" s="39" t="str">
        <f>IF(AND($G56="x",W56&gt;0),0,IF(ISERROR(LOOKUP(X56,Punkte!$D$1:$D$22,Punkte!$E$1:$E$22)),"",LOOKUP((X56),Punkte!$D$1:$D$22,Punkte!$E$1:$E$22)))</f>
        <v/>
      </c>
      <c r="AA56" s="99">
        <f>IF($G56="x",0,IF(Z56&lt;50,Z56-COUNTIFS($G$5:$G56,"x"),0))</f>
        <v>0</v>
      </c>
      <c r="AB56" s="39" t="str">
        <f>IF(AND($G56="x",Z56&gt;0),0,IF(ISERROR(LOOKUP(AA56,Punkte!$D$1:$D$22,Punkte!$E$1:$E$22)),"",LOOKUP((AA56),Punkte!$D$1:$D$22,Punkte!$E$1:$E$22)))</f>
        <v/>
      </c>
      <c r="AD56" s="99">
        <f>IF($G56="x",0,IF(AC56&lt;50,AC56-COUNTIFS($G$5:$G56,"x"),0))</f>
        <v>0</v>
      </c>
      <c r="AE56" s="39" t="str">
        <f>IF(AND($G56="x",AC56&gt;0),0,IF(ISERROR(LOOKUP(AD56,Punkte!$D$1:$D$22,Punkte!$E$1:$E$22)),"",LOOKUP((AD56),Punkte!$D$1:$D$22,Punkte!$E$1:$E$22)))</f>
        <v/>
      </c>
      <c r="AG56" s="99">
        <f>IF($G56="x",0,IF(AF56&lt;50,AF56-COUNTIFS($G$5:$G56,"x"),0))</f>
        <v>0</v>
      </c>
      <c r="AH56" s="39" t="str">
        <f>IF(AND($G56="x",AF56&gt;0),0,IF(ISERROR(LOOKUP(AG56,Punkte!$D$1:$D$22,Punkte!$E$1:$E$22)),"",LOOKUP((AG56),Punkte!$D$1:$D$22,Punkte!$E$1:$E$22)))</f>
        <v/>
      </c>
      <c r="AJ56" s="99">
        <f>IF($G56="x",0,IF(AI56&lt;50,AI56-COUNTIFS($G$5:$G56,"x"),0))</f>
        <v>0</v>
      </c>
      <c r="AK56" s="39" t="str">
        <f>IF(AND($G56="x",AI56&gt;0),0,IF(ISERROR(LOOKUP(AJ56,Punkte!$D$1:$D$22,Punkte!$E$1:$E$22)),"",LOOKUP((AJ56),Punkte!$D$1:$D$22,Punkte!$E$1:$E$22)))</f>
        <v/>
      </c>
      <c r="AL56" s="120">
        <f t="shared" si="3"/>
        <v>0</v>
      </c>
    </row>
    <row r="57" spans="1:263" x14ac:dyDescent="0.25">
      <c r="A57" s="145">
        <f t="shared" si="4"/>
        <v>13</v>
      </c>
      <c r="B57" s="146">
        <f>SUM(IF(ISNUMBER(J57),J57)+IF(ISNUMBER(M57),M57)+IF(ISNUMBER(P57),P57)+IF(ISNUMBER(S57),S57)+IF(ISNUMBER(V57),V57)+IF(ISNUMBER(Y57),Y57)+IF(ISNUMBER(AB57),AB57)+IF(ISNUMBER(AE57),AE57)+IF(ISNUMBER(#REF!),#REF!)+IF(ISNUMBER(#REF!),#REF!)+IF(ISNUMBER(#REF!),#REF!)+IF(ISNUMBER(AH57),AH57)+IF(ISNUMBER(AK57),AK57))</f>
        <v>0</v>
      </c>
      <c r="C57" s="18">
        <v>2</v>
      </c>
      <c r="D57" s="20"/>
      <c r="E57" s="15" t="s">
        <v>314</v>
      </c>
      <c r="F57" s="15" t="s">
        <v>63</v>
      </c>
      <c r="G57" s="196" t="s">
        <v>156</v>
      </c>
      <c r="H57" s="63"/>
      <c r="I57" s="99">
        <f>IF($G57="x",0,IF(H57&lt;50,H57-COUNTIFS($G$5:$G57,"x"),0))</f>
        <v>0</v>
      </c>
      <c r="J57" s="39" t="str">
        <f>IF(AND($G57="x",H57&gt;0),0,IF(ISERROR(LOOKUP(I57,Punkte!$D$1:$D$22,Punkte!$E$1:$E$22)),"",LOOKUP((I57),Punkte!$D$1:$D$22,Punkte!$E$1:$E$22)))</f>
        <v/>
      </c>
      <c r="L57" s="99">
        <f>IF($G57="x",0,IF(K57&lt;50,K57-COUNTIFS($G$5:$G57,"x"),0))</f>
        <v>0</v>
      </c>
      <c r="M57" s="39" t="str">
        <f>IF(AND($G57="x",K57&gt;0),0,IF(ISERROR(LOOKUP(L57,Punkte!$D$1:$D$22,Punkte!$E$1:$E$22)),"",LOOKUP((L57),Punkte!$D$1:$D$22,Punkte!$E$1:$E$22)))</f>
        <v/>
      </c>
      <c r="O57" s="99">
        <f>IF($G57="x",0,IF(N57&lt;50,N57-COUNTIFS($G$5:$G57,"x"),0))</f>
        <v>0</v>
      </c>
      <c r="P57" s="39" t="str">
        <f>IF(AND($G57="x",N57&gt;0),0,IF(ISERROR(LOOKUP(O57,Punkte!$D$1:$D$22,Punkte!$E$1:$E$22)),"",LOOKUP((O57),Punkte!$D$1:$D$22,Punkte!$E$1:$E$22)))</f>
        <v/>
      </c>
      <c r="R57" s="99">
        <f>IF($G57="x",0,IF(Q57&lt;50,Q57-COUNTIFS($G$5:$G57,"x"),0))</f>
        <v>0</v>
      </c>
      <c r="S57" s="39" t="str">
        <f>IF(AND($G57="x",Q57&gt;0),0,IF(ISERROR(LOOKUP(R57,Punkte!$D$1:$D$22,Punkte!$E$1:$E$22)),"",LOOKUP((R57),Punkte!$D$1:$D$22,Punkte!$E$1:$E$22)))</f>
        <v/>
      </c>
      <c r="U57" s="99">
        <f>IF($G57="x",0,IF(T57&lt;50,T57-COUNTIFS($G$5:$G57,"x"),0))</f>
        <v>0</v>
      </c>
      <c r="V57" s="39" t="str">
        <f>IF(AND($G57="x",T57&gt;0),0,IF(ISERROR(LOOKUP(U57,Punkte!$D$1:$D$22,Punkte!$E$1:$E$22)),"",LOOKUP((U57),Punkte!$D$1:$D$22,Punkte!$E$1:$E$22)))</f>
        <v/>
      </c>
      <c r="X57" s="99">
        <f>IF($G57="x",0,IF(W57&lt;50,W57-COUNTIFS($G$5:$G57,"x"),0))</f>
        <v>0</v>
      </c>
      <c r="Y57" s="39" t="str">
        <f>IF(AND($G57="x",W57&gt;0),0,IF(ISERROR(LOOKUP(X57,Punkte!$D$1:$D$22,Punkte!$E$1:$E$22)),"",LOOKUP((X57),Punkte!$D$1:$D$22,Punkte!$E$1:$E$22)))</f>
        <v/>
      </c>
      <c r="AA57" s="99">
        <f>IF($G57="x",0,IF(Z57&lt;50,Z57-COUNTIFS($G$5:$G57,"x"),0))</f>
        <v>0</v>
      </c>
      <c r="AB57" s="39" t="str">
        <f>IF(AND($G57="x",Z57&gt;0),0,IF(ISERROR(LOOKUP(AA57,Punkte!$D$1:$D$22,Punkte!$E$1:$E$22)),"",LOOKUP((AA57),Punkte!$D$1:$D$22,Punkte!$E$1:$E$22)))</f>
        <v/>
      </c>
      <c r="AD57" s="99">
        <f>IF($G57="x",0,IF(AC57&lt;50,AC57-COUNTIFS($G$5:$G57,"x"),0))</f>
        <v>0</v>
      </c>
      <c r="AE57" s="39" t="str">
        <f>IF(AND($G57="x",AC57&gt;0),0,IF(ISERROR(LOOKUP(AD57,Punkte!$D$1:$D$22,Punkte!$E$1:$E$22)),"",LOOKUP((AD57),Punkte!$D$1:$D$22,Punkte!$E$1:$E$22)))</f>
        <v/>
      </c>
      <c r="AG57" s="99">
        <f>IF($G57="x",0,IF(AF57&lt;50,AF57-COUNTIFS($G$5:$G57,"x"),0))</f>
        <v>0</v>
      </c>
      <c r="AH57" s="39" t="str">
        <f>IF(AND($G57="x",AF57&gt;0),0,IF(ISERROR(LOOKUP(AG57,Punkte!$D$1:$D$22,Punkte!$E$1:$E$22)),"",LOOKUP((AG57),Punkte!$D$1:$D$22,Punkte!$E$1:$E$22)))</f>
        <v/>
      </c>
      <c r="AJ57" s="99">
        <f>IF($G57="x",0,IF(AI57&lt;50,AI57-COUNTIFS($G$5:$G57,"x"),0))</f>
        <v>0</v>
      </c>
      <c r="AK57" s="39" t="str">
        <f>IF(AND($G57="x",AI57&gt;0),0,IF(ISERROR(LOOKUP(AJ57,Punkte!$D$1:$D$22,Punkte!$E$1:$E$22)),"",LOOKUP((AJ57),Punkte!$D$1:$D$22,Punkte!$E$1:$E$22)))</f>
        <v/>
      </c>
      <c r="AL57" s="120">
        <f t="shared" si="3"/>
        <v>0</v>
      </c>
    </row>
    <row r="58" spans="1:263" x14ac:dyDescent="0.25">
      <c r="A58" s="145">
        <f t="shared" si="4"/>
        <v>13</v>
      </c>
      <c r="B58" s="146">
        <f>SUM(IF(ISNUMBER(J58),J58)+IF(ISNUMBER(M58),M58)+IF(ISNUMBER(P58),P58)+IF(ISNUMBER(S58),S58)+IF(ISNUMBER(V58),V58)+IF(ISNUMBER(Y58),Y58)+IF(ISNUMBER(AB58),AB58)+IF(ISNUMBER(AE58),AE58)+IF(ISNUMBER(#REF!),#REF!)+IF(ISNUMBER(#REF!),#REF!)+IF(ISNUMBER(#REF!),#REF!)+IF(ISNUMBER(AH58),AH58)+IF(ISNUMBER(AK58),AK58))</f>
        <v>0</v>
      </c>
      <c r="C58" s="3">
        <v>15</v>
      </c>
      <c r="D58" s="19" t="s">
        <v>23</v>
      </c>
      <c r="E58" s="15" t="s">
        <v>110</v>
      </c>
      <c r="F58" s="15" t="s">
        <v>111</v>
      </c>
      <c r="G58" s="197" t="s">
        <v>156</v>
      </c>
      <c r="H58" s="63"/>
      <c r="I58" s="99">
        <f>IF($G58="x",0,IF(H58&lt;50,H58-COUNTIFS($G$5:$G58,"x"),0))</f>
        <v>0</v>
      </c>
      <c r="J58" s="39" t="str">
        <f>IF(AND($G58="x",H58&gt;0),0,IF(ISERROR(LOOKUP(I58,Punkte!$D$1:$D$22,Punkte!$E$1:$E$22)),"",LOOKUP((I58),Punkte!$D$1:$D$22,Punkte!$E$1:$E$22)))</f>
        <v/>
      </c>
      <c r="L58" s="99">
        <f>IF($G58="x",0,IF(K58&lt;50,K58-COUNTIFS($G$5:$G58,"x"),0))</f>
        <v>0</v>
      </c>
      <c r="M58" s="39" t="str">
        <f>IF(AND($G58="x",K58&gt;0),0,IF(ISERROR(LOOKUP(L58,Punkte!$D$1:$D$22,Punkte!$E$1:$E$22)),"",LOOKUP((L58),Punkte!$D$1:$D$22,Punkte!$E$1:$E$22)))</f>
        <v/>
      </c>
      <c r="O58" s="99">
        <f>IF($G58="x",0,IF(N58&lt;50,N58-COUNTIFS($G$5:$G58,"x"),0))</f>
        <v>0</v>
      </c>
      <c r="P58" s="39" t="str">
        <f>IF(AND($G58="x",N58&gt;0),0,IF(ISERROR(LOOKUP(O58,Punkte!$D$1:$D$22,Punkte!$E$1:$E$22)),"",LOOKUP((O58),Punkte!$D$1:$D$22,Punkte!$E$1:$E$22)))</f>
        <v/>
      </c>
      <c r="R58" s="99">
        <f>IF($G58="x",0,IF(Q58&lt;50,Q58-COUNTIFS($G$5:$G58,"x"),0))</f>
        <v>0</v>
      </c>
      <c r="S58" s="39" t="str">
        <f>IF(AND($G58="x",Q58&gt;0),0,IF(ISERROR(LOOKUP(R58,Punkte!$D$1:$D$22,Punkte!$E$1:$E$22)),"",LOOKUP((R58),Punkte!$D$1:$D$22,Punkte!$E$1:$E$22)))</f>
        <v/>
      </c>
      <c r="U58" s="99">
        <f>IF($G58="x",0,IF(T58&lt;50,T58-COUNTIFS($G$5:$G58,"x"),0))</f>
        <v>0</v>
      </c>
      <c r="V58" s="39" t="str">
        <f>IF(AND($G58="x",T58&gt;0),0,IF(ISERROR(LOOKUP(U58,Punkte!$D$1:$D$22,Punkte!$E$1:$E$22)),"",LOOKUP((U58),Punkte!$D$1:$D$22,Punkte!$E$1:$E$22)))</f>
        <v/>
      </c>
      <c r="X58" s="99">
        <f>IF($G58="x",0,IF(W58&lt;50,W58-COUNTIFS($G$5:$G58,"x"),0))</f>
        <v>0</v>
      </c>
      <c r="Y58" s="39" t="str">
        <f>IF(AND($G58="x",W58&gt;0),0,IF(ISERROR(LOOKUP(X58,Punkte!$D$1:$D$22,Punkte!$E$1:$E$22)),"",LOOKUP((X58),Punkte!$D$1:$D$22,Punkte!$E$1:$E$22)))</f>
        <v/>
      </c>
      <c r="AA58" s="99">
        <f>IF($G58="x",0,IF(Z58&lt;50,Z58-COUNTIFS($G$5:$G58,"x"),0))</f>
        <v>0</v>
      </c>
      <c r="AB58" s="39" t="str">
        <f>IF(AND($G58="x",Z58&gt;0),0,IF(ISERROR(LOOKUP(AA58,Punkte!$D$1:$D$22,Punkte!$E$1:$E$22)),"",LOOKUP((AA58),Punkte!$D$1:$D$22,Punkte!$E$1:$E$22)))</f>
        <v/>
      </c>
      <c r="AD58" s="99">
        <f>IF($G58="x",0,IF(AC58&lt;50,AC58-COUNTIFS($G$5:$G58,"x"),0))</f>
        <v>0</v>
      </c>
      <c r="AE58" s="39" t="str">
        <f>IF(AND($G58="x",AC58&gt;0),0,IF(ISERROR(LOOKUP(AD58,Punkte!$D$1:$D$22,Punkte!$E$1:$E$22)),"",LOOKUP((AD58),Punkte!$D$1:$D$22,Punkte!$E$1:$E$22)))</f>
        <v/>
      </c>
      <c r="AG58" s="99">
        <f>IF($G58="x",0,IF(AF58&lt;50,AF58-COUNTIFS($G$5:$G58,"x"),0))</f>
        <v>0</v>
      </c>
      <c r="AH58" s="39" t="str">
        <f>IF(AND($G58="x",AF58&gt;0),0,IF(ISERROR(LOOKUP(AG58,Punkte!$D$1:$D$22,Punkte!$E$1:$E$22)),"",LOOKUP((AG58),Punkte!$D$1:$D$22,Punkte!$E$1:$E$22)))</f>
        <v/>
      </c>
      <c r="AJ58" s="99">
        <f>IF($G58="x",0,IF(AI58&lt;50,AI58-COUNTIFS($G$5:$G58,"x"),0))</f>
        <v>0</v>
      </c>
      <c r="AK58" s="39" t="str">
        <f>IF(AND($G58="x",AI58&gt;0),0,IF(ISERROR(LOOKUP(AJ58,Punkte!$D$1:$D$22,Punkte!$E$1:$E$22)),"",LOOKUP((AJ58),Punkte!$D$1:$D$22,Punkte!$E$1:$E$22)))</f>
        <v/>
      </c>
      <c r="AL58" s="120">
        <f t="shared" si="3"/>
        <v>0</v>
      </c>
    </row>
    <row r="59" spans="1:263" x14ac:dyDescent="0.25">
      <c r="A59" s="145">
        <f t="shared" si="4"/>
        <v>13</v>
      </c>
      <c r="B59" s="146">
        <f>SUM(IF(ISNUMBER(J59),J59)+IF(ISNUMBER(M59),M59)+IF(ISNUMBER(P59),P59)+IF(ISNUMBER(S59),S59)+IF(ISNUMBER(V59),V59)+IF(ISNUMBER(Y59),Y59)+IF(ISNUMBER(AB59),AB59)+IF(ISNUMBER(AE59),AE59)+IF(ISNUMBER(#REF!),#REF!)+IF(ISNUMBER(#REF!),#REF!)+IF(ISNUMBER(#REF!),#REF!)+IF(ISNUMBER(AH59),AH59)+IF(ISNUMBER(AK59),AK59))</f>
        <v>0</v>
      </c>
      <c r="C59" s="63">
        <v>32</v>
      </c>
      <c r="D59" s="64"/>
      <c r="E59" s="65" t="s">
        <v>244</v>
      </c>
      <c r="F59" s="65" t="s">
        <v>171</v>
      </c>
      <c r="G59" s="197" t="s">
        <v>156</v>
      </c>
      <c r="H59" s="63"/>
      <c r="I59" s="99">
        <f>IF($G59="x",0,IF(H59&lt;50,H59-COUNTIFS($G$5:$G59,"x"),0))</f>
        <v>0</v>
      </c>
      <c r="J59" s="39" t="str">
        <f>IF(AND($G59="x",H59&gt;0),0,IF(ISERROR(LOOKUP(I59,Punkte!$D$1:$D$22,Punkte!$E$1:$E$22)),"",LOOKUP((I59),Punkte!$D$1:$D$22,Punkte!$E$1:$E$22)))</f>
        <v/>
      </c>
      <c r="L59" s="99">
        <f>IF($G59="x",0,IF(K59&lt;50,K59-COUNTIFS($G$5:$G59,"x"),0))</f>
        <v>0</v>
      </c>
      <c r="M59" s="39" t="str">
        <f>IF(AND($G59="x",K59&gt;0),0,IF(ISERROR(LOOKUP(L59,Punkte!$D$1:$D$22,Punkte!$E$1:$E$22)),"",LOOKUP((L59),Punkte!$D$1:$D$22,Punkte!$E$1:$E$22)))</f>
        <v/>
      </c>
      <c r="O59" s="99">
        <f>IF($G59="x",0,IF(N59&lt;50,N59-COUNTIFS($G$5:$G59,"x"),0))</f>
        <v>0</v>
      </c>
      <c r="P59" s="39" t="str">
        <f>IF(AND($G59="x",N59&gt;0),0,IF(ISERROR(LOOKUP(O59,Punkte!$D$1:$D$22,Punkte!$E$1:$E$22)),"",LOOKUP((O59),Punkte!$D$1:$D$22,Punkte!$E$1:$E$22)))</f>
        <v/>
      </c>
      <c r="R59" s="99">
        <f>IF($G59="x",0,IF(Q59&lt;50,Q59-COUNTIFS($G$5:$G59,"x"),0))</f>
        <v>0</v>
      </c>
      <c r="S59" s="39" t="str">
        <f>IF(AND($G59="x",Q59&gt;0),0,IF(ISERROR(LOOKUP(R59,Punkte!$D$1:$D$22,Punkte!$E$1:$E$22)),"",LOOKUP((R59),Punkte!$D$1:$D$22,Punkte!$E$1:$E$22)))</f>
        <v/>
      </c>
      <c r="U59" s="99">
        <f>IF($G59="x",0,IF(T59&lt;50,T59-COUNTIFS($G$5:$G59,"x"),0))</f>
        <v>0</v>
      </c>
      <c r="V59" s="39" t="str">
        <f>IF(AND($G59="x",T59&gt;0),0,IF(ISERROR(LOOKUP(U59,Punkte!$D$1:$D$22,Punkte!$E$1:$E$22)),"",LOOKUP((U59),Punkte!$D$1:$D$22,Punkte!$E$1:$E$22)))</f>
        <v/>
      </c>
      <c r="X59" s="99">
        <f>IF($G59="x",0,IF(W59&lt;50,W59-COUNTIFS($G$5:$G59,"x"),0))</f>
        <v>0</v>
      </c>
      <c r="Y59" s="39" t="str">
        <f>IF(AND($G59="x",W59&gt;0),0,IF(ISERROR(LOOKUP(X59,Punkte!$D$1:$D$22,Punkte!$E$1:$E$22)),"",LOOKUP((X59),Punkte!$D$1:$D$22,Punkte!$E$1:$E$22)))</f>
        <v/>
      </c>
      <c r="AA59" s="99">
        <f>IF($G59="x",0,IF(Z59&lt;50,Z59-COUNTIFS($G$5:$G59,"x"),0))</f>
        <v>0</v>
      </c>
      <c r="AB59" s="39" t="str">
        <f>IF(AND($G59="x",Z59&gt;0),0,IF(ISERROR(LOOKUP(AA59,Punkte!$D$1:$D$22,Punkte!$E$1:$E$22)),"",LOOKUP((AA59),Punkte!$D$1:$D$22,Punkte!$E$1:$E$22)))</f>
        <v/>
      </c>
      <c r="AD59" s="99">
        <f>IF($G59="x",0,IF(AC59&lt;50,AC59-COUNTIFS($G$5:$G59,"x"),0))</f>
        <v>0</v>
      </c>
      <c r="AE59" s="39" t="str">
        <f>IF(AND($G59="x",AC59&gt;0),0,IF(ISERROR(LOOKUP(AD59,Punkte!$D$1:$D$22,Punkte!$E$1:$E$22)),"",LOOKUP((AD59),Punkte!$D$1:$D$22,Punkte!$E$1:$E$22)))</f>
        <v/>
      </c>
      <c r="AG59" s="99">
        <f>IF($G59="x",0,IF(AF59&lt;50,AF59-COUNTIFS($G$5:$G59,"x"),0))</f>
        <v>0</v>
      </c>
      <c r="AH59" s="39" t="str">
        <f>IF(AND($G59="x",AF59&gt;0),0,IF(ISERROR(LOOKUP(AG59,Punkte!$D$1:$D$22,Punkte!$E$1:$E$22)),"",LOOKUP((AG59),Punkte!$D$1:$D$22,Punkte!$E$1:$E$22)))</f>
        <v/>
      </c>
      <c r="AJ59" s="99">
        <f>IF($G59="x",0,IF(AI59&lt;50,AI59-COUNTIFS($G$5:$G59,"x"),0))</f>
        <v>0</v>
      </c>
      <c r="AK59" s="39" t="str">
        <f>IF(AND($G59="x",AI59&gt;0),0,IF(ISERROR(LOOKUP(AJ59,Punkte!$D$1:$D$22,Punkte!$E$1:$E$22)),"",LOOKUP((AJ59),Punkte!$D$1:$D$22,Punkte!$E$1:$E$22)))</f>
        <v/>
      </c>
      <c r="AL59" s="120">
        <f t="shared" si="3"/>
        <v>0</v>
      </c>
    </row>
    <row r="60" spans="1:263" s="70" customFormat="1" x14ac:dyDescent="0.25">
      <c r="A60" s="145">
        <f t="shared" si="4"/>
        <v>13</v>
      </c>
      <c r="B60" s="146">
        <f>SUM(IF(ISNUMBER(J60),J60)+IF(ISNUMBER(M60),M60)+IF(ISNUMBER(P60),P60)+IF(ISNUMBER(S60),S60)+IF(ISNUMBER(V60),V60)+IF(ISNUMBER(Y60),Y60)+IF(ISNUMBER(AB60),AB60)+IF(ISNUMBER(AE60),AE60)+IF(ISNUMBER(#REF!),#REF!)+IF(ISNUMBER(#REF!),#REF!)+IF(ISNUMBER(#REF!),#REF!)+IF(ISNUMBER(AH60),AH60)+IF(ISNUMBER(AK60),AK60))</f>
        <v>0</v>
      </c>
      <c r="C60" s="84">
        <v>86</v>
      </c>
      <c r="E60" s="65" t="s">
        <v>333</v>
      </c>
      <c r="F60" s="65" t="s">
        <v>171</v>
      </c>
      <c r="G60" s="196" t="s">
        <v>156</v>
      </c>
      <c r="H60" s="63"/>
      <c r="I60" s="99">
        <f>IF($G60="x",0,IF(H60&lt;50,H60-COUNTIFS($G$5:$G60,"x"),0))</f>
        <v>0</v>
      </c>
      <c r="J60" s="39" t="str">
        <f>IF(AND($G60="x",H60&gt;0),0,IF(ISERROR(LOOKUP(I60,Punkte!$D$1:$D$22,Punkte!$E$1:$E$22)),"",LOOKUP((I60),Punkte!$D$1:$D$22,Punkte!$E$1:$E$22)))</f>
        <v/>
      </c>
      <c r="K60" s="3"/>
      <c r="L60" s="99">
        <f>IF($G60="x",0,IF(K60&lt;50,K60-COUNTIFS($G$5:$G60,"x"),0))</f>
        <v>0</v>
      </c>
      <c r="M60" s="39" t="str">
        <f>IF(AND($G60="x",K60&gt;0),0,IF(ISERROR(LOOKUP(L60,Punkte!$D$1:$D$22,Punkte!$E$1:$E$22)),"",LOOKUP((L60),Punkte!$D$1:$D$22,Punkte!$E$1:$E$22)))</f>
        <v/>
      </c>
      <c r="N60" s="3"/>
      <c r="O60" s="99">
        <f>IF($G60="x",0,IF(N60&lt;50,N60-COUNTIFS($G$5:$G60,"x"),0))</f>
        <v>0</v>
      </c>
      <c r="P60" s="39" t="str">
        <f>IF(AND($G60="x",N60&gt;0),0,IF(ISERROR(LOOKUP(O60,Punkte!$D$1:$D$22,Punkte!$E$1:$E$22)),"",LOOKUP((O60),Punkte!$D$1:$D$22,Punkte!$E$1:$E$22)))</f>
        <v/>
      </c>
      <c r="Q60" s="3"/>
      <c r="R60" s="99">
        <f>IF($G60="x",0,IF(Q60&lt;50,Q60-COUNTIFS($G$5:$G60,"x"),0))</f>
        <v>0</v>
      </c>
      <c r="S60" s="39" t="str">
        <f>IF(AND($G60="x",Q60&gt;0),0,IF(ISERROR(LOOKUP(R60,Punkte!$D$1:$D$22,Punkte!$E$1:$E$22)),"",LOOKUP((R60),Punkte!$D$1:$D$22,Punkte!$E$1:$E$22)))</f>
        <v/>
      </c>
      <c r="T60" s="3"/>
      <c r="U60" s="99">
        <f>IF($G60="x",0,IF(T60&lt;50,T60-COUNTIFS($G$5:$G60,"x"),0))</f>
        <v>0</v>
      </c>
      <c r="V60" s="39" t="str">
        <f>IF(AND($G60="x",T60&gt;0),0,IF(ISERROR(LOOKUP(U60,Punkte!$D$1:$D$22,Punkte!$E$1:$E$22)),"",LOOKUP((U60),Punkte!$D$1:$D$22,Punkte!$E$1:$E$22)))</f>
        <v/>
      </c>
      <c r="W60" s="3"/>
      <c r="X60" s="99">
        <f>IF($G60="x",0,IF(W60&lt;50,W60-COUNTIFS($G$5:$G60,"x"),0))</f>
        <v>0</v>
      </c>
      <c r="Y60" s="39" t="str">
        <f>IF(AND($G60="x",W60&gt;0),0,IF(ISERROR(LOOKUP(X60,Punkte!$D$1:$D$22,Punkte!$E$1:$E$22)),"",LOOKUP((X60),Punkte!$D$1:$D$22,Punkte!$E$1:$E$22)))</f>
        <v/>
      </c>
      <c r="Z60" s="3"/>
      <c r="AA60" s="99">
        <f>IF($G60="x",0,IF(Z60&lt;50,Z60-COUNTIFS($G$5:$G60,"x"),0))</f>
        <v>0</v>
      </c>
      <c r="AB60" s="39" t="str">
        <f>IF(AND($G60="x",Z60&gt;0),0,IF(ISERROR(LOOKUP(AA60,Punkte!$D$1:$D$22,Punkte!$E$1:$E$22)),"",LOOKUP((AA60),Punkte!$D$1:$D$22,Punkte!$E$1:$E$22)))</f>
        <v/>
      </c>
      <c r="AC60" s="3"/>
      <c r="AD60" s="99">
        <f>IF($G60="x",0,IF(AC60&lt;50,AC60-COUNTIFS($G$5:$G60,"x"),0))</f>
        <v>0</v>
      </c>
      <c r="AE60" s="39" t="str">
        <f>IF(AND($G60="x",AC60&gt;0),0,IF(ISERROR(LOOKUP(AD60,Punkte!$D$1:$D$22,Punkte!$E$1:$E$22)),"",LOOKUP((AD60),Punkte!$D$1:$D$22,Punkte!$E$1:$E$22)))</f>
        <v/>
      </c>
      <c r="AF60" s="3"/>
      <c r="AG60" s="99">
        <f>IF($G60="x",0,IF(AF60&lt;50,AF60-COUNTIFS($G$5:$G60,"x"),0))</f>
        <v>0</v>
      </c>
      <c r="AH60" s="39" t="str">
        <f>IF(AND($G60="x",AF60&gt;0),0,IF(ISERROR(LOOKUP(AG60,Punkte!$D$1:$D$22,Punkte!$E$1:$E$22)),"",LOOKUP((AG60),Punkte!$D$1:$D$22,Punkte!$E$1:$E$22)))</f>
        <v/>
      </c>
      <c r="AI60" s="3"/>
      <c r="AJ60" s="99">
        <f>IF($G60="x",0,IF(AI60&lt;50,AI60-COUNTIFS($G$5:$G60,"x"),0))</f>
        <v>0</v>
      </c>
      <c r="AK60" s="39" t="str">
        <f>IF(AND($G60="x",AI60&gt;0),0,IF(ISERROR(LOOKUP(AJ60,Punkte!$D$1:$D$22,Punkte!$E$1:$E$22)),"",LOOKUP((AJ60),Punkte!$D$1:$D$22,Punkte!$E$1:$E$22)))</f>
        <v/>
      </c>
      <c r="AL60" s="120">
        <f t="shared" si="3"/>
        <v>0</v>
      </c>
    </row>
    <row r="61" spans="1:263" s="70" customFormat="1" x14ac:dyDescent="0.25">
      <c r="A61" s="145">
        <f t="shared" si="4"/>
        <v>13</v>
      </c>
      <c r="B61" s="146">
        <f>SUM(IF(ISNUMBER(J61),J61)+IF(ISNUMBER(M61),M61)+IF(ISNUMBER(P61),P61)+IF(ISNUMBER(S61),S61)+IF(ISNUMBER(V61),V61)+IF(ISNUMBER(Y61),Y61)+IF(ISNUMBER(AB61),AB61)+IF(ISNUMBER(AE61),AE61)+IF(ISNUMBER(#REF!),#REF!)+IF(ISNUMBER(#REF!),#REF!)+IF(ISNUMBER(#REF!),#REF!)+IF(ISNUMBER(AH61),AH61)+IF(ISNUMBER(AK61),AK61))</f>
        <v>0</v>
      </c>
      <c r="C61" s="63">
        <v>71</v>
      </c>
      <c r="D61" s="64"/>
      <c r="E61" s="65" t="s">
        <v>257</v>
      </c>
      <c r="F61" s="65" t="s">
        <v>259</v>
      </c>
      <c r="G61" s="196" t="s">
        <v>156</v>
      </c>
      <c r="H61" s="63"/>
      <c r="I61" s="99">
        <f>IF($G61="x",0,IF(H61&lt;50,H61-COUNTIFS($G$5:$G61,"x"),0))</f>
        <v>0</v>
      </c>
      <c r="J61" s="39" t="str">
        <f>IF(AND($G61="x",H61&gt;0),0,IF(ISERROR(LOOKUP(I61,Punkte!$D$1:$D$22,Punkte!$E$1:$E$22)),"",LOOKUP((I61),Punkte!$D$1:$D$22,Punkte!$E$1:$E$22)))</f>
        <v/>
      </c>
      <c r="K61" s="3"/>
      <c r="L61" s="99">
        <f>IF($G61="x",0,IF(K61&lt;50,K61-COUNTIFS($G$5:$G61,"x"),0))</f>
        <v>0</v>
      </c>
      <c r="M61" s="39" t="str">
        <f>IF(AND($G61="x",K61&gt;0),0,IF(ISERROR(LOOKUP(L61,Punkte!$D$1:$D$22,Punkte!$E$1:$E$22)),"",LOOKUP((L61),Punkte!$D$1:$D$22,Punkte!$E$1:$E$22)))</f>
        <v/>
      </c>
      <c r="N61" s="3"/>
      <c r="O61" s="99">
        <f>IF($G61="x",0,IF(N61&lt;50,N61-COUNTIFS($G$5:$G61,"x"),0))</f>
        <v>0</v>
      </c>
      <c r="P61" s="39" t="str">
        <f>IF(AND($G61="x",N61&gt;0),0,IF(ISERROR(LOOKUP(O61,Punkte!$D$1:$D$22,Punkte!$E$1:$E$22)),"",LOOKUP((O61),Punkte!$D$1:$D$22,Punkte!$E$1:$E$22)))</f>
        <v/>
      </c>
      <c r="Q61" s="3"/>
      <c r="R61" s="99">
        <f>IF($G61="x",0,IF(Q61&lt;50,Q61-COUNTIFS($G$5:$G61,"x"),0))</f>
        <v>0</v>
      </c>
      <c r="S61" s="39" t="str">
        <f>IF(AND($G61="x",Q61&gt;0),0,IF(ISERROR(LOOKUP(R61,Punkte!$D$1:$D$22,Punkte!$E$1:$E$22)),"",LOOKUP((R61),Punkte!$D$1:$D$22,Punkte!$E$1:$E$22)))</f>
        <v/>
      </c>
      <c r="T61" s="3"/>
      <c r="U61" s="99">
        <f>IF($G61="x",0,IF(T61&lt;50,T61-COUNTIFS($G$5:$G61,"x"),0))</f>
        <v>0</v>
      </c>
      <c r="V61" s="39" t="str">
        <f>IF(AND($G61="x",T61&gt;0),0,IF(ISERROR(LOOKUP(U61,Punkte!$D$1:$D$22,Punkte!$E$1:$E$22)),"",LOOKUP((U61),Punkte!$D$1:$D$22,Punkte!$E$1:$E$22)))</f>
        <v/>
      </c>
      <c r="W61" s="3"/>
      <c r="X61" s="99">
        <f>IF($G61="x",0,IF(W61&lt;50,W61-COUNTIFS($G$5:$G61,"x"),0))</f>
        <v>0</v>
      </c>
      <c r="Y61" s="39" t="str">
        <f>IF(AND($G61="x",W61&gt;0),0,IF(ISERROR(LOOKUP(X61,Punkte!$D$1:$D$22,Punkte!$E$1:$E$22)),"",LOOKUP((X61),Punkte!$D$1:$D$22,Punkte!$E$1:$E$22)))</f>
        <v/>
      </c>
      <c r="Z61" s="3"/>
      <c r="AA61" s="99">
        <f>IF($G61="x",0,IF(Z61&lt;50,Z61-COUNTIFS($G$5:$G61,"x"),0))</f>
        <v>0</v>
      </c>
      <c r="AB61" s="39" t="str">
        <f>IF(AND($G61="x",Z61&gt;0),0,IF(ISERROR(LOOKUP(AA61,Punkte!$D$1:$D$22,Punkte!$E$1:$E$22)),"",LOOKUP((AA61),Punkte!$D$1:$D$22,Punkte!$E$1:$E$22)))</f>
        <v/>
      </c>
      <c r="AC61" s="3"/>
      <c r="AD61" s="99">
        <f>IF($G61="x",0,IF(AC61&lt;50,AC61-COUNTIFS($G$5:$G61,"x"),0))</f>
        <v>0</v>
      </c>
      <c r="AE61" s="39" t="str">
        <f>IF(AND($G61="x",AC61&gt;0),0,IF(ISERROR(LOOKUP(AD61,Punkte!$D$1:$D$22,Punkte!$E$1:$E$22)),"",LOOKUP((AD61),Punkte!$D$1:$D$22,Punkte!$E$1:$E$22)))</f>
        <v/>
      </c>
      <c r="AF61" s="3"/>
      <c r="AG61" s="99">
        <f>IF($G61="x",0,IF(AF61&lt;50,AF61-COUNTIFS($G$5:$G61,"x"),0))</f>
        <v>0</v>
      </c>
      <c r="AH61" s="39" t="str">
        <f>IF(AND($G61="x",AF61&gt;0),0,IF(ISERROR(LOOKUP(AG61,Punkte!$D$1:$D$22,Punkte!$E$1:$E$22)),"",LOOKUP((AG61),Punkte!$D$1:$D$22,Punkte!$E$1:$E$22)))</f>
        <v/>
      </c>
      <c r="AI61" s="3"/>
      <c r="AJ61" s="99">
        <f>IF($G61="x",0,IF(AI61&lt;50,AI61-COUNTIFS($G$5:$G61,"x"),0))</f>
        <v>0</v>
      </c>
      <c r="AK61" s="39" t="str">
        <f>IF(AND($G61="x",AI61&gt;0),0,IF(ISERROR(LOOKUP(AJ61,Punkte!$D$1:$D$22,Punkte!$E$1:$E$22)),"",LOOKUP((AJ61),Punkte!$D$1:$D$22,Punkte!$E$1:$E$22)))</f>
        <v/>
      </c>
      <c r="AL61" s="120">
        <f t="shared" si="3"/>
        <v>0</v>
      </c>
    </row>
    <row r="62" spans="1:263" s="70" customFormat="1" collapsed="1" x14ac:dyDescent="0.25">
      <c r="A62" s="145">
        <f t="shared" si="4"/>
        <v>13</v>
      </c>
      <c r="B62" s="146">
        <f>SUM(IF(ISNUMBER(J62),J62)+IF(ISNUMBER(M62),M62)+IF(ISNUMBER(P62),P62)+IF(ISNUMBER(S62),S62)+IF(ISNUMBER(V62),V62)+IF(ISNUMBER(Y62),Y62)+IF(ISNUMBER(AB62),AB62)+IF(ISNUMBER(AE62),AE62)+IF(ISNUMBER(#REF!),#REF!)+IF(ISNUMBER(#REF!),#REF!)+IF(ISNUMBER(#REF!),#REF!)+IF(ISNUMBER(AH62),AH62)+IF(ISNUMBER(AK62),AK62))</f>
        <v>0</v>
      </c>
      <c r="C62" s="84">
        <v>33</v>
      </c>
      <c r="D62" s="64"/>
      <c r="E62" s="65" t="s">
        <v>85</v>
      </c>
      <c r="F62" s="65" t="s">
        <v>86</v>
      </c>
      <c r="G62" s="66" t="s">
        <v>156</v>
      </c>
      <c r="H62" s="63"/>
      <c r="I62" s="99">
        <f>IF($G62="x",0,IF(H62&lt;50,H62-COUNTIFS($G$5:$G62,"x"),0))</f>
        <v>0</v>
      </c>
      <c r="J62" s="39" t="str">
        <f>IF(AND($G62="x",H62&gt;0),0,IF(ISERROR(LOOKUP(I62,Punkte!$D$1:$D$22,Punkte!$E$1:$E$22)),"",LOOKUP((I62),Punkte!$D$1:$D$22,Punkte!$E$1:$E$22)))</f>
        <v/>
      </c>
      <c r="K62" s="3"/>
      <c r="L62" s="99">
        <f>IF($G62="x",0,IF(K62&lt;50,K62-COUNTIFS($G$5:$G62,"x"),0))</f>
        <v>0</v>
      </c>
      <c r="M62" s="39" t="str">
        <f>IF(AND($G62="x",K62&gt;0),0,IF(ISERROR(LOOKUP(L62,Punkte!$D$1:$D$22,Punkte!$E$1:$E$22)),"",LOOKUP((L62),Punkte!$D$1:$D$22,Punkte!$E$1:$E$22)))</f>
        <v/>
      </c>
      <c r="N62" s="3"/>
      <c r="O62" s="99">
        <f>IF($G62="x",0,IF(N62&lt;50,N62-COUNTIFS($G$5:$G62,"x"),0))</f>
        <v>0</v>
      </c>
      <c r="P62" s="39" t="str">
        <f>IF(AND($G62="x",N62&gt;0),0,IF(ISERROR(LOOKUP(O62,Punkte!$D$1:$D$22,Punkte!$E$1:$E$22)),"",LOOKUP((O62),Punkte!$D$1:$D$22,Punkte!$E$1:$E$22)))</f>
        <v/>
      </c>
      <c r="Q62" s="3"/>
      <c r="R62" s="99">
        <f>IF($G62="x",0,IF(Q62&lt;50,Q62-COUNTIFS($G$5:$G62,"x"),0))</f>
        <v>0</v>
      </c>
      <c r="S62" s="39" t="str">
        <f>IF(AND($G62="x",Q62&gt;0),0,IF(ISERROR(LOOKUP(R62,Punkte!$D$1:$D$22,Punkte!$E$1:$E$22)),"",LOOKUP((R62),Punkte!$D$1:$D$22,Punkte!$E$1:$E$22)))</f>
        <v/>
      </c>
      <c r="T62" s="3"/>
      <c r="U62" s="99">
        <f>IF($G62="x",0,IF(T62&lt;50,T62-COUNTIFS($G$5:$G62,"x"),0))</f>
        <v>0</v>
      </c>
      <c r="V62" s="39" t="str">
        <f>IF(AND($G62="x",T62&gt;0),0,IF(ISERROR(LOOKUP(U62,Punkte!$D$1:$D$22,Punkte!$E$1:$E$22)),"",LOOKUP((U62),Punkte!$D$1:$D$22,Punkte!$E$1:$E$22)))</f>
        <v/>
      </c>
      <c r="W62" s="3"/>
      <c r="X62" s="99">
        <f>IF($G62="x",0,IF(W62&lt;50,W62-COUNTIFS($G$5:$G62,"x"),0))</f>
        <v>0</v>
      </c>
      <c r="Y62" s="39" t="str">
        <f>IF(AND($G62="x",W62&gt;0),0,IF(ISERROR(LOOKUP(X62,Punkte!$D$1:$D$22,Punkte!$E$1:$E$22)),"",LOOKUP((X62),Punkte!$D$1:$D$22,Punkte!$E$1:$E$22)))</f>
        <v/>
      </c>
      <c r="Z62" s="3"/>
      <c r="AA62" s="99">
        <f>IF($G62="x",0,IF(Z62&lt;50,Z62-COUNTIFS($G$5:$G62,"x"),0))</f>
        <v>0</v>
      </c>
      <c r="AB62" s="39" t="str">
        <f>IF(AND($G62="x",Z62&gt;0),0,IF(ISERROR(LOOKUP(AA62,Punkte!$D$1:$D$22,Punkte!$E$1:$E$22)),"",LOOKUP((AA62),Punkte!$D$1:$D$22,Punkte!$E$1:$E$22)))</f>
        <v/>
      </c>
      <c r="AC62" s="3"/>
      <c r="AD62" s="99">
        <f>IF($G62="x",0,IF(AC62&lt;50,AC62-COUNTIFS($G$5:$G62,"x"),0))</f>
        <v>0</v>
      </c>
      <c r="AE62" s="39" t="str">
        <f>IF(AND($G62="x",AC62&gt;0),0,IF(ISERROR(LOOKUP(AD62,Punkte!$D$1:$D$22,Punkte!$E$1:$E$22)),"",LOOKUP((AD62),Punkte!$D$1:$D$22,Punkte!$E$1:$E$22)))</f>
        <v/>
      </c>
      <c r="AF62" s="3"/>
      <c r="AG62" s="99">
        <f>IF($G62="x",0,IF(AF62&lt;50,AF62-COUNTIFS($G$5:$G62,"x"),0))</f>
        <v>0</v>
      </c>
      <c r="AH62" s="39" t="str">
        <f>IF(AND($G62="x",AF62&gt;0),0,IF(ISERROR(LOOKUP(AG62,Punkte!$D$1:$D$22,Punkte!$E$1:$E$22)),"",LOOKUP((AG62),Punkte!$D$1:$D$22,Punkte!$E$1:$E$22)))</f>
        <v/>
      </c>
      <c r="AI62" s="3"/>
      <c r="AJ62" s="99">
        <f>IF($G62="x",0,IF(AI62&lt;50,AI62-COUNTIFS($G$5:$G62,"x"),0))</f>
        <v>0</v>
      </c>
      <c r="AK62" s="39" t="str">
        <f>IF(AND($G62="x",AI62&gt;0),0,IF(ISERROR(LOOKUP(AJ62,Punkte!$D$1:$D$22,Punkte!$E$1:$E$22)),"",LOOKUP((AJ62),Punkte!$D$1:$D$22,Punkte!$E$1:$E$22)))</f>
        <v/>
      </c>
      <c r="AL62" s="120">
        <f t="shared" si="3"/>
        <v>0</v>
      </c>
      <c r="AM62" s="194"/>
      <c r="AN62" s="194"/>
      <c r="AO62" s="194"/>
      <c r="AP62" s="194"/>
      <c r="AQ62" s="194"/>
      <c r="AR62" s="194"/>
      <c r="AS62" s="194"/>
      <c r="AT62" s="194"/>
      <c r="AU62" s="194"/>
      <c r="AV62" s="194"/>
      <c r="AW62" s="194"/>
      <c r="AX62" s="194"/>
      <c r="AY62" s="194"/>
      <c r="AZ62" s="194"/>
      <c r="BA62" s="194"/>
      <c r="BB62" s="194"/>
      <c r="BC62" s="194"/>
      <c r="BD62" s="194"/>
      <c r="BE62" s="194"/>
      <c r="BF62" s="194"/>
      <c r="BG62" s="194"/>
      <c r="BH62" s="194"/>
      <c r="BI62" s="194"/>
      <c r="BJ62" s="194"/>
      <c r="BK62" s="194"/>
      <c r="BL62" s="194"/>
      <c r="BM62" s="194"/>
      <c r="BN62" s="194"/>
      <c r="BO62" s="194"/>
      <c r="BP62" s="194"/>
      <c r="BQ62" s="194"/>
      <c r="BR62" s="194"/>
      <c r="BS62" s="194"/>
      <c r="BT62" s="194"/>
      <c r="BU62" s="194"/>
      <c r="BV62" s="194"/>
      <c r="BW62" s="194"/>
      <c r="BX62" s="194"/>
      <c r="BY62" s="194"/>
      <c r="BZ62" s="194"/>
      <c r="CA62" s="194"/>
      <c r="CB62" s="194"/>
      <c r="CC62" s="194"/>
      <c r="CD62" s="194"/>
      <c r="CE62" s="194"/>
      <c r="CF62" s="194"/>
      <c r="CG62" s="194"/>
      <c r="CH62" s="194"/>
      <c r="CI62" s="194"/>
      <c r="CJ62" s="194"/>
      <c r="CK62" s="194"/>
      <c r="CL62" s="194"/>
      <c r="CM62" s="194"/>
      <c r="CN62" s="194"/>
      <c r="CO62" s="194"/>
      <c r="CP62" s="194"/>
      <c r="CQ62" s="194"/>
      <c r="CR62" s="194"/>
      <c r="CS62" s="194"/>
      <c r="CT62" s="194"/>
      <c r="CU62" s="194"/>
      <c r="CV62" s="194"/>
      <c r="CW62" s="194"/>
      <c r="CX62" s="194"/>
      <c r="CY62" s="194"/>
      <c r="CZ62" s="194"/>
      <c r="DA62" s="194"/>
      <c r="DB62" s="194"/>
      <c r="DC62" s="194"/>
      <c r="DD62" s="194"/>
      <c r="DE62" s="194"/>
      <c r="DF62" s="194"/>
      <c r="DG62" s="194"/>
      <c r="DH62" s="194"/>
      <c r="DI62" s="194"/>
      <c r="DJ62" s="194"/>
      <c r="DK62" s="194"/>
      <c r="DL62" s="194"/>
      <c r="DM62" s="194"/>
      <c r="DN62" s="194"/>
      <c r="DO62" s="194"/>
      <c r="DP62" s="194"/>
      <c r="DQ62" s="194"/>
      <c r="DR62" s="194"/>
      <c r="DS62" s="194"/>
      <c r="DT62" s="194"/>
      <c r="DU62" s="194"/>
      <c r="DV62" s="194"/>
      <c r="DW62" s="194"/>
      <c r="DX62" s="194"/>
      <c r="DY62" s="194"/>
      <c r="DZ62" s="194"/>
      <c r="EA62" s="194"/>
      <c r="EB62" s="194"/>
      <c r="EC62" s="194"/>
      <c r="ED62" s="194"/>
      <c r="EE62" s="194"/>
      <c r="EF62" s="194"/>
      <c r="EG62" s="194"/>
      <c r="EH62" s="194"/>
      <c r="EI62" s="194"/>
      <c r="EJ62" s="194"/>
      <c r="EK62" s="194"/>
      <c r="EL62" s="194"/>
      <c r="EM62" s="194"/>
      <c r="EN62" s="194"/>
      <c r="EO62" s="194"/>
      <c r="EP62" s="194"/>
      <c r="EQ62" s="194"/>
      <c r="ER62" s="194"/>
      <c r="ES62" s="194"/>
      <c r="ET62" s="194"/>
      <c r="EU62" s="194"/>
      <c r="EV62" s="194"/>
      <c r="EW62" s="194"/>
      <c r="EX62" s="194"/>
      <c r="EY62" s="194"/>
      <c r="EZ62" s="194"/>
      <c r="FA62" s="194"/>
      <c r="FB62" s="194"/>
      <c r="FC62" s="194"/>
      <c r="FD62" s="194"/>
      <c r="FE62" s="194"/>
      <c r="FF62" s="194"/>
      <c r="FG62" s="194"/>
      <c r="FH62" s="194"/>
      <c r="FI62" s="194"/>
      <c r="FJ62" s="194"/>
      <c r="FK62" s="194"/>
      <c r="FL62" s="194"/>
      <c r="FM62" s="194"/>
      <c r="FN62" s="194"/>
      <c r="FO62" s="194"/>
      <c r="FP62" s="194"/>
      <c r="FQ62" s="194"/>
      <c r="FR62" s="194"/>
      <c r="FS62" s="194"/>
      <c r="FT62" s="194"/>
      <c r="FU62" s="194"/>
      <c r="FV62" s="194"/>
      <c r="FW62" s="194"/>
      <c r="FX62" s="194"/>
      <c r="FY62" s="194"/>
      <c r="FZ62" s="194"/>
      <c r="GA62" s="194"/>
      <c r="GB62" s="194"/>
      <c r="GC62" s="194"/>
      <c r="GD62" s="194"/>
      <c r="GE62" s="194"/>
      <c r="GF62" s="194"/>
      <c r="GG62" s="194"/>
      <c r="GH62" s="194"/>
      <c r="GI62" s="194"/>
      <c r="GJ62" s="194"/>
      <c r="GK62" s="194"/>
      <c r="GL62" s="194"/>
      <c r="GM62" s="194"/>
      <c r="GN62" s="194"/>
      <c r="GO62" s="194"/>
      <c r="GP62" s="194"/>
      <c r="GQ62" s="194"/>
      <c r="GR62" s="194"/>
      <c r="GS62" s="194"/>
      <c r="GT62" s="194"/>
      <c r="GU62" s="194"/>
      <c r="GV62" s="194"/>
      <c r="GW62" s="194"/>
      <c r="GX62" s="194"/>
      <c r="GY62" s="194"/>
      <c r="GZ62" s="194"/>
      <c r="HA62" s="194"/>
      <c r="HB62" s="194"/>
      <c r="HC62" s="194"/>
      <c r="HD62" s="194"/>
      <c r="HE62" s="194"/>
      <c r="HF62" s="194"/>
      <c r="HG62" s="194"/>
      <c r="HH62" s="194"/>
      <c r="HI62" s="194"/>
      <c r="HJ62" s="194"/>
      <c r="HK62" s="194"/>
      <c r="HL62" s="194"/>
      <c r="HM62" s="194"/>
      <c r="HN62" s="194"/>
      <c r="HO62" s="194"/>
      <c r="HP62" s="194"/>
      <c r="HQ62" s="194"/>
      <c r="HR62" s="194"/>
      <c r="HS62" s="194"/>
      <c r="HT62" s="194"/>
      <c r="HU62" s="194"/>
      <c r="HV62" s="194"/>
      <c r="HW62" s="194"/>
      <c r="HX62" s="194"/>
      <c r="HY62" s="194"/>
      <c r="HZ62" s="194"/>
      <c r="IA62" s="194"/>
      <c r="IB62" s="194"/>
      <c r="IC62" s="194"/>
      <c r="ID62" s="194"/>
      <c r="IE62" s="194"/>
      <c r="IF62" s="194"/>
      <c r="IG62" s="194"/>
      <c r="IH62" s="194"/>
      <c r="II62" s="194"/>
      <c r="IJ62" s="194"/>
      <c r="IK62" s="194"/>
      <c r="IL62" s="194"/>
      <c r="IM62" s="194"/>
      <c r="IN62" s="194"/>
      <c r="IO62" s="194"/>
      <c r="IP62" s="194"/>
      <c r="IQ62" s="194"/>
      <c r="IR62" s="194"/>
      <c r="IS62" s="194"/>
      <c r="IT62" s="194"/>
      <c r="IU62" s="194"/>
      <c r="IV62" s="194"/>
      <c r="IW62" s="194"/>
      <c r="IX62" s="194"/>
      <c r="IY62" s="194"/>
      <c r="IZ62" s="194"/>
      <c r="JA62" s="194"/>
      <c r="JB62" s="194"/>
      <c r="JC62" s="194"/>
    </row>
    <row r="63" spans="1:263" s="70" customFormat="1" x14ac:dyDescent="0.25">
      <c r="A63" s="145">
        <f t="shared" si="4"/>
        <v>13</v>
      </c>
      <c r="B63" s="146">
        <f>SUM(IF(ISNUMBER(J63),J63)+IF(ISNUMBER(M63),M63)+IF(ISNUMBER(P63),P63)+IF(ISNUMBER(S63),S63)+IF(ISNUMBER(V63),V63)+IF(ISNUMBER(Y63),Y63)+IF(ISNUMBER(AB63),AB63)+IF(ISNUMBER(AE63),AE63)+IF(ISNUMBER(#REF!),#REF!)+IF(ISNUMBER(#REF!),#REF!)+IF(ISNUMBER(#REF!),#REF!)+IF(ISNUMBER(AH63),AH63)+IF(ISNUMBER(AK63),AK63))</f>
        <v>0</v>
      </c>
      <c r="C63" s="63">
        <v>34</v>
      </c>
      <c r="D63" s="64"/>
      <c r="E63" s="65" t="s">
        <v>180</v>
      </c>
      <c r="F63" s="65" t="s">
        <v>70</v>
      </c>
      <c r="G63" s="66" t="s">
        <v>156</v>
      </c>
      <c r="H63" s="63"/>
      <c r="I63" s="99">
        <f>IF($G63="x",0,IF(H63&lt;50,H63-COUNTIFS($G$5:$G63,"x"),0))</f>
        <v>0</v>
      </c>
      <c r="J63" s="39" t="str">
        <f>IF(AND($G63="x",H63&gt;0),0,IF(ISERROR(LOOKUP(I63,Punkte!$D$1:$D$22,Punkte!$E$1:$E$22)),"",LOOKUP((I63),Punkte!$D$1:$D$22,Punkte!$E$1:$E$22)))</f>
        <v/>
      </c>
      <c r="K63" s="3"/>
      <c r="L63" s="99">
        <f>IF($G63="x",0,IF(K63&lt;50,K63-COUNTIFS($G$5:$G63,"x"),0))</f>
        <v>0</v>
      </c>
      <c r="M63" s="39" t="str">
        <f>IF(AND($G63="x",K63&gt;0),0,IF(ISERROR(LOOKUP(L63,Punkte!$D$1:$D$22,Punkte!$E$1:$E$22)),"",LOOKUP((L63),Punkte!$D$1:$D$22,Punkte!$E$1:$E$22)))</f>
        <v/>
      </c>
      <c r="N63" s="3"/>
      <c r="O63" s="99">
        <f>IF($G63="x",0,IF(N63&lt;50,N63-COUNTIFS($G$5:$G63,"x"),0))</f>
        <v>0</v>
      </c>
      <c r="P63" s="39" t="str">
        <f>IF(AND($G63="x",N63&gt;0),0,IF(ISERROR(LOOKUP(O63,Punkte!$D$1:$D$22,Punkte!$E$1:$E$22)),"",LOOKUP((O63),Punkte!$D$1:$D$22,Punkte!$E$1:$E$22)))</f>
        <v/>
      </c>
      <c r="Q63" s="3"/>
      <c r="R63" s="99">
        <f>IF($G63="x",0,IF(Q63&lt;50,Q63-COUNTIFS($G$5:$G63,"x"),0))</f>
        <v>0</v>
      </c>
      <c r="S63" s="39" t="str">
        <f>IF(AND($G63="x",Q63&gt;0),0,IF(ISERROR(LOOKUP(R63,Punkte!$D$1:$D$22,Punkte!$E$1:$E$22)),"",LOOKUP((R63),Punkte!$D$1:$D$22,Punkte!$E$1:$E$22)))</f>
        <v/>
      </c>
      <c r="T63" s="3"/>
      <c r="U63" s="99">
        <f>IF($G63="x",0,IF(T63&lt;50,T63-COUNTIFS($G$5:$G63,"x"),0))</f>
        <v>0</v>
      </c>
      <c r="V63" s="39" t="str">
        <f>IF(AND($G63="x",T63&gt;0),0,IF(ISERROR(LOOKUP(U63,Punkte!$D$1:$D$22,Punkte!$E$1:$E$22)),"",LOOKUP((U63),Punkte!$D$1:$D$22,Punkte!$E$1:$E$22)))</f>
        <v/>
      </c>
      <c r="W63" s="3"/>
      <c r="X63" s="99">
        <f>IF($G63="x",0,IF(W63&lt;50,W63-COUNTIFS($G$5:$G63,"x"),0))</f>
        <v>0</v>
      </c>
      <c r="Y63" s="39" t="str">
        <f>IF(AND($G63="x",W63&gt;0),0,IF(ISERROR(LOOKUP(X63,Punkte!$D$1:$D$22,Punkte!$E$1:$E$22)),"",LOOKUP((X63),Punkte!$D$1:$D$22,Punkte!$E$1:$E$22)))</f>
        <v/>
      </c>
      <c r="Z63" s="3"/>
      <c r="AA63" s="99">
        <f>IF($G63="x",0,IF(Z63&lt;50,Z63-COUNTIFS($G$5:$G63,"x"),0))</f>
        <v>0</v>
      </c>
      <c r="AB63" s="39" t="str">
        <f>IF(AND($G63="x",Z63&gt;0),0,IF(ISERROR(LOOKUP(AA63,Punkte!$D$1:$D$22,Punkte!$E$1:$E$22)),"",LOOKUP((AA63),Punkte!$D$1:$D$22,Punkte!$E$1:$E$22)))</f>
        <v/>
      </c>
      <c r="AC63" s="3"/>
      <c r="AD63" s="99">
        <f>IF($G63="x",0,IF(AC63&lt;50,AC63-COUNTIFS($G$5:$G63,"x"),0))</f>
        <v>0</v>
      </c>
      <c r="AE63" s="39" t="str">
        <f>IF(AND($G63="x",AC63&gt;0),0,IF(ISERROR(LOOKUP(AD63,Punkte!$D$1:$D$22,Punkte!$E$1:$E$22)),"",LOOKUP((AD63),Punkte!$D$1:$D$22,Punkte!$E$1:$E$22)))</f>
        <v/>
      </c>
      <c r="AF63" s="3"/>
      <c r="AG63" s="99">
        <f>IF($G63="x",0,IF(AF63&lt;50,AF63-COUNTIFS($G$5:$G63,"x"),0))</f>
        <v>0</v>
      </c>
      <c r="AH63" s="39" t="str">
        <f>IF(AND($G63="x",AF63&gt;0),0,IF(ISERROR(LOOKUP(AG63,Punkte!$D$1:$D$22,Punkte!$E$1:$E$22)),"",LOOKUP((AG63),Punkte!$D$1:$D$22,Punkte!$E$1:$E$22)))</f>
        <v/>
      </c>
      <c r="AI63" s="3"/>
      <c r="AJ63" s="99">
        <f>IF($G63="x",0,IF(AI63&lt;50,AI63-COUNTIFS($G$5:$G63,"x"),0))</f>
        <v>0</v>
      </c>
      <c r="AK63" s="39" t="str">
        <f>IF(AND($G63="x",AI63&gt;0),0,IF(ISERROR(LOOKUP(AJ63,Punkte!$D$1:$D$22,Punkte!$E$1:$E$22)),"",LOOKUP((AJ63),Punkte!$D$1:$D$22,Punkte!$E$1:$E$22)))</f>
        <v/>
      </c>
      <c r="AL63" s="120">
        <f t="shared" si="3"/>
        <v>0</v>
      </c>
    </row>
    <row r="64" spans="1:263" s="70" customFormat="1" x14ac:dyDescent="0.25">
      <c r="A64" s="145">
        <f t="shared" si="4"/>
        <v>13</v>
      </c>
      <c r="B64" s="146">
        <f>SUM(IF(ISNUMBER(J64),J64)+IF(ISNUMBER(M64),M64)+IF(ISNUMBER(P64),P64)+IF(ISNUMBER(S64),S64)+IF(ISNUMBER(V64),V64)+IF(ISNUMBER(Y64),Y64)+IF(ISNUMBER(AB64),AB64)+IF(ISNUMBER(AE64),AE64)+IF(ISNUMBER(#REF!),#REF!)+IF(ISNUMBER(#REF!),#REF!)+IF(ISNUMBER(#REF!),#REF!)+IF(ISNUMBER(AH64),AH64)+IF(ISNUMBER(AK64),AK64))</f>
        <v>0</v>
      </c>
      <c r="C64" s="84">
        <v>90</v>
      </c>
      <c r="E64" s="65" t="s">
        <v>180</v>
      </c>
      <c r="F64" s="65" t="s">
        <v>181</v>
      </c>
      <c r="G64" s="66" t="s">
        <v>156</v>
      </c>
      <c r="H64" s="63"/>
      <c r="I64" s="99">
        <f>IF($G64="x",0,IF(H64&lt;50,H64-COUNTIFS($G$5:$G64,"x"),0))</f>
        <v>0</v>
      </c>
      <c r="J64" s="39" t="str">
        <f>IF(AND($G64="x",H64&gt;0),0,IF(ISERROR(LOOKUP(I64,Punkte!$D$1:$D$22,Punkte!$E$1:$E$22)),"",LOOKUP((I64),Punkte!$D$1:$D$22,Punkte!$E$1:$E$22)))</f>
        <v/>
      </c>
      <c r="K64" s="3"/>
      <c r="L64" s="99">
        <f>IF($G64="x",0,IF(K64&lt;50,K64-COUNTIFS($G$5:$G64,"x"),0))</f>
        <v>0</v>
      </c>
      <c r="M64" s="39" t="str">
        <f>IF(AND($G64="x",K64&gt;0),0,IF(ISERROR(LOOKUP(L64,Punkte!$D$1:$D$22,Punkte!$E$1:$E$22)),"",LOOKUP((L64),Punkte!$D$1:$D$22,Punkte!$E$1:$E$22)))</f>
        <v/>
      </c>
      <c r="N64" s="3"/>
      <c r="O64" s="99">
        <f>IF($G64="x",0,IF(N64&lt;50,N64-COUNTIFS($G$5:$G64,"x"),0))</f>
        <v>0</v>
      </c>
      <c r="P64" s="39" t="str">
        <f>IF(AND($G64="x",N64&gt;0),0,IF(ISERROR(LOOKUP(O64,Punkte!$D$1:$D$22,Punkte!$E$1:$E$22)),"",LOOKUP((O64),Punkte!$D$1:$D$22,Punkte!$E$1:$E$22)))</f>
        <v/>
      </c>
      <c r="Q64" s="3"/>
      <c r="R64" s="99">
        <f>IF($G64="x",0,IF(Q64&lt;50,Q64-COUNTIFS($G$5:$G64,"x"),0))</f>
        <v>0</v>
      </c>
      <c r="S64" s="39" t="str">
        <f>IF(AND($G64="x",Q64&gt;0),0,IF(ISERROR(LOOKUP(R64,Punkte!$D$1:$D$22,Punkte!$E$1:$E$22)),"",LOOKUP((R64),Punkte!$D$1:$D$22,Punkte!$E$1:$E$22)))</f>
        <v/>
      </c>
      <c r="T64" s="3"/>
      <c r="U64" s="99">
        <f>IF($G64="x",0,IF(T64&lt;50,T64-COUNTIFS($G$5:$G64,"x"),0))</f>
        <v>0</v>
      </c>
      <c r="V64" s="39" t="str">
        <f>IF(AND($G64="x",T64&gt;0),0,IF(ISERROR(LOOKUP(U64,Punkte!$D$1:$D$22,Punkte!$E$1:$E$22)),"",LOOKUP((U64),Punkte!$D$1:$D$22,Punkte!$E$1:$E$22)))</f>
        <v/>
      </c>
      <c r="W64" s="3"/>
      <c r="X64" s="99">
        <f>IF($G64="x",0,IF(W64&lt;50,W64-COUNTIFS($G$5:$G64,"x"),0))</f>
        <v>0</v>
      </c>
      <c r="Y64" s="39" t="str">
        <f>IF(AND($G64="x",W64&gt;0),0,IF(ISERROR(LOOKUP(X64,Punkte!$D$1:$D$22,Punkte!$E$1:$E$22)),"",LOOKUP((X64),Punkte!$D$1:$D$22,Punkte!$E$1:$E$22)))</f>
        <v/>
      </c>
      <c r="Z64" s="3"/>
      <c r="AA64" s="99">
        <f>IF($G64="x",0,IF(Z64&lt;50,Z64-COUNTIFS($G$5:$G64,"x"),0))</f>
        <v>0</v>
      </c>
      <c r="AB64" s="39" t="str">
        <f>IF(AND($G64="x",Z64&gt;0),0,IF(ISERROR(LOOKUP(AA64,Punkte!$D$1:$D$22,Punkte!$E$1:$E$22)),"",LOOKUP((AA64),Punkte!$D$1:$D$22,Punkte!$E$1:$E$22)))</f>
        <v/>
      </c>
      <c r="AC64" s="3"/>
      <c r="AD64" s="99">
        <f>IF($G64="x",0,IF(AC64&lt;50,AC64-COUNTIFS($G$5:$G64,"x"),0))</f>
        <v>0</v>
      </c>
      <c r="AE64" s="39" t="str">
        <f>IF(AND($G64="x",AC64&gt;0),0,IF(ISERROR(LOOKUP(AD64,Punkte!$D$1:$D$22,Punkte!$E$1:$E$22)),"",LOOKUP((AD64),Punkte!$D$1:$D$22,Punkte!$E$1:$E$22)))</f>
        <v/>
      </c>
      <c r="AF64" s="3"/>
      <c r="AG64" s="99">
        <f>IF($G64="x",0,IF(AF64&lt;50,AF64-COUNTIFS($G$5:$G64,"x"),0))</f>
        <v>0</v>
      </c>
      <c r="AH64" s="39" t="str">
        <f>IF(AND($G64="x",AF64&gt;0),0,IF(ISERROR(LOOKUP(AG64,Punkte!$D$1:$D$22,Punkte!$E$1:$E$22)),"",LOOKUP((AG64),Punkte!$D$1:$D$22,Punkte!$E$1:$E$22)))</f>
        <v/>
      </c>
      <c r="AI64" s="3"/>
      <c r="AJ64" s="99">
        <f>IF($G64="x",0,IF(AI64&lt;50,AI64-COUNTIFS($G$5:$G64,"x"),0))</f>
        <v>0</v>
      </c>
      <c r="AK64" s="39" t="str">
        <f>IF(AND($G64="x",AI64&gt;0),0,IF(ISERROR(LOOKUP(AJ64,Punkte!$D$1:$D$22,Punkte!$E$1:$E$22)),"",LOOKUP((AJ64),Punkte!$D$1:$D$22,Punkte!$E$1:$E$22)))</f>
        <v/>
      </c>
      <c r="AL64" s="120">
        <f t="shared" si="3"/>
        <v>0</v>
      </c>
    </row>
    <row r="65" spans="1:263" s="128" customFormat="1" x14ac:dyDescent="0.25">
      <c r="A65" s="145">
        <f t="shared" si="4"/>
        <v>13</v>
      </c>
      <c r="B65" s="146">
        <f>SUM(IF(ISNUMBER(J65),J65)+IF(ISNUMBER(M65),M65)+IF(ISNUMBER(P65),P65)+IF(ISNUMBER(S65),S65)+IF(ISNUMBER(V65),V65)+IF(ISNUMBER(Y65),Y65)+IF(ISNUMBER(AB65),AB65)+IF(ISNUMBER(AE65),AE65)+IF(ISNUMBER(#REF!),#REF!)+IF(ISNUMBER(#REF!),#REF!)+IF(ISNUMBER(#REF!),#REF!)+IF(ISNUMBER(AH65),AH65)+IF(ISNUMBER(AK65),AK65))</f>
        <v>0</v>
      </c>
      <c r="C65" s="84">
        <v>66</v>
      </c>
      <c r="D65" s="70"/>
      <c r="E65" s="65" t="s">
        <v>78</v>
      </c>
      <c r="F65" s="65" t="s">
        <v>79</v>
      </c>
      <c r="G65" s="66" t="s">
        <v>156</v>
      </c>
      <c r="H65" s="63"/>
      <c r="I65" s="99">
        <f>IF($G65="x",0,IF(H65&lt;50,H65-COUNTIFS($G$5:$G65,"x"),0))</f>
        <v>0</v>
      </c>
      <c r="J65" s="39" t="str">
        <f>IF(AND($G65="x",H65&gt;0),0,IF(ISERROR(LOOKUP(I65,Punkte!$D$1:$D$22,Punkte!$E$1:$E$22)),"",LOOKUP((I65),Punkte!$D$1:$D$22,Punkte!$E$1:$E$22)))</f>
        <v/>
      </c>
      <c r="K65" s="3"/>
      <c r="L65" s="99">
        <f>IF($G65="x",0,IF(K65&lt;50,K65-COUNTIFS($G$5:$G65,"x"),0))</f>
        <v>0</v>
      </c>
      <c r="M65" s="39" t="str">
        <f>IF(AND($G65="x",K65&gt;0),0,IF(ISERROR(LOOKUP(L65,Punkte!$D$1:$D$22,Punkte!$E$1:$E$22)),"",LOOKUP((L65),Punkte!$D$1:$D$22,Punkte!$E$1:$E$22)))</f>
        <v/>
      </c>
      <c r="N65" s="3"/>
      <c r="O65" s="99">
        <f>IF($G65="x",0,IF(N65&lt;50,N65-COUNTIFS($G$5:$G65,"x"),0))</f>
        <v>0</v>
      </c>
      <c r="P65" s="39" t="str">
        <f>IF(AND($G65="x",N65&gt;0),0,IF(ISERROR(LOOKUP(O65,Punkte!$D$1:$D$22,Punkte!$E$1:$E$22)),"",LOOKUP((O65),Punkte!$D$1:$D$22,Punkte!$E$1:$E$22)))</f>
        <v/>
      </c>
      <c r="Q65" s="3"/>
      <c r="R65" s="99">
        <f>IF($G65="x",0,IF(Q65&lt;50,Q65-COUNTIFS($G$5:$G65,"x"),0))</f>
        <v>0</v>
      </c>
      <c r="S65" s="39" t="str">
        <f>IF(AND($G65="x",Q65&gt;0),0,IF(ISERROR(LOOKUP(R65,Punkte!$D$1:$D$22,Punkte!$E$1:$E$22)),"",LOOKUP((R65),Punkte!$D$1:$D$22,Punkte!$E$1:$E$22)))</f>
        <v/>
      </c>
      <c r="T65" s="3"/>
      <c r="U65" s="99">
        <f>IF($G65="x",0,IF(T65&lt;50,T65-COUNTIFS($G$5:$G65,"x"),0))</f>
        <v>0</v>
      </c>
      <c r="V65" s="39" t="str">
        <f>IF(AND($G65="x",T65&gt;0),0,IF(ISERROR(LOOKUP(U65,Punkte!$D$1:$D$22,Punkte!$E$1:$E$22)),"",LOOKUP((U65),Punkte!$D$1:$D$22,Punkte!$E$1:$E$22)))</f>
        <v/>
      </c>
      <c r="W65" s="3"/>
      <c r="X65" s="99">
        <f>IF($G65="x",0,IF(W65&lt;50,W65-COUNTIFS($G$5:$G65,"x"),0))</f>
        <v>0</v>
      </c>
      <c r="Y65" s="39" t="str">
        <f>IF(AND($G65="x",W65&gt;0),0,IF(ISERROR(LOOKUP(X65,Punkte!$D$1:$D$22,Punkte!$E$1:$E$22)),"",LOOKUP((X65),Punkte!$D$1:$D$22,Punkte!$E$1:$E$22)))</f>
        <v/>
      </c>
      <c r="Z65" s="3"/>
      <c r="AA65" s="99">
        <f>IF($G65="x",0,IF(Z65&lt;50,Z65-COUNTIFS($G$5:$G65,"x"),0))</f>
        <v>0</v>
      </c>
      <c r="AB65" s="39" t="str">
        <f>IF(AND($G65="x",Z65&gt;0),0,IF(ISERROR(LOOKUP(AA65,Punkte!$D$1:$D$22,Punkte!$E$1:$E$22)),"",LOOKUP((AA65),Punkte!$D$1:$D$22,Punkte!$E$1:$E$22)))</f>
        <v/>
      </c>
      <c r="AC65" s="3"/>
      <c r="AD65" s="99">
        <f>IF($G65="x",0,IF(AC65&lt;50,AC65-COUNTIFS($G$5:$G65,"x"),0))</f>
        <v>0</v>
      </c>
      <c r="AE65" s="39" t="str">
        <f>IF(AND($G65="x",AC65&gt;0),0,IF(ISERROR(LOOKUP(AD65,Punkte!$D$1:$D$22,Punkte!$E$1:$E$22)),"",LOOKUP((AD65),Punkte!$D$1:$D$22,Punkte!$E$1:$E$22)))</f>
        <v/>
      </c>
      <c r="AF65" s="3"/>
      <c r="AG65" s="99">
        <f>IF($G65="x",0,IF(AF65&lt;50,AF65-COUNTIFS($G$5:$G65,"x"),0))</f>
        <v>0</v>
      </c>
      <c r="AH65" s="39" t="str">
        <f>IF(AND($G65="x",AF65&gt;0),0,IF(ISERROR(LOOKUP(AG65,Punkte!$D$1:$D$22,Punkte!$E$1:$E$22)),"",LOOKUP((AG65),Punkte!$D$1:$D$22,Punkte!$E$1:$E$22)))</f>
        <v/>
      </c>
      <c r="AI65" s="3"/>
      <c r="AJ65" s="99">
        <f>IF($G65="x",0,IF(AI65&lt;50,AI65-COUNTIFS($G$5:$G65,"x"),0))</f>
        <v>0</v>
      </c>
      <c r="AK65" s="39" t="str">
        <f>IF(AND($G65="x",AI65&gt;0),0,IF(ISERROR(LOOKUP(AJ65,Punkte!$D$1:$D$22,Punkte!$E$1:$E$22)),"",LOOKUP((AJ65),Punkte!$D$1:$D$22,Punkte!$E$1:$E$22)))</f>
        <v/>
      </c>
      <c r="AL65" s="120">
        <f t="shared" si="3"/>
        <v>0</v>
      </c>
    </row>
    <row r="66" spans="1:263" s="128" customFormat="1" x14ac:dyDescent="0.25">
      <c r="A66" s="145">
        <f t="shared" si="4"/>
        <v>13</v>
      </c>
      <c r="B66" s="146">
        <f>SUM(IF(ISNUMBER(J66),J66)+IF(ISNUMBER(M66),M66)+IF(ISNUMBER(P66),P66)+IF(ISNUMBER(S66),S66)+IF(ISNUMBER(V66),V66)+IF(ISNUMBER(Y66),Y66)+IF(ISNUMBER(AB66),AB66)+IF(ISNUMBER(AE66),AE66)+IF(ISNUMBER(#REF!),#REF!)+IF(ISNUMBER(#REF!),#REF!)+IF(ISNUMBER(#REF!),#REF!)+IF(ISNUMBER(AH66),AH66)+IF(ISNUMBER(AK66),AK66))</f>
        <v>0</v>
      </c>
      <c r="C66" s="189">
        <v>96</v>
      </c>
      <c r="D66" s="195"/>
      <c r="E66" s="188" t="s">
        <v>104</v>
      </c>
      <c r="F66" s="188" t="s">
        <v>74</v>
      </c>
      <c r="G66" s="190" t="s">
        <v>156</v>
      </c>
      <c r="H66" s="63"/>
      <c r="I66" s="99">
        <f>IF($G66="x",0,IF(H66&lt;50,H66-COUNTIFS($G$5:$G66,"x"),0))</f>
        <v>0</v>
      </c>
      <c r="J66" s="39" t="str">
        <f>IF(AND($G66="x",H66&gt;0),0,IF(ISERROR(LOOKUP(I66,Punkte!$D$1:$D$22,Punkte!$E$1:$E$22)),"",LOOKUP((I66),Punkte!$D$1:$D$22,Punkte!$E$1:$E$22)))</f>
        <v/>
      </c>
      <c r="K66" s="3"/>
      <c r="L66" s="99">
        <f>IF($G66="x",0,IF(K66&lt;50,K66-COUNTIFS($G$5:$G66,"x"),0))</f>
        <v>0</v>
      </c>
      <c r="M66" s="39" t="str">
        <f>IF(AND($G66="x",K66&gt;0),0,IF(ISERROR(LOOKUP(L66,Punkte!$D$1:$D$22,Punkte!$E$1:$E$22)),"",LOOKUP((L66),Punkte!$D$1:$D$22,Punkte!$E$1:$E$22)))</f>
        <v/>
      </c>
      <c r="N66" s="3"/>
      <c r="O66" s="99">
        <f>IF($G66="x",0,IF(N66&lt;50,N66-COUNTIFS($G$5:$G66,"x"),0))</f>
        <v>0</v>
      </c>
      <c r="P66" s="39" t="str">
        <f>IF(AND($G66="x",N66&gt;0),0,IF(ISERROR(LOOKUP(O66,Punkte!$D$1:$D$22,Punkte!$E$1:$E$22)),"",LOOKUP((O66),Punkte!$D$1:$D$22,Punkte!$E$1:$E$22)))</f>
        <v/>
      </c>
      <c r="Q66" s="3"/>
      <c r="R66" s="99">
        <f>IF($G66="x",0,IF(Q66&lt;50,Q66-COUNTIFS($G$5:$G66,"x"),0))</f>
        <v>0</v>
      </c>
      <c r="S66" s="39" t="str">
        <f>IF(AND($G66="x",Q66&gt;0),0,IF(ISERROR(LOOKUP(R66,Punkte!$D$1:$D$22,Punkte!$E$1:$E$22)),"",LOOKUP((R66),Punkte!$D$1:$D$22,Punkte!$E$1:$E$22)))</f>
        <v/>
      </c>
      <c r="T66" s="3"/>
      <c r="U66" s="99">
        <f>IF($G66="x",0,IF(T66&lt;50,T66-COUNTIFS($G$5:$G66,"x"),0))</f>
        <v>0</v>
      </c>
      <c r="V66" s="39" t="str">
        <f>IF(AND($G66="x",T66&gt;0),0,IF(ISERROR(LOOKUP(U66,Punkte!$D$1:$D$22,Punkte!$E$1:$E$22)),"",LOOKUP((U66),Punkte!$D$1:$D$22,Punkte!$E$1:$E$22)))</f>
        <v/>
      </c>
      <c r="W66" s="3"/>
      <c r="X66" s="99">
        <f>IF($G66="x",0,IF(W66&lt;50,W66-COUNTIFS($G$5:$G66,"x"),0))</f>
        <v>0</v>
      </c>
      <c r="Y66" s="39" t="str">
        <f>IF(AND($G66="x",W66&gt;0),0,IF(ISERROR(LOOKUP(X66,Punkte!$D$1:$D$22,Punkte!$E$1:$E$22)),"",LOOKUP((X66),Punkte!$D$1:$D$22,Punkte!$E$1:$E$22)))</f>
        <v/>
      </c>
      <c r="Z66" s="3"/>
      <c r="AA66" s="99">
        <f>IF($G66="x",0,IF(Z66&lt;50,Z66-COUNTIFS($G$5:$G66,"x"),0))</f>
        <v>0</v>
      </c>
      <c r="AB66" s="39" t="str">
        <f>IF(AND($G66="x",Z66&gt;0),0,IF(ISERROR(LOOKUP(AA66,Punkte!$D$1:$D$22,Punkte!$E$1:$E$22)),"",LOOKUP((AA66),Punkte!$D$1:$D$22,Punkte!$E$1:$E$22)))</f>
        <v/>
      </c>
      <c r="AC66" s="3"/>
      <c r="AD66" s="99">
        <f>IF($G66="x",0,IF(AC66&lt;50,AC66-COUNTIFS($G$5:$G66,"x"),0))</f>
        <v>0</v>
      </c>
      <c r="AE66" s="39" t="str">
        <f>IF(AND($G66="x",AC66&gt;0),0,IF(ISERROR(LOOKUP(AD66,Punkte!$D$1:$D$22,Punkte!$E$1:$E$22)),"",LOOKUP((AD66),Punkte!$D$1:$D$22,Punkte!$E$1:$E$22)))</f>
        <v/>
      </c>
      <c r="AF66" s="3"/>
      <c r="AG66" s="99">
        <f>IF($G66="x",0,IF(AF66&lt;50,AF66-COUNTIFS($G$5:$G66,"x"),0))</f>
        <v>0</v>
      </c>
      <c r="AH66" s="39" t="str">
        <f>IF(AND($G66="x",AF66&gt;0),0,IF(ISERROR(LOOKUP(AG66,Punkte!$D$1:$D$22,Punkte!$E$1:$E$22)),"",LOOKUP((AG66),Punkte!$D$1:$D$22,Punkte!$E$1:$E$22)))</f>
        <v/>
      </c>
      <c r="AI66" s="3"/>
      <c r="AJ66" s="99">
        <f>IF($G66="x",0,IF(AI66&lt;50,AI66-COUNTIFS($G$5:$G66,"x"),0))</f>
        <v>0</v>
      </c>
      <c r="AK66" s="39" t="str">
        <f>IF(AND($G66="x",AI66&gt;0),0,IF(ISERROR(LOOKUP(AJ66,Punkte!$D$1:$D$22,Punkte!$E$1:$E$22)),"",LOOKUP((AJ66),Punkte!$D$1:$D$22,Punkte!$E$1:$E$22)))</f>
        <v/>
      </c>
      <c r="AL66" s="120">
        <f t="shared" si="3"/>
        <v>0</v>
      </c>
    </row>
    <row r="67" spans="1:263" s="128" customFormat="1" x14ac:dyDescent="0.25">
      <c r="A67" s="72"/>
      <c r="B67" s="73"/>
      <c r="C67" s="74"/>
      <c r="D67" s="75"/>
      <c r="E67" s="80"/>
      <c r="F67" s="76"/>
      <c r="G67" s="76"/>
      <c r="H67" s="76"/>
      <c r="I67" s="97"/>
      <c r="J67" s="78"/>
      <c r="K67" s="74"/>
      <c r="L67" s="117"/>
      <c r="M67" s="78"/>
      <c r="N67" s="74"/>
      <c r="O67" s="97"/>
      <c r="P67" s="78"/>
      <c r="Q67" s="74"/>
      <c r="R67" s="97"/>
      <c r="S67" s="78"/>
      <c r="T67" s="74"/>
      <c r="U67" s="97"/>
      <c r="V67" s="78"/>
      <c r="W67" s="74"/>
      <c r="X67" s="97"/>
      <c r="Y67" s="79"/>
      <c r="Z67" s="74"/>
      <c r="AA67" s="97"/>
      <c r="AB67" s="78"/>
      <c r="AC67" s="74"/>
      <c r="AD67" s="97"/>
      <c r="AE67" s="74"/>
      <c r="AF67" s="74"/>
      <c r="AG67" s="97"/>
      <c r="AH67" s="77"/>
      <c r="AI67" s="74"/>
      <c r="AJ67" s="97"/>
      <c r="AK67" s="77"/>
      <c r="AL67" s="77"/>
    </row>
    <row r="68" spans="1:263" s="128" customFormat="1" x14ac:dyDescent="0.25">
      <c r="A68" s="52"/>
      <c r="B68" s="129"/>
      <c r="C68" s="116"/>
      <c r="D68" s="52"/>
      <c r="E68" s="56" t="s">
        <v>141</v>
      </c>
      <c r="F68" s="56"/>
      <c r="G68" s="80"/>
      <c r="H68" s="76"/>
      <c r="I68" s="98"/>
      <c r="J68" s="91"/>
      <c r="K68" s="101"/>
      <c r="L68" s="98"/>
      <c r="M68" s="91"/>
      <c r="N68" s="101"/>
      <c r="O68" s="98"/>
      <c r="P68" s="78"/>
      <c r="Q68" s="101"/>
      <c r="R68" s="98"/>
      <c r="S68" s="91"/>
      <c r="T68" s="101"/>
      <c r="U68" s="98"/>
      <c r="V68" s="91"/>
      <c r="W68" s="101"/>
      <c r="X68" s="98"/>
      <c r="Y68" s="91"/>
      <c r="Z68" s="101"/>
      <c r="AA68" s="98"/>
      <c r="AB68" s="91"/>
      <c r="AC68" s="101"/>
      <c r="AD68" s="98"/>
      <c r="AE68" s="91"/>
      <c r="AF68" s="101"/>
      <c r="AG68" s="98"/>
      <c r="AH68" s="91"/>
      <c r="AI68" s="74"/>
      <c r="AJ68" s="98"/>
      <c r="AK68" s="77"/>
      <c r="AL68" s="77"/>
    </row>
    <row r="69" spans="1:263" s="128" customFormat="1" x14ac:dyDescent="0.25">
      <c r="A69" s="52"/>
      <c r="B69" s="129"/>
      <c r="C69" s="116"/>
      <c r="D69" s="52"/>
      <c r="E69" s="56" t="s">
        <v>140</v>
      </c>
      <c r="F69" s="130"/>
      <c r="G69" s="80"/>
      <c r="H69" s="76"/>
      <c r="I69" s="97"/>
      <c r="J69" s="92"/>
      <c r="K69" s="74"/>
      <c r="L69" s="97"/>
      <c r="M69" s="92"/>
      <c r="N69" s="74"/>
      <c r="O69" s="97"/>
      <c r="P69" s="78"/>
      <c r="Q69" s="74"/>
      <c r="R69" s="97"/>
      <c r="S69" s="92"/>
      <c r="T69" s="74"/>
      <c r="U69" s="97"/>
      <c r="V69" s="92"/>
      <c r="W69" s="74"/>
      <c r="X69" s="97"/>
      <c r="Y69" s="92"/>
      <c r="Z69" s="74"/>
      <c r="AA69" s="97"/>
      <c r="AB69" s="92"/>
      <c r="AC69" s="74"/>
      <c r="AD69" s="97"/>
      <c r="AE69" s="92"/>
      <c r="AF69" s="74"/>
      <c r="AG69" s="97"/>
      <c r="AH69" s="92"/>
      <c r="AI69" s="74"/>
      <c r="AJ69" s="97"/>
      <c r="AK69" s="77"/>
      <c r="AL69" s="77"/>
    </row>
    <row r="70" spans="1:263" s="71" customFormat="1" x14ac:dyDescent="0.25">
      <c r="A70" s="121"/>
      <c r="B70" s="121"/>
      <c r="C70" s="121"/>
      <c r="D70" s="121"/>
      <c r="E70" s="130" t="s">
        <v>337</v>
      </c>
      <c r="F70" s="121"/>
      <c r="G70" s="80"/>
      <c r="H70" s="76"/>
      <c r="I70" s="132"/>
      <c r="J70" s="121"/>
      <c r="K70" s="131"/>
      <c r="L70" s="132"/>
      <c r="M70" s="121"/>
      <c r="N70" s="131"/>
      <c r="O70" s="132"/>
      <c r="P70" s="121"/>
      <c r="Q70" s="131"/>
      <c r="R70" s="132"/>
      <c r="S70" s="121"/>
      <c r="T70" s="131"/>
      <c r="U70" s="132"/>
      <c r="V70" s="121"/>
      <c r="W70" s="131"/>
      <c r="X70" s="132"/>
      <c r="Y70" s="121"/>
      <c r="Z70" s="131"/>
      <c r="AA70" s="132"/>
      <c r="AB70" s="121"/>
      <c r="AC70" s="131"/>
      <c r="AD70" s="132"/>
      <c r="AE70" s="121"/>
      <c r="AF70" s="131"/>
      <c r="AG70" s="132"/>
      <c r="AH70" s="121"/>
      <c r="AI70" s="131"/>
      <c r="AJ70" s="132"/>
      <c r="AK70" s="121"/>
      <c r="AL70" s="77"/>
    </row>
    <row r="71" spans="1:263" x14ac:dyDescent="0.25">
      <c r="A71" s="122"/>
      <c r="B71" s="123"/>
      <c r="C71" s="124"/>
      <c r="D71" s="122"/>
      <c r="E71" s="125"/>
      <c r="F71" s="125"/>
      <c r="G71" s="125"/>
      <c r="H71" s="124"/>
      <c r="I71" s="126"/>
      <c r="J71" s="127"/>
      <c r="K71" s="124"/>
      <c r="L71" s="126"/>
      <c r="M71" s="127"/>
      <c r="N71" s="124"/>
      <c r="O71" s="126"/>
      <c r="P71" s="127"/>
      <c r="Q71" s="124"/>
      <c r="R71" s="126"/>
      <c r="S71" s="127"/>
      <c r="T71" s="124"/>
      <c r="U71" s="126"/>
      <c r="V71" s="127"/>
      <c r="W71" s="124"/>
      <c r="X71" s="126"/>
      <c r="Y71" s="127"/>
      <c r="Z71" s="124"/>
      <c r="AA71" s="126"/>
      <c r="AB71" s="127"/>
      <c r="AC71" s="124"/>
      <c r="AD71" s="126"/>
      <c r="AE71" s="127"/>
      <c r="AF71" s="124"/>
      <c r="AG71" s="126"/>
      <c r="AH71" s="127"/>
      <c r="AI71" s="124"/>
      <c r="AJ71" s="126"/>
      <c r="AK71" s="127"/>
      <c r="AL71" s="71"/>
    </row>
    <row r="72" spans="1:263" x14ac:dyDescent="0.25">
      <c r="E72" s="29"/>
      <c r="F72" s="29"/>
      <c r="G72" s="29"/>
    </row>
    <row r="73" spans="1:263" x14ac:dyDescent="0.25">
      <c r="E73" s="29"/>
      <c r="F73" s="29"/>
      <c r="G73" s="29"/>
    </row>
    <row r="74" spans="1:263" x14ac:dyDescent="0.25">
      <c r="E74" s="29"/>
      <c r="F74" s="29"/>
      <c r="G74" s="29"/>
    </row>
    <row r="75" spans="1:263" x14ac:dyDescent="0.25">
      <c r="E75" s="29"/>
      <c r="F75" s="29"/>
      <c r="G75" s="29"/>
    </row>
    <row r="76" spans="1:263" x14ac:dyDescent="0.25">
      <c r="E76" s="29"/>
      <c r="F76" s="29"/>
      <c r="G76" s="29"/>
    </row>
    <row r="77" spans="1:263" x14ac:dyDescent="0.25">
      <c r="E77" s="29"/>
      <c r="F77" s="29"/>
      <c r="G77" s="29"/>
    </row>
    <row r="78" spans="1:263" s="3" customFormat="1" x14ac:dyDescent="0.25">
      <c r="A78" s="1"/>
      <c r="B78" s="2"/>
      <c r="D78" s="1"/>
      <c r="E78" s="29"/>
      <c r="F78" s="29"/>
      <c r="G78" s="29"/>
      <c r="I78" s="99"/>
      <c r="J78" s="6"/>
      <c r="L78" s="99"/>
      <c r="M78" s="6"/>
      <c r="O78" s="99"/>
      <c r="P78" s="6"/>
      <c r="R78" s="99"/>
      <c r="S78" s="6"/>
      <c r="U78" s="99"/>
      <c r="V78" s="6"/>
      <c r="X78" s="99"/>
      <c r="Y78" s="6"/>
      <c r="AA78" s="99"/>
      <c r="AB78" s="6"/>
      <c r="AD78" s="99"/>
      <c r="AE78" s="6"/>
      <c r="AG78" s="99"/>
      <c r="AH78" s="6"/>
      <c r="AJ78" s="99"/>
      <c r="AK78" s="6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  <c r="IY78" s="4"/>
      <c r="IZ78" s="4"/>
      <c r="JA78" s="4"/>
      <c r="JB78" s="4"/>
      <c r="JC78" s="4"/>
    </row>
    <row r="79" spans="1:263" s="3" customFormat="1" x14ac:dyDescent="0.25">
      <c r="A79" s="1"/>
      <c r="B79" s="2"/>
      <c r="D79" s="1"/>
      <c r="E79" s="29"/>
      <c r="F79" s="29"/>
      <c r="G79" s="29"/>
      <c r="I79" s="99"/>
      <c r="J79" s="6"/>
      <c r="L79" s="99"/>
      <c r="M79" s="6"/>
      <c r="O79" s="99"/>
      <c r="P79" s="6"/>
      <c r="R79" s="99"/>
      <c r="S79" s="6"/>
      <c r="U79" s="99"/>
      <c r="V79" s="6"/>
      <c r="X79" s="99"/>
      <c r="Y79" s="6"/>
      <c r="AA79" s="99"/>
      <c r="AB79" s="6"/>
      <c r="AD79" s="99"/>
      <c r="AE79" s="6"/>
      <c r="AG79" s="99"/>
      <c r="AH79" s="6"/>
      <c r="AJ79" s="99"/>
      <c r="AK79" s="6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</row>
    <row r="80" spans="1:263" s="3" customFormat="1" x14ac:dyDescent="0.25">
      <c r="A80" s="1"/>
      <c r="B80" s="2"/>
      <c r="D80" s="1"/>
      <c r="E80" s="29"/>
      <c r="F80" s="29"/>
      <c r="G80" s="29"/>
      <c r="I80" s="99"/>
      <c r="J80" s="6"/>
      <c r="L80" s="99"/>
      <c r="M80" s="6"/>
      <c r="O80" s="99"/>
      <c r="P80" s="6"/>
      <c r="R80" s="99"/>
      <c r="S80" s="6"/>
      <c r="U80" s="99"/>
      <c r="V80" s="6"/>
      <c r="X80" s="99"/>
      <c r="Y80" s="6"/>
      <c r="AA80" s="99"/>
      <c r="AB80" s="6"/>
      <c r="AD80" s="99"/>
      <c r="AE80" s="6"/>
      <c r="AG80" s="99"/>
      <c r="AH80" s="6"/>
      <c r="AJ80" s="99"/>
      <c r="AK80" s="6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</row>
    <row r="81" spans="1:263" s="3" customFormat="1" x14ac:dyDescent="0.25">
      <c r="A81" s="1"/>
      <c r="B81" s="2"/>
      <c r="D81" s="1"/>
      <c r="E81" s="29"/>
      <c r="F81" s="29"/>
      <c r="G81" s="29"/>
      <c r="I81" s="99"/>
      <c r="J81" s="6"/>
      <c r="L81" s="99"/>
      <c r="M81" s="6"/>
      <c r="O81" s="99"/>
      <c r="P81" s="6"/>
      <c r="R81" s="99"/>
      <c r="S81" s="6"/>
      <c r="U81" s="99"/>
      <c r="V81" s="6"/>
      <c r="X81" s="99"/>
      <c r="Y81" s="6"/>
      <c r="AA81" s="99"/>
      <c r="AB81" s="6"/>
      <c r="AD81" s="99"/>
      <c r="AE81" s="6"/>
      <c r="AG81" s="99"/>
      <c r="AH81" s="6"/>
      <c r="AJ81" s="99"/>
      <c r="AK81" s="6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</row>
    <row r="82" spans="1:263" s="3" customFormat="1" x14ac:dyDescent="0.25">
      <c r="A82" s="1"/>
      <c r="B82" s="2"/>
      <c r="D82" s="1"/>
      <c r="E82" s="29"/>
      <c r="F82" s="29"/>
      <c r="G82" s="29"/>
      <c r="I82" s="99"/>
      <c r="J82" s="6"/>
      <c r="L82" s="99"/>
      <c r="M82" s="6"/>
      <c r="O82" s="99"/>
      <c r="P82" s="6"/>
      <c r="R82" s="99"/>
      <c r="S82" s="6"/>
      <c r="U82" s="99"/>
      <c r="V82" s="6"/>
      <c r="X82" s="99"/>
      <c r="Y82" s="6"/>
      <c r="AA82" s="99"/>
      <c r="AB82" s="6"/>
      <c r="AD82" s="99"/>
      <c r="AE82" s="6"/>
      <c r="AG82" s="99"/>
      <c r="AH82" s="6"/>
      <c r="AJ82" s="99"/>
      <c r="AK82" s="6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</row>
    <row r="83" spans="1:263" s="3" customFormat="1" x14ac:dyDescent="0.25">
      <c r="A83" s="1"/>
      <c r="B83" s="2"/>
      <c r="D83" s="1"/>
      <c r="E83" s="29"/>
      <c r="F83" s="29"/>
      <c r="G83" s="29"/>
      <c r="I83" s="99"/>
      <c r="J83" s="6"/>
      <c r="L83" s="99"/>
      <c r="M83" s="6"/>
      <c r="O83" s="99"/>
      <c r="P83" s="6"/>
      <c r="R83" s="99"/>
      <c r="S83" s="6"/>
      <c r="U83" s="99"/>
      <c r="V83" s="6"/>
      <c r="X83" s="99"/>
      <c r="Y83" s="6"/>
      <c r="AA83" s="99"/>
      <c r="AB83" s="6"/>
      <c r="AD83" s="99"/>
      <c r="AE83" s="6"/>
      <c r="AG83" s="99"/>
      <c r="AH83" s="6"/>
      <c r="AJ83" s="99"/>
      <c r="AK83" s="6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</row>
    <row r="84" spans="1:263" s="3" customFormat="1" x14ac:dyDescent="0.25">
      <c r="A84" s="1"/>
      <c r="B84" s="2"/>
      <c r="D84" s="1"/>
      <c r="E84" s="29"/>
      <c r="F84" s="29"/>
      <c r="G84" s="29"/>
      <c r="I84" s="99"/>
      <c r="J84" s="6"/>
      <c r="L84" s="99"/>
      <c r="M84" s="6"/>
      <c r="O84" s="99"/>
      <c r="P84" s="6"/>
      <c r="R84" s="99"/>
      <c r="S84" s="6"/>
      <c r="U84" s="99"/>
      <c r="V84" s="6"/>
      <c r="X84" s="99"/>
      <c r="Y84" s="6"/>
      <c r="AA84" s="99"/>
      <c r="AB84" s="6"/>
      <c r="AD84" s="99"/>
      <c r="AE84" s="6"/>
      <c r="AG84" s="99"/>
      <c r="AH84" s="6"/>
      <c r="AJ84" s="99"/>
      <c r="AK84" s="6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</row>
    <row r="85" spans="1:263" s="3" customFormat="1" x14ac:dyDescent="0.25">
      <c r="A85" s="1"/>
      <c r="B85" s="2"/>
      <c r="D85" s="1"/>
      <c r="E85" s="29"/>
      <c r="F85" s="29"/>
      <c r="G85" s="29"/>
      <c r="I85" s="99"/>
      <c r="J85" s="6"/>
      <c r="L85" s="99"/>
      <c r="M85" s="6"/>
      <c r="O85" s="99"/>
      <c r="P85" s="6"/>
      <c r="R85" s="99"/>
      <c r="S85" s="6"/>
      <c r="U85" s="99"/>
      <c r="V85" s="6"/>
      <c r="X85" s="99"/>
      <c r="Y85" s="6"/>
      <c r="AA85" s="99"/>
      <c r="AB85" s="6"/>
      <c r="AD85" s="99"/>
      <c r="AE85" s="6"/>
      <c r="AG85" s="99"/>
      <c r="AH85" s="6"/>
      <c r="AJ85" s="99"/>
      <c r="AK85" s="6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  <c r="IY85" s="4"/>
      <c r="IZ85" s="4"/>
      <c r="JA85" s="4"/>
      <c r="JB85" s="4"/>
      <c r="JC85" s="4"/>
    </row>
    <row r="86" spans="1:263" s="3" customFormat="1" x14ac:dyDescent="0.25">
      <c r="A86" s="1"/>
      <c r="B86" s="2"/>
      <c r="D86" s="1"/>
      <c r="E86" s="29"/>
      <c r="F86" s="29"/>
      <c r="G86" s="29"/>
      <c r="I86" s="99"/>
      <c r="J86" s="6"/>
      <c r="L86" s="99"/>
      <c r="M86" s="6"/>
      <c r="O86" s="99"/>
      <c r="P86" s="6"/>
      <c r="R86" s="99"/>
      <c r="S86" s="6"/>
      <c r="U86" s="99"/>
      <c r="V86" s="6"/>
      <c r="X86" s="99"/>
      <c r="Y86" s="6"/>
      <c r="AA86" s="99"/>
      <c r="AB86" s="6"/>
      <c r="AD86" s="99"/>
      <c r="AE86" s="6"/>
      <c r="AG86" s="99"/>
      <c r="AH86" s="6"/>
      <c r="AJ86" s="99"/>
      <c r="AK86" s="6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  <c r="JB86" s="4"/>
      <c r="JC86" s="4"/>
    </row>
    <row r="87" spans="1:263" s="3" customFormat="1" x14ac:dyDescent="0.25">
      <c r="A87" s="1"/>
      <c r="B87" s="2"/>
      <c r="D87" s="1"/>
      <c r="E87" s="29"/>
      <c r="F87" s="29"/>
      <c r="G87" s="29"/>
      <c r="I87" s="99"/>
      <c r="J87" s="6"/>
      <c r="L87" s="99"/>
      <c r="M87" s="6"/>
      <c r="O87" s="99"/>
      <c r="P87" s="6"/>
      <c r="R87" s="99"/>
      <c r="S87" s="6"/>
      <c r="U87" s="99"/>
      <c r="V87" s="6"/>
      <c r="X87" s="99"/>
      <c r="Y87" s="6"/>
      <c r="AA87" s="99"/>
      <c r="AB87" s="6"/>
      <c r="AD87" s="99"/>
      <c r="AE87" s="6"/>
      <c r="AG87" s="99"/>
      <c r="AH87" s="6"/>
      <c r="AJ87" s="99"/>
      <c r="AK87" s="6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  <c r="JB87" s="4"/>
      <c r="JC87" s="4"/>
    </row>
    <row r="88" spans="1:263" s="3" customFormat="1" x14ac:dyDescent="0.25">
      <c r="A88" s="1"/>
      <c r="B88" s="2"/>
      <c r="D88" s="1"/>
      <c r="E88" s="29"/>
      <c r="F88" s="29"/>
      <c r="G88" s="29"/>
      <c r="I88" s="99"/>
      <c r="J88" s="6"/>
      <c r="L88" s="99"/>
      <c r="M88" s="6"/>
      <c r="O88" s="99"/>
      <c r="P88" s="6"/>
      <c r="R88" s="99"/>
      <c r="S88" s="6"/>
      <c r="U88" s="99"/>
      <c r="V88" s="6"/>
      <c r="X88" s="99"/>
      <c r="Y88" s="6"/>
      <c r="AA88" s="99"/>
      <c r="AB88" s="6"/>
      <c r="AD88" s="99"/>
      <c r="AE88" s="6"/>
      <c r="AG88" s="99"/>
      <c r="AH88" s="6"/>
      <c r="AJ88" s="99"/>
      <c r="AK88" s="6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  <c r="IY88" s="4"/>
      <c r="IZ88" s="4"/>
      <c r="JA88" s="4"/>
      <c r="JB88" s="4"/>
      <c r="JC88" s="4"/>
    </row>
    <row r="89" spans="1:263" s="3" customFormat="1" x14ac:dyDescent="0.25">
      <c r="A89" s="1"/>
      <c r="B89" s="2"/>
      <c r="D89" s="1"/>
      <c r="E89" s="29"/>
      <c r="F89" s="29"/>
      <c r="G89" s="29"/>
      <c r="I89" s="99"/>
      <c r="J89" s="6"/>
      <c r="L89" s="99"/>
      <c r="M89" s="6"/>
      <c r="O89" s="99"/>
      <c r="P89" s="6"/>
      <c r="R89" s="99"/>
      <c r="S89" s="6"/>
      <c r="U89" s="99"/>
      <c r="V89" s="6"/>
      <c r="X89" s="99"/>
      <c r="Y89" s="6"/>
      <c r="AA89" s="99"/>
      <c r="AB89" s="6"/>
      <c r="AD89" s="99"/>
      <c r="AE89" s="6"/>
      <c r="AG89" s="99"/>
      <c r="AH89" s="6"/>
      <c r="AJ89" s="99"/>
      <c r="AK89" s="6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  <c r="IX89" s="4"/>
      <c r="IY89" s="4"/>
      <c r="IZ89" s="4"/>
      <c r="JA89" s="4"/>
      <c r="JB89" s="4"/>
      <c r="JC89" s="4"/>
    </row>
    <row r="90" spans="1:263" s="3" customFormat="1" x14ac:dyDescent="0.25">
      <c r="A90" s="1"/>
      <c r="B90" s="2"/>
      <c r="D90" s="1"/>
      <c r="E90" s="29"/>
      <c r="F90" s="29"/>
      <c r="G90" s="29"/>
      <c r="I90" s="99"/>
      <c r="J90" s="6"/>
      <c r="L90" s="99"/>
      <c r="M90" s="6"/>
      <c r="O90" s="99"/>
      <c r="P90" s="6"/>
      <c r="R90" s="99"/>
      <c r="S90" s="6"/>
      <c r="U90" s="99"/>
      <c r="V90" s="6"/>
      <c r="X90" s="99"/>
      <c r="Y90" s="6"/>
      <c r="AA90" s="99"/>
      <c r="AB90" s="6"/>
      <c r="AD90" s="99"/>
      <c r="AE90" s="6"/>
      <c r="AG90" s="99"/>
      <c r="AH90" s="6"/>
      <c r="AJ90" s="99"/>
      <c r="AK90" s="6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  <c r="IX90" s="4"/>
      <c r="IY90" s="4"/>
      <c r="IZ90" s="4"/>
      <c r="JA90" s="4"/>
      <c r="JB90" s="4"/>
      <c r="JC90" s="4"/>
    </row>
    <row r="91" spans="1:263" s="3" customFormat="1" x14ac:dyDescent="0.25">
      <c r="A91" s="1"/>
      <c r="B91" s="2"/>
      <c r="D91" s="1"/>
      <c r="E91" s="29"/>
      <c r="F91" s="29"/>
      <c r="G91" s="29"/>
      <c r="I91" s="99"/>
      <c r="J91" s="6"/>
      <c r="L91" s="99"/>
      <c r="M91" s="6"/>
      <c r="O91" s="99"/>
      <c r="P91" s="6"/>
      <c r="R91" s="99"/>
      <c r="S91" s="6"/>
      <c r="U91" s="99"/>
      <c r="V91" s="6"/>
      <c r="X91" s="99"/>
      <c r="Y91" s="6"/>
      <c r="AA91" s="99"/>
      <c r="AB91" s="6"/>
      <c r="AD91" s="99"/>
      <c r="AE91" s="6"/>
      <c r="AG91" s="99"/>
      <c r="AH91" s="6"/>
      <c r="AJ91" s="99"/>
      <c r="AK91" s="6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  <c r="JB91" s="4"/>
      <c r="JC91" s="4"/>
    </row>
    <row r="92" spans="1:263" s="3" customFormat="1" x14ac:dyDescent="0.25">
      <c r="A92" s="1"/>
      <c r="B92" s="2"/>
      <c r="D92" s="1"/>
      <c r="E92" s="29"/>
      <c r="F92" s="29"/>
      <c r="G92" s="29"/>
      <c r="I92" s="99"/>
      <c r="J92" s="6"/>
      <c r="L92" s="99"/>
      <c r="M92" s="6"/>
      <c r="O92" s="99"/>
      <c r="P92" s="6"/>
      <c r="R92" s="99"/>
      <c r="S92" s="6"/>
      <c r="U92" s="99"/>
      <c r="V92" s="6"/>
      <c r="X92" s="99"/>
      <c r="Y92" s="6"/>
      <c r="AA92" s="99"/>
      <c r="AB92" s="6"/>
      <c r="AD92" s="99"/>
      <c r="AE92" s="6"/>
      <c r="AG92" s="99"/>
      <c r="AH92" s="6"/>
      <c r="AJ92" s="99"/>
      <c r="AK92" s="6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  <c r="IX92" s="4"/>
      <c r="IY92" s="4"/>
      <c r="IZ92" s="4"/>
      <c r="JA92" s="4"/>
      <c r="JB92" s="4"/>
      <c r="JC92" s="4"/>
    </row>
    <row r="93" spans="1:263" s="3" customFormat="1" x14ac:dyDescent="0.25">
      <c r="A93" s="1"/>
      <c r="B93" s="2"/>
      <c r="D93" s="1"/>
      <c r="E93" s="29"/>
      <c r="F93" s="29"/>
      <c r="G93" s="29"/>
      <c r="I93" s="99"/>
      <c r="J93" s="6"/>
      <c r="L93" s="99"/>
      <c r="M93" s="6"/>
      <c r="O93" s="99"/>
      <c r="P93" s="6"/>
      <c r="R93" s="99"/>
      <c r="S93" s="6"/>
      <c r="U93" s="99"/>
      <c r="V93" s="6"/>
      <c r="X93" s="99"/>
      <c r="Y93" s="6"/>
      <c r="AA93" s="99"/>
      <c r="AB93" s="6"/>
      <c r="AD93" s="99"/>
      <c r="AE93" s="6"/>
      <c r="AG93" s="99"/>
      <c r="AH93" s="6"/>
      <c r="AJ93" s="99"/>
      <c r="AK93" s="6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  <c r="IX93" s="4"/>
      <c r="IY93" s="4"/>
      <c r="IZ93" s="4"/>
      <c r="JA93" s="4"/>
      <c r="JB93" s="4"/>
      <c r="JC93" s="4"/>
    </row>
    <row r="94" spans="1:263" s="3" customFormat="1" x14ac:dyDescent="0.25">
      <c r="A94" s="1"/>
      <c r="B94" s="2"/>
      <c r="D94" s="1"/>
      <c r="E94" s="29"/>
      <c r="F94" s="29"/>
      <c r="G94" s="29"/>
      <c r="I94" s="99"/>
      <c r="J94" s="6"/>
      <c r="L94" s="99"/>
      <c r="M94" s="6"/>
      <c r="O94" s="99"/>
      <c r="P94" s="6"/>
      <c r="R94" s="99"/>
      <c r="S94" s="6"/>
      <c r="U94" s="99"/>
      <c r="V94" s="6"/>
      <c r="X94" s="99"/>
      <c r="Y94" s="6"/>
      <c r="AA94" s="99"/>
      <c r="AB94" s="6"/>
      <c r="AD94" s="99"/>
      <c r="AE94" s="6"/>
      <c r="AG94" s="99"/>
      <c r="AH94" s="6"/>
      <c r="AJ94" s="99"/>
      <c r="AK94" s="6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  <c r="IX94" s="4"/>
      <c r="IY94" s="4"/>
      <c r="IZ94" s="4"/>
      <c r="JA94" s="4"/>
      <c r="JB94" s="4"/>
      <c r="JC94" s="4"/>
    </row>
    <row r="112" spans="1:263" s="6" customFormat="1" x14ac:dyDescent="0.25">
      <c r="A112" s="1"/>
      <c r="B112" s="2"/>
      <c r="C112" s="3"/>
      <c r="D112" s="1"/>
      <c r="E112" s="4"/>
      <c r="F112" s="4"/>
      <c r="G112" s="4"/>
      <c r="H112" s="102"/>
      <c r="I112" s="100"/>
      <c r="K112" s="3"/>
      <c r="L112" s="99"/>
      <c r="N112" s="3"/>
      <c r="O112" s="100"/>
      <c r="Q112" s="3"/>
      <c r="R112" s="100"/>
      <c r="T112" s="3"/>
      <c r="U112" s="100"/>
      <c r="W112" s="3"/>
      <c r="X112" s="100"/>
      <c r="Z112" s="3"/>
      <c r="AA112" s="100"/>
      <c r="AC112" s="3"/>
      <c r="AD112" s="100"/>
      <c r="AF112" s="3"/>
      <c r="AG112" s="100"/>
      <c r="AI112" s="3"/>
      <c r="AJ112" s="100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  <c r="IW112" s="4"/>
      <c r="IX112" s="4"/>
      <c r="IY112" s="4"/>
      <c r="IZ112" s="4"/>
      <c r="JA112" s="4"/>
      <c r="JB112" s="4"/>
      <c r="JC112" s="4"/>
    </row>
    <row r="113" spans="1:263" s="6" customFormat="1" x14ac:dyDescent="0.25">
      <c r="A113" s="1"/>
      <c r="B113" s="2"/>
      <c r="C113" s="3"/>
      <c r="D113" s="1"/>
      <c r="E113" s="4"/>
      <c r="F113" s="4"/>
      <c r="G113" s="4"/>
      <c r="H113" s="102"/>
      <c r="I113" s="100"/>
      <c r="K113" s="3"/>
      <c r="L113" s="99"/>
      <c r="N113" s="3"/>
      <c r="O113" s="100"/>
      <c r="Q113" s="3"/>
      <c r="R113" s="100"/>
      <c r="T113" s="3"/>
      <c r="U113" s="100"/>
      <c r="W113" s="3"/>
      <c r="X113" s="100"/>
      <c r="Z113" s="3"/>
      <c r="AA113" s="100"/>
      <c r="AC113" s="3"/>
      <c r="AD113" s="100"/>
      <c r="AF113" s="3"/>
      <c r="AG113" s="100"/>
      <c r="AI113" s="3"/>
      <c r="AJ113" s="100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  <c r="IW113" s="4"/>
      <c r="IX113" s="4"/>
      <c r="IY113" s="4"/>
      <c r="IZ113" s="4"/>
      <c r="JA113" s="4"/>
      <c r="JB113" s="4"/>
      <c r="JC113" s="4"/>
    </row>
  </sheetData>
  <sheetProtection password="C534" sheet="1" selectLockedCells="1" selectUnlockedCells="1"/>
  <autoFilter ref="A4:JC66" xr:uid="{00000000-0009-0000-0000-000003000000}">
    <sortState xmlns:xlrd2="http://schemas.microsoft.com/office/spreadsheetml/2017/richdata2" ref="A5:JC66">
      <sortCondition ref="A4:A66"/>
    </sortState>
  </autoFilter>
  <mergeCells count="21">
    <mergeCell ref="Z3:AB3"/>
    <mergeCell ref="AC3:AE3"/>
    <mergeCell ref="AF3:AH3"/>
    <mergeCell ref="AI3:AK3"/>
    <mergeCell ref="H3:J3"/>
    <mergeCell ref="K3:M3"/>
    <mergeCell ref="N3:P3"/>
    <mergeCell ref="Q3:S3"/>
    <mergeCell ref="T3:V3"/>
    <mergeCell ref="W3:Y3"/>
    <mergeCell ref="AF1:AK1"/>
    <mergeCell ref="H2:M2"/>
    <mergeCell ref="N2:S2"/>
    <mergeCell ref="T2:Y2"/>
    <mergeCell ref="Z2:AE2"/>
    <mergeCell ref="AF2:AK2"/>
    <mergeCell ref="A1:B1"/>
    <mergeCell ref="H1:M1"/>
    <mergeCell ref="N1:S1"/>
    <mergeCell ref="T1:Y1"/>
    <mergeCell ref="Z1:AE1"/>
  </mergeCells>
  <conditionalFormatting sqref="B1:B1048576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{BD0BB7A0-7AE3-4F07-AC6E-A0268F6D8A51}</x14:id>
        </ext>
      </extLst>
    </cfRule>
  </conditionalFormatting>
  <conditionalFormatting sqref="G5:G66">
    <cfRule type="cellIs" dxfId="6" priority="1" operator="between">
      <formula>"x"</formula>
      <formula>"x"</formula>
    </cfRule>
  </conditionalFormatting>
  <dataValidations count="2">
    <dataValidation allowBlank="1" showInputMessage="1" showErrorMessage="1" prompt="1. Ergebnisse in Spalte &quot;Platz&quot; eintragen._x000a_2. Sortieren nach Spalte &quot;Platz&quot;_x000a_3. Spalte &quot;Platz ohne Gaststarter&quot; kopieren und einfügen als WERTE_x000a_(damit bleiben die Ergebnisse bei Umsortierung erhalten)" sqref="X1:X1048576 AG1:AG1048576 U1:U1048576 L1:L1048576 AA3:AA1048576 R1:R1048576 AJ1:AJ1048576 AD3:AD1048576 I1:I1048576 O1:O1048576" xr:uid="{00000000-0002-0000-0300-000000000000}"/>
    <dataValidation allowBlank="1" showInputMessage="1" showErrorMessage="1" prompt="Spalte für Formeln immer belassen!" sqref="H5:H66 V5:W66 AH5:AI66 P5:Q66 AB5:AC66 J5:K66 M5:N66 AL5:AL70 Y5:Z66 S5:T66 AE5:AF66 AK5:AK66" xr:uid="{00000000-0002-0000-0300-000001000000}"/>
  </dataValidations>
  <hyperlinks>
    <hyperlink ref="A1:B1" r:id="rId1" display="MZ-Cup 2014" xr:uid="{00000000-0004-0000-0300-000000000000}"/>
  </hyperlinks>
  <printOptions gridLines="1"/>
  <pageMargins left="0.59055118110236227" right="0.51181102362204722" top="0.39370078740157483" bottom="0.39370078740157483" header="0.19685039370078741" footer="0.19685039370078741"/>
  <pageSetup paperSize="9" scale="49" firstPageNumber="0" orientation="landscape" horizontalDpi="300" verticalDpi="300" r:id="rId2"/>
  <headerFooter alignWithMargins="0">
    <oddHeader>&amp;L&amp;14www.mzcup.de&amp;C&amp;"Arial,Fett"&amp;20MZ-Cup 2022&amp;R&amp;14Stand:  &amp;D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D0BB7A0-7AE3-4F07-AC6E-A0268F6D8A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B1:B1048576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JI113"/>
  <sheetViews>
    <sheetView zoomScale="90" zoomScaleNormal="9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A60" sqref="A60:XFD60"/>
    </sheetView>
  </sheetViews>
  <sheetFormatPr baseColWidth="10" defaultColWidth="11.5" defaultRowHeight="15.05" outlineLevelCol="1" x14ac:dyDescent="0.25"/>
  <cols>
    <col min="1" max="1" width="11" style="1" customWidth="1"/>
    <col min="2" max="2" width="25.5" style="2" customWidth="1"/>
    <col min="3" max="3" width="8.875" style="3" customWidth="1"/>
    <col min="4" max="4" width="8" style="1" customWidth="1"/>
    <col min="5" max="5" width="18.875" style="4" customWidth="1"/>
    <col min="6" max="6" width="13.5" style="4" customWidth="1"/>
    <col min="7" max="7" width="13" style="4" customWidth="1"/>
    <col min="8" max="8" width="6.5" style="3" customWidth="1"/>
    <col min="9" max="9" width="6.5" style="99" hidden="1" customWidth="1" outlineLevel="1"/>
    <col min="10" max="10" width="5.5" style="6" customWidth="1" collapsed="1"/>
    <col min="11" max="11" width="6.5" style="3" customWidth="1"/>
    <col min="12" max="12" width="6.5" style="99" hidden="1" customWidth="1" outlineLevel="1"/>
    <col min="13" max="13" width="5.5" style="6" customWidth="1" collapsed="1"/>
    <col min="14" max="14" width="6.5" style="3" customWidth="1"/>
    <col min="15" max="15" width="6.5" style="99" hidden="1" customWidth="1" outlineLevel="1"/>
    <col min="16" max="16" width="5.5" style="6" customWidth="1" collapsed="1"/>
    <col min="17" max="17" width="6.5" style="3" customWidth="1"/>
    <col min="18" max="18" width="6.5" style="99" hidden="1" customWidth="1" outlineLevel="1"/>
    <col min="19" max="19" width="5.5" style="6" customWidth="1" collapsed="1"/>
    <col min="20" max="20" width="6.5" style="3" customWidth="1"/>
    <col min="21" max="21" width="6.5" style="99" hidden="1" customWidth="1" outlineLevel="1"/>
    <col min="22" max="22" width="5.5" style="6" customWidth="1" collapsed="1"/>
    <col min="23" max="23" width="6.5" style="3" customWidth="1"/>
    <col min="24" max="24" width="6.5" style="99" hidden="1" customWidth="1" outlineLevel="1"/>
    <col min="25" max="25" width="5.5" style="6" customWidth="1" collapsed="1"/>
    <col min="26" max="26" width="6.5" style="3" customWidth="1"/>
    <col min="27" max="27" width="6.5" style="99" hidden="1" customWidth="1" outlineLevel="1"/>
    <col min="28" max="28" width="5.5" style="6" customWidth="1" collapsed="1"/>
    <col min="29" max="29" width="6.5" style="3" customWidth="1"/>
    <col min="30" max="30" width="6.5" style="99" hidden="1" customWidth="1" outlineLevel="1"/>
    <col min="31" max="31" width="5.5" style="6" customWidth="1" collapsed="1"/>
    <col min="32" max="32" width="6.5" style="3" customWidth="1"/>
    <col min="33" max="33" width="6.5" style="99" hidden="1" customWidth="1" outlineLevel="1"/>
    <col min="34" max="34" width="5.5" style="6" customWidth="1" collapsed="1"/>
    <col min="35" max="35" width="6.5" style="3" customWidth="1"/>
    <col min="36" max="36" width="6.5" style="99" hidden="1" customWidth="1" outlineLevel="1"/>
    <col min="37" max="37" width="5.5" style="6" customWidth="1" collapsed="1"/>
    <col min="38" max="38" width="6.5" style="3" customWidth="1"/>
    <col min="39" max="39" width="6.5" style="99" hidden="1" customWidth="1" outlineLevel="1"/>
    <col min="40" max="40" width="5.5" style="6" customWidth="1" collapsed="1"/>
    <col min="41" max="41" width="6.5" style="3" customWidth="1"/>
    <col min="42" max="42" width="6.5" style="99" hidden="1" customWidth="1" outlineLevel="1"/>
    <col min="43" max="43" width="5.5" style="6" customWidth="1" collapsed="1"/>
    <col min="44" max="44" width="16.875" style="4" hidden="1" customWidth="1" outlineLevel="1"/>
    <col min="45" max="45" width="11.5" style="4" collapsed="1"/>
    <col min="46" max="159" width="11.5" style="4"/>
    <col min="160" max="160" width="11.5" style="4" hidden="1" customWidth="1"/>
    <col min="161" max="16384" width="11.5" style="4"/>
  </cols>
  <sheetData>
    <row r="1" spans="1:46" ht="20.3" x14ac:dyDescent="0.35">
      <c r="A1" s="320" t="s">
        <v>336</v>
      </c>
      <c r="B1" s="320"/>
      <c r="G1" s="159" t="s">
        <v>150</v>
      </c>
      <c r="H1" s="319" t="s">
        <v>279</v>
      </c>
      <c r="I1" s="319"/>
      <c r="J1" s="319"/>
      <c r="K1" s="319"/>
      <c r="L1" s="319"/>
      <c r="M1" s="319"/>
      <c r="N1" s="319" t="s">
        <v>281</v>
      </c>
      <c r="O1" s="319"/>
      <c r="P1" s="319"/>
      <c r="Q1" s="319"/>
      <c r="R1" s="319"/>
      <c r="S1" s="319"/>
      <c r="T1" s="314" t="s">
        <v>347</v>
      </c>
      <c r="U1" s="315"/>
      <c r="V1" s="315"/>
      <c r="W1" s="315"/>
      <c r="X1" s="315"/>
      <c r="Y1" s="325"/>
      <c r="Z1" s="314" t="s">
        <v>339</v>
      </c>
      <c r="AA1" s="315"/>
      <c r="AB1" s="315"/>
      <c r="AC1" s="315"/>
      <c r="AD1" s="315"/>
      <c r="AE1" s="315"/>
      <c r="AF1" s="314" t="s">
        <v>284</v>
      </c>
      <c r="AG1" s="315"/>
      <c r="AH1" s="315"/>
      <c r="AI1" s="315"/>
      <c r="AJ1" s="315"/>
      <c r="AK1" s="325"/>
      <c r="AL1" s="314" t="s">
        <v>4</v>
      </c>
      <c r="AM1" s="315"/>
      <c r="AN1" s="315"/>
      <c r="AO1" s="315"/>
      <c r="AP1" s="315"/>
      <c r="AQ1" s="325"/>
    </row>
    <row r="2" spans="1:46" x14ac:dyDescent="0.25">
      <c r="A2" s="7"/>
      <c r="B2" s="7"/>
      <c r="G2" s="159" t="s">
        <v>151</v>
      </c>
      <c r="H2" s="321" t="s">
        <v>338</v>
      </c>
      <c r="I2" s="321"/>
      <c r="J2" s="321"/>
      <c r="K2" s="321"/>
      <c r="L2" s="321"/>
      <c r="M2" s="321"/>
      <c r="N2" s="327" t="s">
        <v>346</v>
      </c>
      <c r="O2" s="327"/>
      <c r="P2" s="327"/>
      <c r="Q2" s="327"/>
      <c r="R2" s="327"/>
      <c r="S2" s="327"/>
      <c r="T2" s="316" t="s">
        <v>340</v>
      </c>
      <c r="U2" s="317"/>
      <c r="V2" s="317"/>
      <c r="W2" s="317"/>
      <c r="X2" s="317"/>
      <c r="Y2" s="318"/>
      <c r="Z2" s="316" t="s">
        <v>341</v>
      </c>
      <c r="AA2" s="317"/>
      <c r="AB2" s="317"/>
      <c r="AC2" s="317"/>
      <c r="AD2" s="317"/>
      <c r="AE2" s="317"/>
      <c r="AF2" s="316" t="s">
        <v>342</v>
      </c>
      <c r="AG2" s="317"/>
      <c r="AH2" s="317"/>
      <c r="AI2" s="317"/>
      <c r="AJ2" s="317"/>
      <c r="AK2" s="318"/>
      <c r="AL2" s="316" t="s">
        <v>343</v>
      </c>
      <c r="AM2" s="317"/>
      <c r="AN2" s="317"/>
      <c r="AO2" s="317"/>
      <c r="AP2" s="317"/>
      <c r="AQ2" s="318"/>
      <c r="AR2" s="3"/>
    </row>
    <row r="3" spans="1:46" ht="16.2" customHeight="1" x14ac:dyDescent="0.25">
      <c r="A3" s="7"/>
      <c r="E3" s="1"/>
      <c r="F3" s="1"/>
      <c r="H3" s="319" t="s">
        <v>12</v>
      </c>
      <c r="I3" s="319"/>
      <c r="J3" s="319"/>
      <c r="K3" s="319" t="s">
        <v>13</v>
      </c>
      <c r="L3" s="319"/>
      <c r="M3" s="319"/>
      <c r="N3" s="319" t="s">
        <v>14</v>
      </c>
      <c r="O3" s="319"/>
      <c r="P3" s="319"/>
      <c r="Q3" s="319" t="s">
        <v>15</v>
      </c>
      <c r="R3" s="319"/>
      <c r="S3" s="319"/>
      <c r="T3" s="319" t="s">
        <v>16</v>
      </c>
      <c r="U3" s="319"/>
      <c r="V3" s="319"/>
      <c r="W3" s="319" t="s">
        <v>308</v>
      </c>
      <c r="X3" s="319"/>
      <c r="Y3" s="319"/>
      <c r="Z3" s="319" t="s">
        <v>18</v>
      </c>
      <c r="AA3" s="319"/>
      <c r="AB3" s="319"/>
      <c r="AC3" s="319" t="s">
        <v>19</v>
      </c>
      <c r="AD3" s="319"/>
      <c r="AE3" s="319"/>
      <c r="AF3" s="319" t="s">
        <v>20</v>
      </c>
      <c r="AG3" s="319"/>
      <c r="AH3" s="319"/>
      <c r="AI3" s="319" t="s">
        <v>21</v>
      </c>
      <c r="AJ3" s="319"/>
      <c r="AK3" s="319"/>
      <c r="AL3" s="322" t="s">
        <v>22</v>
      </c>
      <c r="AM3" s="323"/>
      <c r="AN3" s="324"/>
      <c r="AO3" s="322" t="s">
        <v>191</v>
      </c>
      <c r="AP3" s="323"/>
      <c r="AQ3" s="324"/>
      <c r="AR3" s="112"/>
      <c r="AS3" s="113"/>
      <c r="AT3" s="114"/>
    </row>
    <row r="4" spans="1:46" s="158" customFormat="1" ht="29.45" customHeight="1" thickBot="1" x14ac:dyDescent="0.3">
      <c r="A4" s="151" t="s">
        <v>24</v>
      </c>
      <c r="B4" s="152" t="s">
        <v>25</v>
      </c>
      <c r="C4" s="153" t="s">
        <v>255</v>
      </c>
      <c r="D4" s="151" t="s">
        <v>27</v>
      </c>
      <c r="E4" s="154" t="s">
        <v>28</v>
      </c>
      <c r="F4" s="154" t="s">
        <v>29</v>
      </c>
      <c r="G4" s="168" t="s">
        <v>256</v>
      </c>
      <c r="H4" s="153" t="s">
        <v>30</v>
      </c>
      <c r="I4" s="155" t="s">
        <v>206</v>
      </c>
      <c r="J4" s="156" t="s">
        <v>31</v>
      </c>
      <c r="K4" s="153" t="s">
        <v>30</v>
      </c>
      <c r="L4" s="155" t="s">
        <v>206</v>
      </c>
      <c r="M4" s="156" t="s">
        <v>31</v>
      </c>
      <c r="N4" s="153" t="s">
        <v>30</v>
      </c>
      <c r="O4" s="155" t="s">
        <v>206</v>
      </c>
      <c r="P4" s="156" t="s">
        <v>31</v>
      </c>
      <c r="Q4" s="153" t="s">
        <v>30</v>
      </c>
      <c r="R4" s="155" t="s">
        <v>206</v>
      </c>
      <c r="S4" s="156" t="s">
        <v>31</v>
      </c>
      <c r="T4" s="153" t="s">
        <v>30</v>
      </c>
      <c r="U4" s="155" t="s">
        <v>206</v>
      </c>
      <c r="V4" s="156" t="s">
        <v>31</v>
      </c>
      <c r="W4" s="153" t="s">
        <v>30</v>
      </c>
      <c r="X4" s="155" t="s">
        <v>206</v>
      </c>
      <c r="Y4" s="156" t="s">
        <v>31</v>
      </c>
      <c r="Z4" s="153" t="s">
        <v>30</v>
      </c>
      <c r="AA4" s="155" t="s">
        <v>206</v>
      </c>
      <c r="AB4" s="156" t="s">
        <v>31</v>
      </c>
      <c r="AC4" s="153" t="s">
        <v>30</v>
      </c>
      <c r="AD4" s="155" t="s">
        <v>206</v>
      </c>
      <c r="AE4" s="156" t="s">
        <v>31</v>
      </c>
      <c r="AF4" s="153" t="s">
        <v>30</v>
      </c>
      <c r="AG4" s="155" t="s">
        <v>206</v>
      </c>
      <c r="AH4" s="156" t="s">
        <v>31</v>
      </c>
      <c r="AI4" s="153" t="s">
        <v>30</v>
      </c>
      <c r="AJ4" s="155" t="s">
        <v>206</v>
      </c>
      <c r="AK4" s="156" t="s">
        <v>31</v>
      </c>
      <c r="AL4" s="153" t="s">
        <v>30</v>
      </c>
      <c r="AM4" s="155" t="s">
        <v>206</v>
      </c>
      <c r="AN4" s="156" t="s">
        <v>31</v>
      </c>
      <c r="AO4" s="153" t="s">
        <v>30</v>
      </c>
      <c r="AP4" s="155" t="s">
        <v>206</v>
      </c>
      <c r="AQ4" s="156" t="s">
        <v>31</v>
      </c>
      <c r="AR4" s="157" t="s">
        <v>207</v>
      </c>
    </row>
    <row r="5" spans="1:46" s="71" customFormat="1" x14ac:dyDescent="0.25">
      <c r="A5" s="145">
        <f t="shared" ref="A5:A36" si="0">_xlfn.RANK.EQ(B5,$B$5:$B$65)</f>
        <v>1</v>
      </c>
      <c r="B5" s="146">
        <f>SUM(IF(ISNUMBER(J5),J5)+IF(ISNUMBER(M5),M5)+IF(ISNUMBER(P5),P5)+IF(ISNUMBER(S5),S5)+IF(ISNUMBER(V5),V5)+IF(ISNUMBER(Y5),Y5)+IF(ISNUMBER(AB5),AB5)+IF(ISNUMBER(AE5),AE5)+IF(ISNUMBER(AH5),AH5)+IF(ISNUMBER(AK5),AK5)+IF(ISNUMBER(#REF!),#REF!)+IF(ISNUMBER(AN5),AN5)+IF(ISNUMBER(AQ5),AQ5))</f>
        <v>220</v>
      </c>
      <c r="C5" s="124">
        <v>11</v>
      </c>
      <c r="D5" s="122"/>
      <c r="E5" s="147" t="s">
        <v>37</v>
      </c>
      <c r="F5" s="147" t="s">
        <v>38</v>
      </c>
      <c r="G5" s="148"/>
      <c r="H5" s="63">
        <v>2</v>
      </c>
      <c r="I5" s="99">
        <v>2</v>
      </c>
      <c r="J5" s="39">
        <f>IF(AND($G5="x",H5&gt;0),0,IF(ISERROR(LOOKUP(I5,Punkte!$D$1:$D$22,Punkte!$E$1:$E$22)),"",LOOKUP((I5),Punkte!$D$1:$D$22,Punkte!$E$1:$E$22)))</f>
        <v>20</v>
      </c>
      <c r="K5" s="3">
        <v>1</v>
      </c>
      <c r="L5" s="99">
        <v>1</v>
      </c>
      <c r="M5" s="39">
        <f>IF(AND($G5="x",K5&gt;0),0,IF(ISERROR(LOOKUP(L5,Punkte!$D$1:$D$22,Punkte!$E$1:$E$22)),"",LOOKUP((L5),Punkte!$D$1:$D$22,Punkte!$E$1:$E$22)))</f>
        <v>25</v>
      </c>
      <c r="N5" s="3"/>
      <c r="O5" s="99">
        <f>IF($G5="x",0,IF(N5&lt;50,N5-COUNTIFS($G$5:$G5,"x"),0))</f>
        <v>0</v>
      </c>
      <c r="P5" s="39" t="str">
        <f>IF(AND($G5="x",N5&gt;0),0,IF(ISERROR(LOOKUP(O5,Punkte!$D$1:$D$22,Punkte!$E$1:$E$22)),"",LOOKUP((O5),Punkte!$D$1:$D$22,Punkte!$E$1:$E$22)))</f>
        <v/>
      </c>
      <c r="Q5" s="3"/>
      <c r="R5" s="99">
        <f>IF($G5="x",0,IF(Q5&lt;50,Q5-COUNTIFS($G$5:$G5,"x"),0))</f>
        <v>0</v>
      </c>
      <c r="S5" s="39" t="str">
        <f>IF(AND($G5="x",Q5&gt;0),0,IF(ISERROR(LOOKUP(R5,Punkte!$D$1:$D$22,Punkte!$E$1:$E$22)),"",LOOKUP((R5),Punkte!$D$1:$D$22,Punkte!$E$1:$E$22)))</f>
        <v/>
      </c>
      <c r="T5" s="3">
        <v>2</v>
      </c>
      <c r="U5" s="99">
        <v>2</v>
      </c>
      <c r="V5" s="39">
        <f>IF(AND($G5="x",T5&gt;0),0,IF(ISERROR(LOOKUP(U5,Punkte!$D$1:$D$22,Punkte!$E$1:$E$22)),"",LOOKUP((U5),Punkte!$D$1:$D$22,Punkte!$E$1:$E$22)))</f>
        <v>20</v>
      </c>
      <c r="W5" s="3">
        <v>3</v>
      </c>
      <c r="X5" s="99">
        <v>2</v>
      </c>
      <c r="Y5" s="39">
        <f>IF(AND($G5="x",W5&gt;0),0,IF(ISERROR(LOOKUP(X5,Punkte!$D$1:$D$22,Punkte!$E$1:$E$22)),"",LOOKUP((X5),Punkte!$D$1:$D$22,Punkte!$E$1:$E$22)))</f>
        <v>20</v>
      </c>
      <c r="Z5" s="3">
        <v>1</v>
      </c>
      <c r="AA5" s="99">
        <v>1</v>
      </c>
      <c r="AB5" s="39">
        <f>IF(AND($G5="x",Z5&gt;0),0,IF(ISERROR(LOOKUP(AA5,Punkte!$D$1:$D$22,Punkte!$E$1:$E$22)),"",LOOKUP((AA5),Punkte!$D$1:$D$22,Punkte!$E$1:$E$22)))</f>
        <v>25</v>
      </c>
      <c r="AC5" s="3">
        <v>1</v>
      </c>
      <c r="AD5" s="99">
        <v>1</v>
      </c>
      <c r="AE5" s="39">
        <f>IF(AND($G5="x",AC5&gt;0),0,IF(ISERROR(LOOKUP(AD5,Punkte!$D$1:$D$22,Punkte!$E$1:$E$22)),"",LOOKUP((AD5),Punkte!$D$1:$D$22,Punkte!$E$1:$E$22)))</f>
        <v>25</v>
      </c>
      <c r="AF5" s="3">
        <v>2</v>
      </c>
      <c r="AG5" s="99">
        <v>1</v>
      </c>
      <c r="AH5" s="39">
        <f>IF(AND($G5="x",AF5&gt;0),0,IF(ISERROR(LOOKUP(AG5,Punkte!$D$1:$D$22,Punkte!$E$1:$E$22)),"",LOOKUP((AG5),Punkte!$D$1:$D$22,Punkte!$E$1:$E$22)))</f>
        <v>25</v>
      </c>
      <c r="AI5" s="3">
        <v>3</v>
      </c>
      <c r="AJ5" s="99">
        <v>2</v>
      </c>
      <c r="AK5" s="39">
        <f>IF(AND($G5="x",AI5&gt;0),0,IF(ISERROR(LOOKUP(AJ5,Punkte!$D$1:$D$22,Punkte!$E$1:$E$22)),"",LOOKUP((AJ5),Punkte!$D$1:$D$22,Punkte!$E$1:$E$22)))</f>
        <v>20</v>
      </c>
      <c r="AL5" s="3">
        <v>2</v>
      </c>
      <c r="AM5" s="99">
        <v>2</v>
      </c>
      <c r="AN5" s="39">
        <f>IF(AND($G5="x",AL5&gt;0),0,IF(ISERROR(LOOKUP(AM5,Punkte!$D$1:$D$22,Punkte!$E$1:$E$22)),"",LOOKUP((AM5),Punkte!$D$1:$D$22,Punkte!$E$1:$E$22)))</f>
        <v>20</v>
      </c>
      <c r="AO5" s="3">
        <v>3</v>
      </c>
      <c r="AP5" s="99">
        <v>2</v>
      </c>
      <c r="AQ5" s="39">
        <f>IF(AND($G5="x",AO5&gt;0),0,IF(ISERROR(LOOKUP(AP5,Punkte!$D$1:$D$22,Punkte!$E$1:$E$22)),"",LOOKUP((AP5),Punkte!$D$1:$D$22,Punkte!$E$1:$E$22)))</f>
        <v>20</v>
      </c>
      <c r="AR5" s="120">
        <f t="shared" ref="AR5:AR36" si="1">COUNTA(H5,K5,N5,Q5,T5,W5,Z5,AC5,AF5,AI5,AL5,AO5)</f>
        <v>10</v>
      </c>
    </row>
    <row r="6" spans="1:46" collapsed="1" x14ac:dyDescent="0.25">
      <c r="A6" s="9">
        <f t="shared" si="0"/>
        <v>2</v>
      </c>
      <c r="B6" s="146">
        <f>SUM(IF(ISNUMBER(J6),J6)+IF(ISNUMBER(M6),M6)+IF(ISNUMBER(P6),P6)+IF(ISNUMBER(S6),S6)+IF(ISNUMBER(V6),V6)+IF(ISNUMBER(Y6),Y6)+IF(ISNUMBER(AB6),AB6)+IF(ISNUMBER(AE6),AE6)+IF(ISNUMBER(AH6),AH6)+IF(ISNUMBER(AK6),AK6)+IF(ISNUMBER(#REF!),#REF!)+IF(ISNUMBER(AN6),AN6)+IF(ISNUMBER(AQ6),AQ6))</f>
        <v>198</v>
      </c>
      <c r="C6" s="3">
        <v>77</v>
      </c>
      <c r="E6" s="15" t="s">
        <v>33</v>
      </c>
      <c r="F6" s="15" t="s">
        <v>34</v>
      </c>
      <c r="G6" s="193"/>
      <c r="H6" s="63">
        <v>1</v>
      </c>
      <c r="I6" s="99">
        <v>1</v>
      </c>
      <c r="J6" s="39">
        <f>IF(AND($G6="x",H6&gt;0),0,IF(ISERROR(LOOKUP(I6,Punkte!$D$1:$D$22,Punkte!$E$1:$E$22)),"",LOOKUP((I6),Punkte!$D$1:$D$22,Punkte!$E$1:$E$22)))</f>
        <v>25</v>
      </c>
      <c r="K6" s="3">
        <v>2</v>
      </c>
      <c r="L6" s="99">
        <v>2</v>
      </c>
      <c r="M6" s="39">
        <f>IF(AND($G6="x",K6&gt;0),0,IF(ISERROR(LOOKUP(L6,Punkte!$D$1:$D$22,Punkte!$E$1:$E$22)),"",LOOKUP((L6),Punkte!$D$1:$D$22,Punkte!$E$1:$E$22)))</f>
        <v>20</v>
      </c>
      <c r="O6" s="99">
        <f>IF($G6="x",0,IF(N6&lt;50,N6-COUNTIFS($G$5:$G6,"x"),0))</f>
        <v>0</v>
      </c>
      <c r="P6" s="39" t="str">
        <f>IF(AND($G6="x",N6&gt;0),0,IF(ISERROR(LOOKUP(O6,Punkte!$D$1:$D$22,Punkte!$E$1:$E$22)),"",LOOKUP((O6),Punkte!$D$1:$D$22,Punkte!$E$1:$E$22)))</f>
        <v/>
      </c>
      <c r="R6" s="99">
        <f>IF($G6="x",0,IF(Q6&lt;50,Q6-COUNTIFS($G$5:$G6,"x"),0))</f>
        <v>0</v>
      </c>
      <c r="S6" s="39" t="str">
        <f>IF(AND($G6="x",Q6&gt;0),0,IF(ISERROR(LOOKUP(R6,Punkte!$D$1:$D$22,Punkte!$E$1:$E$22)),"",LOOKUP((R6),Punkte!$D$1:$D$22,Punkte!$E$1:$E$22)))</f>
        <v/>
      </c>
      <c r="T6" s="3">
        <v>1</v>
      </c>
      <c r="U6" s="99">
        <v>1</v>
      </c>
      <c r="V6" s="39">
        <f>IF(AND($G6="x",T6&gt;0),0,IF(ISERROR(LOOKUP(U6,Punkte!$D$1:$D$22,Punkte!$E$1:$E$22)),"",LOOKUP((U6),Punkte!$D$1:$D$22,Punkte!$E$1:$E$22)))</f>
        <v>25</v>
      </c>
      <c r="W6" s="3">
        <v>5</v>
      </c>
      <c r="X6" s="99">
        <v>4</v>
      </c>
      <c r="Y6" s="39">
        <f>IF(AND($G6="x",W6&gt;0),0,IF(ISERROR(LOOKUP(X6,Punkte!$D$1:$D$22,Punkte!$E$1:$E$22)),"",LOOKUP((X6),Punkte!$D$1:$D$22,Punkte!$E$1:$E$22)))</f>
        <v>13</v>
      </c>
      <c r="Z6" s="3">
        <v>2</v>
      </c>
      <c r="AA6" s="99">
        <v>2</v>
      </c>
      <c r="AB6" s="39">
        <f>IF(AND($G6="x",Z6&gt;0),0,IF(ISERROR(LOOKUP(AA6,Punkte!$D$1:$D$22,Punkte!$E$1:$E$22)),"",LOOKUP((AA6),Punkte!$D$1:$D$22,Punkte!$E$1:$E$22)))</f>
        <v>20</v>
      </c>
      <c r="AC6" s="3" t="s">
        <v>47</v>
      </c>
      <c r="AD6" s="99">
        <v>0</v>
      </c>
      <c r="AE6" s="39" t="str">
        <f>IF(AND($G6="x",AC6&gt;0),0,IF(ISERROR(LOOKUP(AD6,Punkte!$D$1:$D$22,Punkte!$E$1:$E$22)),"",LOOKUP((AD6),Punkte!$D$1:$D$22,Punkte!$E$1:$E$22)))</f>
        <v/>
      </c>
      <c r="AF6" s="3">
        <v>3</v>
      </c>
      <c r="AG6" s="99">
        <v>2</v>
      </c>
      <c r="AH6" s="39">
        <f>IF(AND($G6="x",AF6&gt;0),0,IF(ISERROR(LOOKUP(AG6,Punkte!$D$1:$D$22,Punkte!$E$1:$E$22)),"",LOOKUP((AG6),Punkte!$D$1:$D$22,Punkte!$E$1:$E$22)))</f>
        <v>20</v>
      </c>
      <c r="AI6" s="3">
        <v>1</v>
      </c>
      <c r="AJ6" s="99">
        <v>1</v>
      </c>
      <c r="AK6" s="39">
        <f>IF(AND($G6="x",AI6&gt;0),0,IF(ISERROR(LOOKUP(AJ6,Punkte!$D$1:$D$22,Punkte!$E$1:$E$22)),"",LOOKUP((AJ6),Punkte!$D$1:$D$22,Punkte!$E$1:$E$22)))</f>
        <v>25</v>
      </c>
      <c r="AL6" s="3">
        <v>1</v>
      </c>
      <c r="AM6" s="99">
        <v>1</v>
      </c>
      <c r="AN6" s="39">
        <f>IF(AND($G6="x",AL6&gt;0),0,IF(ISERROR(LOOKUP(AM6,Punkte!$D$1:$D$22,Punkte!$E$1:$E$22)),"",LOOKUP((AM6),Punkte!$D$1:$D$22,Punkte!$E$1:$E$22)))</f>
        <v>25</v>
      </c>
      <c r="AO6" s="3">
        <v>1</v>
      </c>
      <c r="AP6" s="99">
        <v>1</v>
      </c>
      <c r="AQ6" s="39">
        <f>IF(AND($G6="x",AO6&gt;0),0,IF(ISERROR(LOOKUP(AP6,Punkte!$D$1:$D$22,Punkte!$E$1:$E$22)),"",LOOKUP((AP6),Punkte!$D$1:$D$22,Punkte!$E$1:$E$22)))</f>
        <v>25</v>
      </c>
      <c r="AR6" s="120">
        <f t="shared" si="1"/>
        <v>10</v>
      </c>
    </row>
    <row r="7" spans="1:46" x14ac:dyDescent="0.25">
      <c r="A7" s="9">
        <f t="shared" si="0"/>
        <v>3</v>
      </c>
      <c r="B7" s="146">
        <f>SUM(IF(ISNUMBER(J7),J7)+IF(ISNUMBER(M7),M7)+IF(ISNUMBER(P7),P7)+IF(ISNUMBER(S7),S7)+IF(ISNUMBER(V7),V7)+IF(ISNUMBER(Y7),Y7)+IF(ISNUMBER(AB7),AB7)+IF(ISNUMBER(AE7),AE7)+IF(ISNUMBER(AH7),AH7)+IF(ISNUMBER(AK7),AK7)+IF(ISNUMBER(#REF!),#REF!)+IF(ISNUMBER(AN7),AN7)+IF(ISNUMBER(AQ7),AQ7))</f>
        <v>145</v>
      </c>
      <c r="C7" s="3">
        <v>39</v>
      </c>
      <c r="E7" s="15" t="s">
        <v>257</v>
      </c>
      <c r="F7" s="15" t="s">
        <v>258</v>
      </c>
      <c r="G7" s="193"/>
      <c r="H7" s="63">
        <v>4</v>
      </c>
      <c r="I7" s="99">
        <v>4</v>
      </c>
      <c r="J7" s="39">
        <f>IF(AND($G7="x",H7&gt;0),0,IF(ISERROR(LOOKUP(I7,Punkte!$D$1:$D$22,Punkte!$E$1:$E$22)),"",LOOKUP((I7),Punkte!$D$1:$D$22,Punkte!$E$1:$E$22)))</f>
        <v>13</v>
      </c>
      <c r="K7" s="3">
        <v>4</v>
      </c>
      <c r="L7" s="99">
        <v>4</v>
      </c>
      <c r="M7" s="39">
        <f>IF(AND($G7="x",K7&gt;0),0,IF(ISERROR(LOOKUP(L7,Punkte!$D$1:$D$22,Punkte!$E$1:$E$22)),"",LOOKUP((L7),Punkte!$D$1:$D$22,Punkte!$E$1:$E$22)))</f>
        <v>13</v>
      </c>
      <c r="O7" s="99">
        <f>IF($G7="x",0,IF(N7&lt;50,N7-COUNTIFS($G$5:$G7,"x"),0))</f>
        <v>0</v>
      </c>
      <c r="P7" s="39" t="str">
        <f>IF(AND($G7="x",N7&gt;0),0,IF(ISERROR(LOOKUP(O7,Punkte!$D$1:$D$22,Punkte!$E$1:$E$22)),"",LOOKUP((O7),Punkte!$D$1:$D$22,Punkte!$E$1:$E$22)))</f>
        <v/>
      </c>
      <c r="R7" s="99">
        <f>IF($G7="x",0,IF(Q7&lt;50,Q7-COUNTIFS($G$5:$G7,"x"),0))</f>
        <v>0</v>
      </c>
      <c r="S7" s="39" t="str">
        <f>IF(AND($G7="x",Q7&gt;0),0,IF(ISERROR(LOOKUP(R7,Punkte!$D$1:$D$22,Punkte!$E$1:$E$22)),"",LOOKUP((R7),Punkte!$D$1:$D$22,Punkte!$E$1:$E$22)))</f>
        <v/>
      </c>
      <c r="T7" s="3">
        <v>6</v>
      </c>
      <c r="U7" s="99">
        <v>5</v>
      </c>
      <c r="V7" s="39">
        <f>IF(AND($G7="x",T7&gt;0),0,IF(ISERROR(LOOKUP(U7,Punkte!$D$1:$D$22,Punkte!$E$1:$E$22)),"",LOOKUP((U7),Punkte!$D$1:$D$22,Punkte!$E$1:$E$22)))</f>
        <v>11</v>
      </c>
      <c r="W7" s="3">
        <v>6</v>
      </c>
      <c r="X7" s="99">
        <v>5</v>
      </c>
      <c r="Y7" s="39">
        <f>IF(AND($G7="x",W7&gt;0),0,IF(ISERROR(LOOKUP(X7,Punkte!$D$1:$D$22,Punkte!$E$1:$E$22)),"",LOOKUP((X7),Punkte!$D$1:$D$22,Punkte!$E$1:$E$22)))</f>
        <v>11</v>
      </c>
      <c r="Z7" s="3">
        <v>3</v>
      </c>
      <c r="AA7" s="99">
        <v>3</v>
      </c>
      <c r="AB7" s="39">
        <f>IF(AND($G7="x",Z7&gt;0),0,IF(ISERROR(LOOKUP(AA7,Punkte!$D$1:$D$22,Punkte!$E$1:$E$22)),"",LOOKUP((AA7),Punkte!$D$1:$D$22,Punkte!$E$1:$E$22)))</f>
        <v>16</v>
      </c>
      <c r="AC7" s="3">
        <v>2</v>
      </c>
      <c r="AD7" s="99">
        <v>2</v>
      </c>
      <c r="AE7" s="39">
        <f>IF(AND($G7="x",AC7&gt;0),0,IF(ISERROR(LOOKUP(AD7,Punkte!$D$1:$D$22,Punkte!$E$1:$E$22)),"",LOOKUP((AD7),Punkte!$D$1:$D$22,Punkte!$E$1:$E$22)))</f>
        <v>20</v>
      </c>
      <c r="AF7" s="3">
        <v>5</v>
      </c>
      <c r="AG7" s="99">
        <v>3</v>
      </c>
      <c r="AH7" s="39">
        <f>IF(AND($G7="x",AF7&gt;0),0,IF(ISERROR(LOOKUP(AG7,Punkte!$D$1:$D$22,Punkte!$E$1:$E$22)),"",LOOKUP((AG7),Punkte!$D$1:$D$22,Punkte!$E$1:$E$22)))</f>
        <v>16</v>
      </c>
      <c r="AI7" s="3">
        <v>4</v>
      </c>
      <c r="AJ7" s="99">
        <v>3</v>
      </c>
      <c r="AK7" s="39">
        <f>IF(AND($G7="x",AI7&gt;0),0,IF(ISERROR(LOOKUP(AJ7,Punkte!$D$1:$D$22,Punkte!$E$1:$E$22)),"",LOOKUP((AJ7),Punkte!$D$1:$D$22,Punkte!$E$1:$E$22)))</f>
        <v>16</v>
      </c>
      <c r="AL7" s="3">
        <v>5</v>
      </c>
      <c r="AM7" s="99">
        <v>4</v>
      </c>
      <c r="AN7" s="39">
        <f>IF(AND($G7="x",AL7&gt;0),0,IF(ISERROR(LOOKUP(AM7,Punkte!$D$1:$D$22,Punkte!$E$1:$E$22)),"",LOOKUP((AM7),Punkte!$D$1:$D$22,Punkte!$E$1:$E$22)))</f>
        <v>13</v>
      </c>
      <c r="AO7" s="3">
        <v>7</v>
      </c>
      <c r="AP7" s="99">
        <v>3</v>
      </c>
      <c r="AQ7" s="39">
        <f>IF(AND($G7="x",AO7&gt;0),0,IF(ISERROR(LOOKUP(AP7,Punkte!$D$1:$D$22,Punkte!$E$1:$E$22)),"",LOOKUP((AP7),Punkte!$D$1:$D$22,Punkte!$E$1:$E$22)))</f>
        <v>16</v>
      </c>
      <c r="AR7" s="120">
        <f t="shared" si="1"/>
        <v>10</v>
      </c>
    </row>
    <row r="8" spans="1:46" x14ac:dyDescent="0.25">
      <c r="A8" s="9">
        <f t="shared" si="0"/>
        <v>4</v>
      </c>
      <c r="B8" s="146">
        <f>SUM(IF(ISNUMBER(J8),J8)+IF(ISNUMBER(M8),M8)+IF(ISNUMBER(P8),P8)+IF(ISNUMBER(S8),S8)+IF(ISNUMBER(V8),V8)+IF(ISNUMBER(Y8),Y8)+IF(ISNUMBER(AB8),AB8)+IF(ISNUMBER(AE8),AE8)+IF(ISNUMBER(AH8),AH8)+IF(ISNUMBER(AK8),AK8)+IF(ISNUMBER(#REF!),#REF!)+IF(ISNUMBER(AN8),AN8)+IF(ISNUMBER(AQ8),AQ8))</f>
        <v>115</v>
      </c>
      <c r="C8" s="3">
        <v>71</v>
      </c>
      <c r="E8" s="15" t="s">
        <v>257</v>
      </c>
      <c r="F8" s="15" t="s">
        <v>259</v>
      </c>
      <c r="G8" s="185"/>
      <c r="H8" s="63">
        <v>7</v>
      </c>
      <c r="I8" s="99">
        <v>7</v>
      </c>
      <c r="J8" s="39">
        <f>IF(AND($G8="x",H8&gt;0),0,IF(ISERROR(LOOKUP(I8,Punkte!$D$1:$D$22,Punkte!$E$1:$E$22)),"",LOOKUP((I8),Punkte!$D$1:$D$22,Punkte!$E$1:$E$22)))</f>
        <v>9</v>
      </c>
      <c r="K8" s="3">
        <v>6</v>
      </c>
      <c r="L8" s="99">
        <v>6</v>
      </c>
      <c r="M8" s="39">
        <f>IF(AND($G8="x",K8&gt;0),0,IF(ISERROR(LOOKUP(L8,Punkte!$D$1:$D$22,Punkte!$E$1:$E$22)),"",LOOKUP((L8),Punkte!$D$1:$D$22,Punkte!$E$1:$E$22)))</f>
        <v>10</v>
      </c>
      <c r="O8" s="99">
        <f>IF($G8="x",0,IF(N8&lt;50,N8-COUNTIFS($G$5:$G8,"x"),0))</f>
        <v>0</v>
      </c>
      <c r="P8" s="39" t="str">
        <f>IF(AND($G8="x",N8&gt;0),0,IF(ISERROR(LOOKUP(O8,Punkte!$D$1:$D$22,Punkte!$E$1:$E$22)),"",LOOKUP((O8),Punkte!$D$1:$D$22,Punkte!$E$1:$E$22)))</f>
        <v/>
      </c>
      <c r="R8" s="99">
        <f>IF($G8="x",0,IF(Q8&lt;50,Q8-COUNTIFS($G$5:$G8,"x"),0))</f>
        <v>0</v>
      </c>
      <c r="S8" s="39" t="str">
        <f>IF(AND($G8="x",Q8&gt;0),0,IF(ISERROR(LOOKUP(R8,Punkte!$D$1:$D$22,Punkte!$E$1:$E$22)),"",LOOKUP((R8),Punkte!$D$1:$D$22,Punkte!$E$1:$E$22)))</f>
        <v/>
      </c>
      <c r="T8" s="3">
        <v>5</v>
      </c>
      <c r="U8" s="99">
        <v>4</v>
      </c>
      <c r="V8" s="39">
        <f>IF(AND($G8="x",T8&gt;0),0,IF(ISERROR(LOOKUP(U8,Punkte!$D$1:$D$22,Punkte!$E$1:$E$22)),"",LOOKUP((U8),Punkte!$D$1:$D$22,Punkte!$E$1:$E$22)))</f>
        <v>13</v>
      </c>
      <c r="W8" s="3">
        <v>4</v>
      </c>
      <c r="X8" s="99">
        <v>3</v>
      </c>
      <c r="Y8" s="39">
        <f>IF(AND($G8="x",W8&gt;0),0,IF(ISERROR(LOOKUP(X8,Punkte!$D$1:$D$22,Punkte!$E$1:$E$22)),"",LOOKUP((X8),Punkte!$D$1:$D$22,Punkte!$E$1:$E$22)))</f>
        <v>16</v>
      </c>
      <c r="Z8" s="3">
        <v>17</v>
      </c>
      <c r="AA8" s="99">
        <v>9</v>
      </c>
      <c r="AB8" s="39">
        <f>IF(AND($G8="x",Z8&gt;0),0,IF(ISERROR(LOOKUP(AA8,Punkte!$D$1:$D$22,Punkte!$E$1:$E$22)),"",LOOKUP((AA8),Punkte!$D$1:$D$22,Punkte!$E$1:$E$22)))</f>
        <v>7</v>
      </c>
      <c r="AC8" s="3">
        <v>3</v>
      </c>
      <c r="AD8" s="99">
        <v>3</v>
      </c>
      <c r="AE8" s="39">
        <f>IF(AND($G8="x",AC8&gt;0),0,IF(ISERROR(LOOKUP(AD8,Punkte!$D$1:$D$22,Punkte!$E$1:$E$22)),"",LOOKUP((AD8),Punkte!$D$1:$D$22,Punkte!$E$1:$E$22)))</f>
        <v>16</v>
      </c>
      <c r="AF8" s="3">
        <v>7</v>
      </c>
      <c r="AG8" s="99">
        <v>5</v>
      </c>
      <c r="AH8" s="39">
        <f>IF(AND($G8="x",AF8&gt;0),0,IF(ISERROR(LOOKUP(AG8,Punkte!$D$1:$D$22,Punkte!$E$1:$E$22)),"",LOOKUP((AG8),Punkte!$D$1:$D$22,Punkte!$E$1:$E$22)))</f>
        <v>11</v>
      </c>
      <c r="AI8" s="3">
        <v>7</v>
      </c>
      <c r="AJ8" s="99">
        <v>5</v>
      </c>
      <c r="AK8" s="39">
        <f>IF(AND($G8="x",AI8&gt;0),0,IF(ISERROR(LOOKUP(AJ8,Punkte!$D$1:$D$22,Punkte!$E$1:$E$22)),"",LOOKUP((AJ8),Punkte!$D$1:$D$22,Punkte!$E$1:$E$22)))</f>
        <v>11</v>
      </c>
      <c r="AL8" s="3">
        <v>7</v>
      </c>
      <c r="AM8" s="99">
        <v>5</v>
      </c>
      <c r="AN8" s="39">
        <f>IF(AND($G8="x",AL8&gt;0),0,IF(ISERROR(LOOKUP(AM8,Punkte!$D$1:$D$22,Punkte!$E$1:$E$22)),"",LOOKUP((AM8),Punkte!$D$1:$D$22,Punkte!$E$1:$E$22)))</f>
        <v>11</v>
      </c>
      <c r="AO8" s="3">
        <v>9</v>
      </c>
      <c r="AP8" s="99">
        <v>5</v>
      </c>
      <c r="AQ8" s="39">
        <f>IF(AND($G8="x",AO8&gt;0),0,IF(ISERROR(LOOKUP(AP8,Punkte!$D$1:$D$22,Punkte!$E$1:$E$22)),"",LOOKUP((AP8),Punkte!$D$1:$D$22,Punkte!$E$1:$E$22)))</f>
        <v>11</v>
      </c>
      <c r="AR8" s="120">
        <f t="shared" si="1"/>
        <v>10</v>
      </c>
    </row>
    <row r="9" spans="1:46" x14ac:dyDescent="0.25">
      <c r="A9" s="9">
        <f t="shared" si="0"/>
        <v>5</v>
      </c>
      <c r="B9" s="146">
        <f>SUM(IF(ISNUMBER(J9),J9)+IF(ISNUMBER(M9),M9)+IF(ISNUMBER(P9),P9)+IF(ISNUMBER(S9),S9)+IF(ISNUMBER(V9),V9)+IF(ISNUMBER(Y9),Y9)+IF(ISNUMBER(AB9),AB9)+IF(ISNUMBER(AE9),AE9)+IF(ISNUMBER(AH9),AH9)+IF(ISNUMBER(AK9),AK9)+IF(ISNUMBER(#REF!),#REF!)+IF(ISNUMBER(AN9),AN9)+IF(ISNUMBER(AQ9),AQ9))</f>
        <v>93</v>
      </c>
      <c r="C9" s="18">
        <v>76</v>
      </c>
      <c r="E9" s="15" t="s">
        <v>315</v>
      </c>
      <c r="F9" s="15" t="s">
        <v>316</v>
      </c>
      <c r="G9" s="192"/>
      <c r="H9" s="63">
        <v>6</v>
      </c>
      <c r="I9" s="99">
        <v>6</v>
      </c>
      <c r="J9" s="39">
        <f>IF(AND($G9="x",H9&gt;0),0,IF(ISERROR(LOOKUP(I9,Punkte!$D$1:$D$22,Punkte!$E$1:$E$22)),"",LOOKUP((I9),Punkte!$D$1:$D$22,Punkte!$E$1:$E$22)))</f>
        <v>10</v>
      </c>
      <c r="K9" s="3">
        <v>7</v>
      </c>
      <c r="L9" s="99">
        <v>7</v>
      </c>
      <c r="M9" s="39">
        <f>IF(AND($G9="x",K9&gt;0),0,IF(ISERROR(LOOKUP(L9,Punkte!$D$1:$D$22,Punkte!$E$1:$E$22)),"",LOOKUP((L9),Punkte!$D$1:$D$22,Punkte!$E$1:$E$22)))</f>
        <v>9</v>
      </c>
      <c r="O9" s="99">
        <f>IF($G9="x",0,IF(N9&lt;50,N9-COUNTIFS($G$5:$G9,"x"),0))</f>
        <v>0</v>
      </c>
      <c r="P9" s="39" t="str">
        <f>IF(AND($G9="x",N9&gt;0),0,IF(ISERROR(LOOKUP(O9,Punkte!$D$1:$D$22,Punkte!$E$1:$E$22)),"",LOOKUP((O9),Punkte!$D$1:$D$22,Punkte!$E$1:$E$22)))</f>
        <v/>
      </c>
      <c r="R9" s="99">
        <f>IF($G9="x",0,IF(Q9&lt;50,Q9-COUNTIFS($G$5:$G9,"x"),0))</f>
        <v>0</v>
      </c>
      <c r="S9" s="39" t="str">
        <f>IF(AND($G9="x",Q9&gt;0),0,IF(ISERROR(LOOKUP(R9,Punkte!$D$1:$D$22,Punkte!$E$1:$E$22)),"",LOOKUP((R9),Punkte!$D$1:$D$22,Punkte!$E$1:$E$22)))</f>
        <v/>
      </c>
      <c r="T9" s="3">
        <v>8</v>
      </c>
      <c r="U9" s="99">
        <v>7</v>
      </c>
      <c r="V9" s="39">
        <f>IF(AND($G9="x",T9&gt;0),0,IF(ISERROR(LOOKUP(U9,Punkte!$D$1:$D$22,Punkte!$E$1:$E$22)),"",LOOKUP((U9),Punkte!$D$1:$D$22,Punkte!$E$1:$E$22)))</f>
        <v>9</v>
      </c>
      <c r="W9" s="3">
        <v>7</v>
      </c>
      <c r="X9" s="99">
        <v>6</v>
      </c>
      <c r="Y9" s="39">
        <f>IF(AND($G9="x",W9&gt;0),0,IF(ISERROR(LOOKUP(X9,Punkte!$D$1:$D$22,Punkte!$E$1:$E$22)),"",LOOKUP((X9),Punkte!$D$1:$D$22,Punkte!$E$1:$E$22)))</f>
        <v>10</v>
      </c>
      <c r="AA9" s="99">
        <f>IF($G9="x",0,IF(Z9&lt;50,Z9-COUNTIFS($G$5:$G9,"x"),0))</f>
        <v>0</v>
      </c>
      <c r="AB9" s="39" t="str">
        <f>IF(AND($G9="x",Z9&gt;0),0,IF(ISERROR(LOOKUP(AA9,Punkte!$D$1:$D$22,Punkte!$E$1:$E$22)),"",LOOKUP((AA9),Punkte!$D$1:$D$22,Punkte!$E$1:$E$22)))</f>
        <v/>
      </c>
      <c r="AD9" s="99">
        <f>IF($G9="x",0,IF(AC9&lt;50,AC9-COUNTIFS($G$5:$G9,"x"),0))</f>
        <v>0</v>
      </c>
      <c r="AE9" s="39" t="str">
        <f>IF(AND($G9="x",AC9&gt;0),0,IF(ISERROR(LOOKUP(AD9,Punkte!$D$1:$D$22,Punkte!$E$1:$E$22)),"",LOOKUP((AD9),Punkte!$D$1:$D$22,Punkte!$E$1:$E$22)))</f>
        <v/>
      </c>
      <c r="AF9" s="3">
        <v>6</v>
      </c>
      <c r="AG9" s="99">
        <v>4</v>
      </c>
      <c r="AH9" s="39">
        <f>IF(AND($G9="x",AF9&gt;0),0,IF(ISERROR(LOOKUP(AG9,Punkte!$D$1:$D$22,Punkte!$E$1:$E$22)),"",LOOKUP((AG9),Punkte!$D$1:$D$22,Punkte!$E$1:$E$22)))</f>
        <v>13</v>
      </c>
      <c r="AI9" s="3">
        <v>6</v>
      </c>
      <c r="AJ9" s="99">
        <v>4</v>
      </c>
      <c r="AK9" s="39">
        <f>IF(AND($G9="x",AI9&gt;0),0,IF(ISERROR(LOOKUP(AJ9,Punkte!$D$1:$D$22,Punkte!$E$1:$E$22)),"",LOOKUP((AJ9),Punkte!$D$1:$D$22,Punkte!$E$1:$E$22)))</f>
        <v>13</v>
      </c>
      <c r="AL9" s="3">
        <v>4</v>
      </c>
      <c r="AM9" s="99">
        <v>3</v>
      </c>
      <c r="AN9" s="39">
        <f>IF(AND($G9="x",AL9&gt;0),0,IF(ISERROR(LOOKUP(AM9,Punkte!$D$1:$D$22,Punkte!$E$1:$E$22)),"",LOOKUP((AM9),Punkte!$D$1:$D$22,Punkte!$E$1:$E$22)))</f>
        <v>16</v>
      </c>
      <c r="AO9" s="3">
        <v>8</v>
      </c>
      <c r="AP9" s="99">
        <v>4</v>
      </c>
      <c r="AQ9" s="39">
        <f>IF(AND($G9="x",AO9&gt;0),0,IF(ISERROR(LOOKUP(AP9,Punkte!$D$1:$D$22,Punkte!$E$1:$E$22)),"",LOOKUP((AP9),Punkte!$D$1:$D$22,Punkte!$E$1:$E$22)))</f>
        <v>13</v>
      </c>
      <c r="AR9" s="120">
        <f t="shared" si="1"/>
        <v>8</v>
      </c>
    </row>
    <row r="10" spans="1:46" x14ac:dyDescent="0.25">
      <c r="A10" s="9">
        <f t="shared" si="0"/>
        <v>6</v>
      </c>
      <c r="B10" s="146">
        <f>SUM(IF(ISNUMBER(J10),J10)+IF(ISNUMBER(M10),M10)+IF(ISNUMBER(P10),P10)+IF(ISNUMBER(S10),S10)+IF(ISNUMBER(V10),V10)+IF(ISNUMBER(Y10),Y10)+IF(ISNUMBER(AB10),AB10)+IF(ISNUMBER(AE10),AE10)+IF(ISNUMBER(AH10),AH10)+IF(ISNUMBER(AK10),AK10)+IF(ISNUMBER(#REF!),#REF!)+IF(ISNUMBER(AN10),AN10)+IF(ISNUMBER(AQ10),AQ10))</f>
        <v>87</v>
      </c>
      <c r="C10" s="3">
        <v>22</v>
      </c>
      <c r="E10" s="15" t="s">
        <v>285</v>
      </c>
      <c r="F10" s="15" t="s">
        <v>43</v>
      </c>
      <c r="G10" s="187"/>
      <c r="H10" s="63">
        <v>5</v>
      </c>
      <c r="I10" s="99">
        <v>5</v>
      </c>
      <c r="J10" s="39">
        <f>IF(AND($G10="x",H10&gt;0),0,IF(ISERROR(LOOKUP(I10,Punkte!$D$1:$D$22,Punkte!$E$1:$E$22)),"",LOOKUP((I10),Punkte!$D$1:$D$22,Punkte!$E$1:$E$22)))</f>
        <v>11</v>
      </c>
      <c r="K10" s="3">
        <v>5</v>
      </c>
      <c r="L10" s="99">
        <v>5</v>
      </c>
      <c r="M10" s="39">
        <f>IF(AND($G10="x",K10&gt;0),0,IF(ISERROR(LOOKUP(L10,Punkte!$D$1:$D$22,Punkte!$E$1:$E$22)),"",LOOKUP((L10),Punkte!$D$1:$D$22,Punkte!$E$1:$E$22)))</f>
        <v>11</v>
      </c>
      <c r="O10" s="99">
        <f>IF($G10="x",0,IF(N10&lt;50,N10-COUNTIFS($G$5:$G10,"x"),0))</f>
        <v>0</v>
      </c>
      <c r="P10" s="39" t="str">
        <f>IF(AND($G10="x",N10&gt;0),0,IF(ISERROR(LOOKUP(O10,Punkte!$D$1:$D$22,Punkte!$E$1:$E$22)),"",LOOKUP((O10),Punkte!$D$1:$D$22,Punkte!$E$1:$E$22)))</f>
        <v/>
      </c>
      <c r="R10" s="99">
        <f>IF($G10="x",0,IF(Q10&lt;50,Q10-COUNTIFS($G$5:$G10,"x"),0))</f>
        <v>0</v>
      </c>
      <c r="S10" s="39" t="str">
        <f>IF(AND($G10="x",Q10&gt;0),0,IF(ISERROR(LOOKUP(R10,Punkte!$D$1:$D$22,Punkte!$E$1:$E$22)),"",LOOKUP((R10),Punkte!$D$1:$D$22,Punkte!$E$1:$E$22)))</f>
        <v/>
      </c>
      <c r="T10" s="3">
        <v>7</v>
      </c>
      <c r="U10" s="99">
        <v>6</v>
      </c>
      <c r="V10" s="39">
        <f>IF(AND($G10="x",T10&gt;0),0,IF(ISERROR(LOOKUP(U10,Punkte!$D$1:$D$22,Punkte!$E$1:$E$22)),"",LOOKUP((U10),Punkte!$D$1:$D$22,Punkte!$E$1:$E$22)))</f>
        <v>10</v>
      </c>
      <c r="W10" s="3">
        <v>8</v>
      </c>
      <c r="X10" s="99">
        <v>7</v>
      </c>
      <c r="Y10" s="39">
        <f>IF(AND($G10="x",W10&gt;0),0,IF(ISERROR(LOOKUP(X10,Punkte!$D$1:$D$22,Punkte!$E$1:$E$22)),"",LOOKUP((X10),Punkte!$D$1:$D$22,Punkte!$E$1:$E$22)))</f>
        <v>9</v>
      </c>
      <c r="Z10" s="3">
        <v>6</v>
      </c>
      <c r="AA10" s="99">
        <v>4</v>
      </c>
      <c r="AB10" s="39">
        <f>IF(AND($G10="x",Z10&gt;0),0,IF(ISERROR(LOOKUP(AA10,Punkte!$D$1:$D$22,Punkte!$E$1:$E$22)),"",LOOKUP((AA10),Punkte!$D$1:$D$22,Punkte!$E$1:$E$22)))</f>
        <v>13</v>
      </c>
      <c r="AC10" s="3">
        <v>4</v>
      </c>
      <c r="AD10" s="99">
        <v>4</v>
      </c>
      <c r="AE10" s="39">
        <f>IF(AND($G10="x",AC10&gt;0),0,IF(ISERROR(LOOKUP(AD10,Punkte!$D$1:$D$22,Punkte!$E$1:$E$22)),"",LOOKUP((AD10),Punkte!$D$1:$D$22,Punkte!$E$1:$E$22)))</f>
        <v>13</v>
      </c>
      <c r="AF10" s="3">
        <v>8</v>
      </c>
      <c r="AG10" s="99">
        <v>6</v>
      </c>
      <c r="AH10" s="39">
        <f>IF(AND($G10="x",AF10&gt;0),0,IF(ISERROR(LOOKUP(AG10,Punkte!$D$1:$D$22,Punkte!$E$1:$E$22)),"",LOOKUP((AG10),Punkte!$D$1:$D$22,Punkte!$E$1:$E$22)))</f>
        <v>10</v>
      </c>
      <c r="AI10" s="3">
        <v>8</v>
      </c>
      <c r="AJ10" s="99">
        <v>6</v>
      </c>
      <c r="AK10" s="39">
        <f>IF(AND($G10="x",AI10&gt;0),0,IF(ISERROR(LOOKUP(AJ10,Punkte!$D$1:$D$22,Punkte!$E$1:$E$22)),"",LOOKUP((AJ10),Punkte!$D$1:$D$22,Punkte!$E$1:$E$22)))</f>
        <v>10</v>
      </c>
      <c r="AL10" s="3" t="s">
        <v>39</v>
      </c>
      <c r="AM10" s="99">
        <v>0</v>
      </c>
      <c r="AN10" s="39" t="str">
        <f>IF(AND($G10="x",AL10&gt;0),0,IF(ISERROR(LOOKUP(AM10,Punkte!$D$1:$D$22,Punkte!$E$1:$E$22)),"",LOOKUP((AM10),Punkte!$D$1:$D$22,Punkte!$E$1:$E$22)))</f>
        <v/>
      </c>
      <c r="AO10" s="3" t="s">
        <v>39</v>
      </c>
      <c r="AP10" s="99">
        <v>0</v>
      </c>
      <c r="AQ10" s="39" t="str">
        <f>IF(AND($G10="x",AO10&gt;0),0,IF(ISERROR(LOOKUP(AP10,Punkte!$D$1:$D$22,Punkte!$E$1:$E$22)),"",LOOKUP((AP10),Punkte!$D$1:$D$22,Punkte!$E$1:$E$22)))</f>
        <v/>
      </c>
      <c r="AR10" s="120">
        <f t="shared" si="1"/>
        <v>10</v>
      </c>
    </row>
    <row r="11" spans="1:46" x14ac:dyDescent="0.25">
      <c r="A11" s="9">
        <f t="shared" si="0"/>
        <v>7</v>
      </c>
      <c r="B11" s="146">
        <f>SUM(IF(ISNUMBER(J11),J11)+IF(ISNUMBER(M11),M11)+IF(ISNUMBER(P11),P11)+IF(ISNUMBER(S11),S11)+IF(ISNUMBER(V11),V11)+IF(ISNUMBER(Y11),Y11)+IF(ISNUMBER(AB11),AB11)+IF(ISNUMBER(AE11),AE11)+IF(ISNUMBER(AH11),AH11)+IF(ISNUMBER(AK11),AK11)+IF(ISNUMBER(#REF!),#REF!)+IF(ISNUMBER(AN11),AN11)+IF(ISNUMBER(AQ11),AQ11))</f>
        <v>81</v>
      </c>
      <c r="C11" s="3">
        <v>24</v>
      </c>
      <c r="E11" s="15" t="s">
        <v>329</v>
      </c>
      <c r="F11" s="15" t="s">
        <v>43</v>
      </c>
      <c r="G11" s="185"/>
      <c r="H11" s="63">
        <v>14</v>
      </c>
      <c r="I11" s="99">
        <v>9</v>
      </c>
      <c r="J11" s="39">
        <f>IF(AND($G11="x",H11&gt;0),0,IF(ISERROR(LOOKUP(I11,Punkte!$D$1:$D$22,Punkte!$E$1:$E$22)),"",LOOKUP((I11),Punkte!$D$1:$D$22,Punkte!$E$1:$E$22)))</f>
        <v>7</v>
      </c>
      <c r="K11" s="3">
        <v>15</v>
      </c>
      <c r="L11" s="99">
        <v>10</v>
      </c>
      <c r="M11" s="39">
        <f>IF(AND($G11="x",K11&gt;0),0,IF(ISERROR(LOOKUP(L11,Punkte!$D$1:$D$22,Punkte!$E$1:$E$22)),"",LOOKUP((L11),Punkte!$D$1:$D$22,Punkte!$E$1:$E$22)))</f>
        <v>6</v>
      </c>
      <c r="O11" s="99">
        <f>IF($G11="x",0,IF(N11&lt;50,N11-COUNTIFS($G$5:$G11,"x"),0))</f>
        <v>0</v>
      </c>
      <c r="P11" s="39" t="str">
        <f>IF(AND($G11="x",N11&gt;0),0,IF(ISERROR(LOOKUP(O11,Punkte!$D$1:$D$22,Punkte!$E$1:$E$22)),"",LOOKUP((O11),Punkte!$D$1:$D$22,Punkte!$E$1:$E$22)))</f>
        <v/>
      </c>
      <c r="R11" s="99">
        <f>IF($G11="x",0,IF(Q11&lt;50,Q11-COUNTIFS($G$5:$G11,"x"),0))</f>
        <v>0</v>
      </c>
      <c r="S11" s="39" t="str">
        <f>IF(AND($G11="x",Q11&gt;0),0,IF(ISERROR(LOOKUP(R11,Punkte!$D$1:$D$22,Punkte!$E$1:$E$22)),"",LOOKUP((R11),Punkte!$D$1:$D$22,Punkte!$E$1:$E$22)))</f>
        <v/>
      </c>
      <c r="T11" s="3">
        <v>11</v>
      </c>
      <c r="U11" s="99">
        <v>8</v>
      </c>
      <c r="V11" s="39">
        <f>IF(AND($G11="x",T11&gt;0),0,IF(ISERROR(LOOKUP(U11,Punkte!$D$1:$D$22,Punkte!$E$1:$E$22)),"",LOOKUP((U11),Punkte!$D$1:$D$22,Punkte!$E$1:$E$22)))</f>
        <v>8</v>
      </c>
      <c r="W11" s="3">
        <v>13</v>
      </c>
      <c r="X11" s="99">
        <v>9</v>
      </c>
      <c r="Y11" s="39">
        <f>IF(AND($G11="x",W11&gt;0),0,IF(ISERROR(LOOKUP(X11,Punkte!$D$1:$D$22,Punkte!$E$1:$E$22)),"",LOOKUP((X11),Punkte!$D$1:$D$22,Punkte!$E$1:$E$22)))</f>
        <v>7</v>
      </c>
      <c r="Z11" s="3">
        <v>12</v>
      </c>
      <c r="AA11" s="99">
        <v>6</v>
      </c>
      <c r="AB11" s="39">
        <f>IF(AND($G11="x",Z11&gt;0),0,IF(ISERROR(LOOKUP(AA11,Punkte!$D$1:$D$22,Punkte!$E$1:$E$22)),"",LOOKUP((AA11),Punkte!$D$1:$D$22,Punkte!$E$1:$E$22)))</f>
        <v>10</v>
      </c>
      <c r="AC11" s="3">
        <v>9</v>
      </c>
      <c r="AD11" s="99">
        <v>5</v>
      </c>
      <c r="AE11" s="39">
        <f>IF(AND($G11="x",AC11&gt;0),0,IF(ISERROR(LOOKUP(AD11,Punkte!$D$1:$D$22,Punkte!$E$1:$E$22)),"",LOOKUP((AD11),Punkte!$D$1:$D$22,Punkte!$E$1:$E$22)))</f>
        <v>11</v>
      </c>
      <c r="AF11" s="3">
        <v>16</v>
      </c>
      <c r="AG11" s="99">
        <v>8</v>
      </c>
      <c r="AH11" s="39">
        <f>IF(AND($G11="x",AF11&gt;0),0,IF(ISERROR(LOOKUP(AG11,Punkte!$D$1:$D$22,Punkte!$E$1:$E$22)),"",LOOKUP((AG11),Punkte!$D$1:$D$22,Punkte!$E$1:$E$22)))</f>
        <v>8</v>
      </c>
      <c r="AI11" s="3">
        <v>15</v>
      </c>
      <c r="AJ11" s="99">
        <v>8</v>
      </c>
      <c r="AK11" s="39">
        <f>IF(AND($G11="x",AI11&gt;0),0,IF(ISERROR(LOOKUP(AJ11,Punkte!$D$1:$D$22,Punkte!$E$1:$E$22)),"",LOOKUP((AJ11),Punkte!$D$1:$D$22,Punkte!$E$1:$E$22)))</f>
        <v>8</v>
      </c>
      <c r="AL11" s="3">
        <v>17</v>
      </c>
      <c r="AM11" s="99">
        <v>8</v>
      </c>
      <c r="AN11" s="39">
        <f>IF(AND($G11="x",AL11&gt;0),0,IF(ISERROR(LOOKUP(AM11,Punkte!$D$1:$D$22,Punkte!$E$1:$E$22)),"",LOOKUP((AM11),Punkte!$D$1:$D$22,Punkte!$E$1:$E$22)))</f>
        <v>8</v>
      </c>
      <c r="AO11" s="3">
        <v>18</v>
      </c>
      <c r="AP11" s="99">
        <v>8</v>
      </c>
      <c r="AQ11" s="39">
        <f>IF(AND($G11="x",AO11&gt;0),0,IF(ISERROR(LOOKUP(AP11,Punkte!$D$1:$D$22,Punkte!$E$1:$E$22)),"",LOOKUP((AP11),Punkte!$D$1:$D$22,Punkte!$E$1:$E$22)))</f>
        <v>8</v>
      </c>
      <c r="AR11" s="120">
        <f t="shared" si="1"/>
        <v>10</v>
      </c>
    </row>
    <row r="12" spans="1:46" x14ac:dyDescent="0.25">
      <c r="A12" s="9">
        <f t="shared" si="0"/>
        <v>8</v>
      </c>
      <c r="B12" s="146">
        <f>SUM(IF(ISNUMBER(J12),J12)+IF(ISNUMBER(M12),M12)+IF(ISNUMBER(P12),P12)+IF(ISNUMBER(S12),S12)+IF(ISNUMBER(V12),V12)+IF(ISNUMBER(Y12),Y12)+IF(ISNUMBER(AB12),AB12)+IF(ISNUMBER(AE12),AE12)+IF(ISNUMBER(AH12),AH12)+IF(ISNUMBER(AK12),AK12)+IF(ISNUMBER(#REF!),#REF!)+IF(ISNUMBER(AN12),AN12)+IF(ISNUMBER(AQ12),AQ12))</f>
        <v>73</v>
      </c>
      <c r="C12" s="18">
        <v>55</v>
      </c>
      <c r="D12" s="4"/>
      <c r="E12" s="15" t="s">
        <v>52</v>
      </c>
      <c r="F12" s="15" t="s">
        <v>53</v>
      </c>
      <c r="G12" s="186"/>
      <c r="H12" s="63">
        <v>3</v>
      </c>
      <c r="I12" s="99">
        <v>3</v>
      </c>
      <c r="J12" s="39">
        <f>IF(AND($G12="x",H12&gt;0),0,IF(ISERROR(LOOKUP(I12,Punkte!$D$1:$D$22,Punkte!$E$1:$E$22)),"",LOOKUP((I12),Punkte!$D$1:$D$22,Punkte!$E$1:$E$22)))</f>
        <v>16</v>
      </c>
      <c r="K12" s="3">
        <v>3</v>
      </c>
      <c r="L12" s="99">
        <v>3</v>
      </c>
      <c r="M12" s="39">
        <f>IF(AND($G12="x",K12&gt;0),0,IF(ISERROR(LOOKUP(L12,Punkte!$D$1:$D$22,Punkte!$E$1:$E$22)),"",LOOKUP((L12),Punkte!$D$1:$D$22,Punkte!$E$1:$E$22)))</f>
        <v>16</v>
      </c>
      <c r="O12" s="99">
        <f>IF($G12="x",0,IF(N12&lt;50,N12-COUNTIFS($G$5:$G12,"x"),0))</f>
        <v>0</v>
      </c>
      <c r="P12" s="39" t="str">
        <f>IF(AND($G12="x",N12&gt;0),0,IF(ISERROR(LOOKUP(O12,Punkte!$D$1:$D$22,Punkte!$E$1:$E$22)),"",LOOKUP((O12),Punkte!$D$1:$D$22,Punkte!$E$1:$E$22)))</f>
        <v/>
      </c>
      <c r="R12" s="99">
        <f>IF($G12="x",0,IF(Q12&lt;50,Q12-COUNTIFS($G$5:$G12,"x"),0))</f>
        <v>0</v>
      </c>
      <c r="S12" s="39" t="str">
        <f>IF(AND($G12="x",Q12&gt;0),0,IF(ISERROR(LOOKUP(R12,Punkte!$D$1:$D$22,Punkte!$E$1:$E$22)),"",LOOKUP((R12),Punkte!$D$1:$D$22,Punkte!$E$1:$E$22)))</f>
        <v/>
      </c>
      <c r="T12" s="3">
        <v>4</v>
      </c>
      <c r="U12" s="99">
        <v>3</v>
      </c>
      <c r="V12" s="39">
        <f>IF(AND($G12="x",T12&gt;0),0,IF(ISERROR(LOOKUP(U12,Punkte!$D$1:$D$22,Punkte!$E$1:$E$22)),"",LOOKUP((U12),Punkte!$D$1:$D$22,Punkte!$E$1:$E$22)))</f>
        <v>16</v>
      </c>
      <c r="W12" s="3">
        <v>2</v>
      </c>
      <c r="X12" s="99">
        <v>1</v>
      </c>
      <c r="Y12" s="39">
        <f>IF(AND($G12="x",W12&gt;0),0,IF(ISERROR(LOOKUP(X12,Punkte!$D$1:$D$22,Punkte!$E$1:$E$22)),"",LOOKUP((X12),Punkte!$D$1:$D$22,Punkte!$E$1:$E$22)))</f>
        <v>25</v>
      </c>
      <c r="Z12" s="3" t="s">
        <v>39</v>
      </c>
      <c r="AA12" s="99">
        <v>0</v>
      </c>
      <c r="AB12" s="39" t="str">
        <f>IF(AND($G12="x",Z12&gt;0),0,IF(ISERROR(LOOKUP(AA12,Punkte!$D$1:$D$22,Punkte!$E$1:$E$22)),"",LOOKUP((AA12),Punkte!$D$1:$D$22,Punkte!$E$1:$E$22)))</f>
        <v/>
      </c>
      <c r="AC12" s="3" t="s">
        <v>39</v>
      </c>
      <c r="AD12" s="99">
        <v>0</v>
      </c>
      <c r="AE12" s="39" t="str">
        <f>IF(AND($G12="x",AC12&gt;0),0,IF(ISERROR(LOOKUP(AD12,Punkte!$D$1:$D$22,Punkte!$E$1:$E$22)),"",LOOKUP((AD12),Punkte!$D$1:$D$22,Punkte!$E$1:$E$22)))</f>
        <v/>
      </c>
      <c r="AG12" s="99">
        <f>IF($G12="x",0,IF(AF12&lt;50,AF12-COUNTIFS($G$5:$G12,"x"),0))</f>
        <v>0</v>
      </c>
      <c r="AH12" s="39" t="str">
        <f>IF(AND($G12="x",AF12&gt;0),0,IF(ISERROR(LOOKUP(AG12,Punkte!$D$1:$D$22,Punkte!$E$1:$E$22)),"",LOOKUP((AG12),Punkte!$D$1:$D$22,Punkte!$E$1:$E$22)))</f>
        <v/>
      </c>
      <c r="AJ12" s="99">
        <f>IF($G12="x",0,IF(AI12&lt;50,AI12-COUNTIFS($G$5:$G12,"x"),0))</f>
        <v>0</v>
      </c>
      <c r="AK12" s="39" t="str">
        <f>IF(AND($G12="x",AI12&gt;0),0,IF(ISERROR(LOOKUP(AJ12,Punkte!$D$1:$D$22,Punkte!$E$1:$E$22)),"",LOOKUP((AJ12),Punkte!$D$1:$D$22,Punkte!$E$1:$E$22)))</f>
        <v/>
      </c>
      <c r="AM12" s="99">
        <f>IF($G12="x",0,IF(AL12&lt;50,AL12-COUNTIFS($G$5:$G12,"x"),0))</f>
        <v>0</v>
      </c>
      <c r="AN12" s="39" t="str">
        <f>IF(AND($G12="x",AL12&gt;0),0,IF(ISERROR(LOOKUP(AM12,Punkte!$D$1:$D$22,Punkte!$E$1:$E$22)),"",LOOKUP((AM12),Punkte!$D$1:$D$22,Punkte!$E$1:$E$22)))</f>
        <v/>
      </c>
      <c r="AP12" s="99">
        <f>IF($G12="x",0,IF(AO12&lt;50,AO12-COUNTIFS($G$5:$G12,"x"),0))</f>
        <v>0</v>
      </c>
      <c r="AQ12" s="39" t="str">
        <f>IF(AND($G12="x",AO12&gt;0),0,IF(ISERROR(LOOKUP(AP12,Punkte!$D$1:$D$22,Punkte!$E$1:$E$22)),"",LOOKUP((AP12),Punkte!$D$1:$D$22,Punkte!$E$1:$E$22)))</f>
        <v/>
      </c>
      <c r="AR12" s="120">
        <f t="shared" si="1"/>
        <v>6</v>
      </c>
    </row>
    <row r="13" spans="1:46" x14ac:dyDescent="0.25">
      <c r="A13" s="9">
        <f t="shared" si="0"/>
        <v>9</v>
      </c>
      <c r="B13" s="146">
        <f>SUM(IF(ISNUMBER(J13),J13)+IF(ISNUMBER(M13),M13)+IF(ISNUMBER(P13),P13)+IF(ISNUMBER(S13),S13)+IF(ISNUMBER(V13),V13)+IF(ISNUMBER(Y13),Y13)+IF(ISNUMBER(AB13),AB13)+IF(ISNUMBER(AE13),AE13)+IF(ISNUMBER(AH13),AH13)+IF(ISNUMBER(AK13),AK13)+IF(ISNUMBER(#REF!),#REF!)+IF(ISNUMBER(AN13),AN13)+IF(ISNUMBER(AQ13),AQ13))</f>
        <v>64</v>
      </c>
      <c r="C13" s="18">
        <v>64</v>
      </c>
      <c r="D13" s="4"/>
      <c r="E13" s="15" t="s">
        <v>320</v>
      </c>
      <c r="F13" s="15" t="s">
        <v>319</v>
      </c>
      <c r="G13" s="186"/>
      <c r="H13" s="63" t="s">
        <v>39</v>
      </c>
      <c r="I13" s="99">
        <v>0</v>
      </c>
      <c r="J13" s="39" t="str">
        <f>IF(AND($G13="x",H13&gt;0),0,IF(ISERROR(LOOKUP(I13,Punkte!$D$1:$D$22,Punkte!$E$1:$E$22)),"",LOOKUP((I13),Punkte!$D$1:$D$22,Punkte!$E$1:$E$22)))</f>
        <v/>
      </c>
      <c r="K13" s="3" t="s">
        <v>47</v>
      </c>
      <c r="L13" s="99">
        <v>0</v>
      </c>
      <c r="M13" s="39" t="str">
        <f>IF(AND($G13="x",K13&gt;0),0,IF(ISERROR(LOOKUP(L13,Punkte!$D$1:$D$22,Punkte!$E$1:$E$22)),"",LOOKUP((L13),Punkte!$D$1:$D$22,Punkte!$E$1:$E$22)))</f>
        <v/>
      </c>
      <c r="O13" s="99">
        <f>IF($G13="x",0,IF(N13&lt;50,N13-COUNTIFS($G$5:$G13,"x"),0))</f>
        <v>0</v>
      </c>
      <c r="P13" s="39" t="str">
        <f>IF(AND($G13="x",N13&gt;0),0,IF(ISERROR(LOOKUP(O13,Punkte!$D$1:$D$22,Punkte!$E$1:$E$22)),"",LOOKUP((O13),Punkte!$D$1:$D$22,Punkte!$E$1:$E$22)))</f>
        <v/>
      </c>
      <c r="R13" s="99">
        <f>IF($G13="x",0,IF(Q13&lt;50,Q13-COUNTIFS($G$5:$G13,"x"),0))</f>
        <v>0</v>
      </c>
      <c r="S13" s="39" t="str">
        <f>IF(AND($G13="x",Q13&gt;0),0,IF(ISERROR(LOOKUP(R13,Punkte!$D$1:$D$22,Punkte!$E$1:$E$22)),"",LOOKUP((R13),Punkte!$D$1:$D$22,Punkte!$E$1:$E$22)))</f>
        <v/>
      </c>
      <c r="T13" s="3">
        <v>13</v>
      </c>
      <c r="U13" s="99">
        <v>9</v>
      </c>
      <c r="V13" s="39">
        <f>IF(AND($G13="x",T13&gt;0),0,IF(ISERROR(LOOKUP(U13,Punkte!$D$1:$D$22,Punkte!$E$1:$E$22)),"",LOOKUP((U13),Punkte!$D$1:$D$22,Punkte!$E$1:$E$22)))</f>
        <v>7</v>
      </c>
      <c r="W13" s="3">
        <v>12</v>
      </c>
      <c r="X13" s="99">
        <v>8</v>
      </c>
      <c r="Y13" s="39">
        <f>IF(AND($G13="x",W13&gt;0),0,IF(ISERROR(LOOKUP(X13,Punkte!$D$1:$D$22,Punkte!$E$1:$E$22)),"",LOOKUP((X13),Punkte!$D$1:$D$22,Punkte!$E$1:$E$22)))</f>
        <v>8</v>
      </c>
      <c r="Z13" s="3">
        <v>11</v>
      </c>
      <c r="AA13" s="99">
        <v>5</v>
      </c>
      <c r="AB13" s="39">
        <f>IF(AND($G13="x",Z13&gt;0),0,IF(ISERROR(LOOKUP(AA13,Punkte!$D$1:$D$22,Punkte!$E$1:$E$22)),"",LOOKUP((AA13),Punkte!$D$1:$D$22,Punkte!$E$1:$E$22)))</f>
        <v>11</v>
      </c>
      <c r="AC13" s="3" t="s">
        <v>47</v>
      </c>
      <c r="AD13" s="99">
        <v>0</v>
      </c>
      <c r="AE13" s="39" t="str">
        <f>IF(AND($G13="x",AC13&gt;0),0,IF(ISERROR(LOOKUP(AD13,Punkte!$D$1:$D$22,Punkte!$E$1:$E$22)),"",LOOKUP((AD13),Punkte!$D$1:$D$22,Punkte!$E$1:$E$22)))</f>
        <v/>
      </c>
      <c r="AF13" s="3">
        <v>13</v>
      </c>
      <c r="AG13" s="99">
        <v>7</v>
      </c>
      <c r="AH13" s="39">
        <f>IF(AND($G13="x",AF13&gt;0),0,IF(ISERROR(LOOKUP(AG13,Punkte!$D$1:$D$22,Punkte!$E$1:$E$22)),"",LOOKUP((AG13),Punkte!$D$1:$D$22,Punkte!$E$1:$E$22)))</f>
        <v>9</v>
      </c>
      <c r="AI13" s="3">
        <v>14</v>
      </c>
      <c r="AJ13" s="99">
        <v>7</v>
      </c>
      <c r="AK13" s="39">
        <f>IF(AND($G13="x",AI13&gt;0),0,IF(ISERROR(LOOKUP(AJ13,Punkte!$D$1:$D$22,Punkte!$E$1:$E$22)),"",LOOKUP((AJ13),Punkte!$D$1:$D$22,Punkte!$E$1:$E$22)))</f>
        <v>9</v>
      </c>
      <c r="AL13" s="3">
        <v>11</v>
      </c>
      <c r="AM13" s="99">
        <v>6</v>
      </c>
      <c r="AN13" s="39">
        <f>IF(AND($G13="x",AL13&gt;0),0,IF(ISERROR(LOOKUP(AM13,Punkte!$D$1:$D$22,Punkte!$E$1:$E$22)),"",LOOKUP((AM13),Punkte!$D$1:$D$22,Punkte!$E$1:$E$22)))</f>
        <v>10</v>
      </c>
      <c r="AO13" s="3">
        <v>13</v>
      </c>
      <c r="AP13" s="99">
        <v>6</v>
      </c>
      <c r="AQ13" s="39">
        <f>IF(AND($G13="x",AO13&gt;0),0,IF(ISERROR(LOOKUP(AP13,Punkte!$D$1:$D$22,Punkte!$E$1:$E$22)),"",LOOKUP((AP13),Punkte!$D$1:$D$22,Punkte!$E$1:$E$22)))</f>
        <v>10</v>
      </c>
      <c r="AR13" s="120">
        <f t="shared" si="1"/>
        <v>10</v>
      </c>
    </row>
    <row r="14" spans="1:46" x14ac:dyDescent="0.25">
      <c r="A14" s="9">
        <f t="shared" si="0"/>
        <v>10</v>
      </c>
      <c r="B14" s="146">
        <f>SUM(IF(ISNUMBER(J14),J14)+IF(ISNUMBER(M14),M14)+IF(ISNUMBER(P14),P14)+IF(ISNUMBER(S14),S14)+IF(ISNUMBER(V14),V14)+IF(ISNUMBER(Y14),Y14)+IF(ISNUMBER(AB14),AB14)+IF(ISNUMBER(AE14),AE14)+IF(ISNUMBER(AH14),AH14)+IF(ISNUMBER(AK14),AK14)+IF(ISNUMBER(#REF!),#REF!)+IF(ISNUMBER(AN14),AN14)+IF(ISNUMBER(AQ14),AQ14))</f>
        <v>52</v>
      </c>
      <c r="C14" s="3">
        <v>51</v>
      </c>
      <c r="E14" s="15" t="s">
        <v>105</v>
      </c>
      <c r="F14" s="15" t="s">
        <v>229</v>
      </c>
      <c r="G14" s="185"/>
      <c r="H14" s="63">
        <v>12</v>
      </c>
      <c r="I14" s="99">
        <v>8</v>
      </c>
      <c r="J14" s="39">
        <f>IF(AND($G14="x",H14&gt;0),0,IF(ISERROR(LOOKUP(I14,Punkte!$D$1:$D$22,Punkte!$E$1:$E$22)),"",LOOKUP((I14),Punkte!$D$1:$D$22,Punkte!$E$1:$E$22)))</f>
        <v>8</v>
      </c>
      <c r="K14" s="3">
        <v>13</v>
      </c>
      <c r="L14" s="99">
        <v>9</v>
      </c>
      <c r="M14" s="39">
        <f>IF(AND($G14="x",K14&gt;0),0,IF(ISERROR(LOOKUP(L14,Punkte!$D$1:$D$22,Punkte!$E$1:$E$22)),"",LOOKUP((L14),Punkte!$D$1:$D$22,Punkte!$E$1:$E$22)))</f>
        <v>7</v>
      </c>
      <c r="O14" s="99">
        <f>IF($G14="x",0,IF(N14&lt;50,N14-COUNTIFS($G$5:$G14,"x"),0))</f>
        <v>0</v>
      </c>
      <c r="P14" s="39" t="str">
        <f>IF(AND($G14="x",N14&gt;0),0,IF(ISERROR(LOOKUP(O14,Punkte!$D$1:$D$22,Punkte!$E$1:$E$22)),"",LOOKUP((O14),Punkte!$D$1:$D$22,Punkte!$E$1:$E$22)))</f>
        <v/>
      </c>
      <c r="R14" s="99">
        <f>IF($G14="x",0,IF(Q14&lt;50,Q14-COUNTIFS($G$5:$G14,"x"),0))</f>
        <v>0</v>
      </c>
      <c r="S14" s="39" t="str">
        <f>IF(AND($G14="x",Q14&gt;0),0,IF(ISERROR(LOOKUP(R14,Punkte!$D$1:$D$22,Punkte!$E$1:$E$22)),"",LOOKUP((R14),Punkte!$D$1:$D$22,Punkte!$E$1:$E$22)))</f>
        <v/>
      </c>
      <c r="T14" s="3" t="s">
        <v>39</v>
      </c>
      <c r="U14" s="99">
        <v>0</v>
      </c>
      <c r="V14" s="39" t="str">
        <f>IF(AND($G14="x",T14&gt;0),0,IF(ISERROR(LOOKUP(U14,Punkte!$D$1:$D$22,Punkte!$E$1:$E$22)),"",LOOKUP((U14),Punkte!$D$1:$D$22,Punkte!$E$1:$E$22)))</f>
        <v/>
      </c>
      <c r="W14" s="3" t="s">
        <v>39</v>
      </c>
      <c r="X14" s="99">
        <v>0</v>
      </c>
      <c r="Y14" s="39" t="str">
        <f>IF(AND($G14="x",W14&gt;0),0,IF(ISERROR(LOOKUP(X14,Punkte!$D$1:$D$22,Punkte!$E$1:$E$22)),"",LOOKUP((X14),Punkte!$D$1:$D$22,Punkte!$E$1:$E$22)))</f>
        <v/>
      </c>
      <c r="Z14" s="3">
        <v>15</v>
      </c>
      <c r="AA14" s="99">
        <v>7</v>
      </c>
      <c r="AB14" s="39">
        <f>IF(AND($G14="x",Z14&gt;0),0,IF(ISERROR(LOOKUP(AA14,Punkte!$D$1:$D$22,Punkte!$E$1:$E$22)),"",LOOKUP((AA14),Punkte!$D$1:$D$22,Punkte!$E$1:$E$22)))</f>
        <v>9</v>
      </c>
      <c r="AC14" s="3">
        <v>11</v>
      </c>
      <c r="AD14" s="99">
        <v>6</v>
      </c>
      <c r="AE14" s="39">
        <f>IF(AND($G14="x",AC14&gt;0),0,IF(ISERROR(LOOKUP(AD14,Punkte!$D$1:$D$22,Punkte!$E$1:$E$22)),"",LOOKUP((AD14),Punkte!$D$1:$D$22,Punkte!$E$1:$E$22)))</f>
        <v>10</v>
      </c>
      <c r="AG14" s="99">
        <f>IF($G14="x",0,IF(AF14&lt;50,AF14-COUNTIFS($G$5:$G14,"x"),0))</f>
        <v>0</v>
      </c>
      <c r="AH14" s="39" t="str">
        <f>IF(AND($G14="x",AF14&gt;0),0,IF(ISERROR(LOOKUP(AG14,Punkte!$D$1:$D$22,Punkte!$E$1:$E$22)),"",LOOKUP((AG14),Punkte!$D$1:$D$22,Punkte!$E$1:$E$22)))</f>
        <v/>
      </c>
      <c r="AJ14" s="99">
        <f>IF($G14="x",0,IF(AI14&lt;50,AI14-COUNTIFS($G$5:$G14,"x"),0))</f>
        <v>0</v>
      </c>
      <c r="AK14" s="39" t="str">
        <f>IF(AND($G14="x",AI14&gt;0),0,IF(ISERROR(LOOKUP(AJ14,Punkte!$D$1:$D$22,Punkte!$E$1:$E$22)),"",LOOKUP((AJ14),Punkte!$D$1:$D$22,Punkte!$E$1:$E$22)))</f>
        <v/>
      </c>
      <c r="AL14" s="3">
        <v>12</v>
      </c>
      <c r="AM14" s="99">
        <v>7</v>
      </c>
      <c r="AN14" s="39">
        <f>IF(AND($G14="x",AL14&gt;0),0,IF(ISERROR(LOOKUP(AM14,Punkte!$D$1:$D$22,Punkte!$E$1:$E$22)),"",LOOKUP((AM14),Punkte!$D$1:$D$22,Punkte!$E$1:$E$22)))</f>
        <v>9</v>
      </c>
      <c r="AO14" s="3">
        <v>17</v>
      </c>
      <c r="AP14" s="99">
        <v>7</v>
      </c>
      <c r="AQ14" s="39">
        <f>IF(AND($G14="x",AO14&gt;0),0,IF(ISERROR(LOOKUP(AP14,Punkte!$D$1:$D$22,Punkte!$E$1:$E$22)),"",LOOKUP((AP14),Punkte!$D$1:$D$22,Punkte!$E$1:$E$22)))</f>
        <v>9</v>
      </c>
      <c r="AR14" s="120">
        <f t="shared" si="1"/>
        <v>8</v>
      </c>
    </row>
    <row r="15" spans="1:46" x14ac:dyDescent="0.25">
      <c r="A15" s="9">
        <f t="shared" si="0"/>
        <v>11</v>
      </c>
      <c r="B15" s="146">
        <f>SUM(IF(ISNUMBER(J15),J15)+IF(ISNUMBER(M15),M15)+IF(ISNUMBER(P15),P15)+IF(ISNUMBER(S15),S15)+IF(ISNUMBER(V15),V15)+IF(ISNUMBER(Y15),Y15)+IF(ISNUMBER(AB15),AB15)+IF(ISNUMBER(AE15),AE15)+IF(ISNUMBER(AH15),AH15)+IF(ISNUMBER(AK15),AK15)+IF(ISNUMBER(#REF!),#REF!)+IF(ISNUMBER(AN15),AN15)+IF(ISNUMBER(AQ15),AQ15))</f>
        <v>51</v>
      </c>
      <c r="C15" s="3">
        <v>23</v>
      </c>
      <c r="D15" s="19"/>
      <c r="E15" s="15" t="s">
        <v>92</v>
      </c>
      <c r="F15" s="15" t="s">
        <v>55</v>
      </c>
      <c r="G15" s="186"/>
      <c r="H15" s="63">
        <v>15</v>
      </c>
      <c r="I15" s="99">
        <v>10</v>
      </c>
      <c r="J15" s="39">
        <f>IF(AND($G15="x",H15&gt;0),0,IF(ISERROR(LOOKUP(I15,Punkte!$D$1:$D$22,Punkte!$E$1:$E$22)),"",LOOKUP((I15),Punkte!$D$1:$D$22,Punkte!$E$1:$E$22)))</f>
        <v>6</v>
      </c>
      <c r="K15" s="3" t="s">
        <v>39</v>
      </c>
      <c r="L15" s="99">
        <v>0</v>
      </c>
      <c r="M15" s="39" t="str">
        <f>IF(AND($G15="x",K15&gt;0),0,IF(ISERROR(LOOKUP(L15,Punkte!$D$1:$D$22,Punkte!$E$1:$E$22)),"",LOOKUP((L15),Punkte!$D$1:$D$22,Punkte!$E$1:$E$22)))</f>
        <v/>
      </c>
      <c r="O15" s="99">
        <f>IF($G15="x",0,IF(N15&lt;50,N15-COUNTIFS($G$5:$G15,"x"),0))</f>
        <v>0</v>
      </c>
      <c r="P15" s="39" t="str">
        <f>IF(AND($G15="x",N15&gt;0),0,IF(ISERROR(LOOKUP(O15,Punkte!$D$1:$D$22,Punkte!$E$1:$E$22)),"",LOOKUP((O15),Punkte!$D$1:$D$22,Punkte!$E$1:$E$22)))</f>
        <v/>
      </c>
      <c r="R15" s="99">
        <f>IF($G15="x",0,IF(Q15&lt;50,Q15-COUNTIFS($G$5:$G15,"x"),0))</f>
        <v>0</v>
      </c>
      <c r="S15" s="39" t="str">
        <f>IF(AND($G15="x",Q15&gt;0),0,IF(ISERROR(LOOKUP(R15,Punkte!$D$1:$D$22,Punkte!$E$1:$E$22)),"",LOOKUP((R15),Punkte!$D$1:$D$22,Punkte!$E$1:$E$22)))</f>
        <v/>
      </c>
      <c r="U15" s="99">
        <f>IF($G15="x",0,IF(T15&lt;50,T15-COUNTIFS($G$5:$G15,"x"),0))</f>
        <v>0</v>
      </c>
      <c r="V15" s="39" t="str">
        <f>IF(AND($G15="x",T15&gt;0),0,IF(ISERROR(LOOKUP(U15,Punkte!$D$1:$D$22,Punkte!$E$1:$E$22)),"",LOOKUP((U15),Punkte!$D$1:$D$22,Punkte!$E$1:$E$22)))</f>
        <v/>
      </c>
      <c r="X15" s="99">
        <f>IF($G15="x",0,IF(W15&lt;50,W15-COUNTIFS($G$5:$G15,"x"),0))</f>
        <v>0</v>
      </c>
      <c r="Y15" s="39" t="str">
        <f>IF(AND($G15="x",W15&gt;0),0,IF(ISERROR(LOOKUP(X15,Punkte!$D$1:$D$22,Punkte!$E$1:$E$22)),"",LOOKUP((X15),Punkte!$D$1:$D$22,Punkte!$E$1:$E$22)))</f>
        <v/>
      </c>
      <c r="Z15" s="3">
        <v>16</v>
      </c>
      <c r="AA15" s="99">
        <v>8</v>
      </c>
      <c r="AB15" s="39">
        <f>IF(AND($G15="x",Z15&gt;0),0,IF(ISERROR(LOOKUP(AA15,Punkte!$D$1:$D$22,Punkte!$E$1:$E$22)),"",LOOKUP((AA15),Punkte!$D$1:$D$22,Punkte!$E$1:$E$22)))</f>
        <v>8</v>
      </c>
      <c r="AC15" s="3">
        <v>13</v>
      </c>
      <c r="AD15" s="99">
        <v>7</v>
      </c>
      <c r="AE15" s="39">
        <f>IF(AND($G15="x",AC15&gt;0),0,IF(ISERROR(LOOKUP(AD15,Punkte!$D$1:$D$22,Punkte!$E$1:$E$22)),"",LOOKUP((AD15),Punkte!$D$1:$D$22,Punkte!$E$1:$E$22)))</f>
        <v>9</v>
      </c>
      <c r="AF15" s="3">
        <v>19</v>
      </c>
      <c r="AG15" s="99">
        <v>9</v>
      </c>
      <c r="AH15" s="39">
        <f>IF(AND($G15="x",AF15&gt;0),0,IF(ISERROR(LOOKUP(AG15,Punkte!$D$1:$D$22,Punkte!$E$1:$E$22)),"",LOOKUP((AG15),Punkte!$D$1:$D$22,Punkte!$E$1:$E$22)))</f>
        <v>7</v>
      </c>
      <c r="AI15" s="3">
        <v>17</v>
      </c>
      <c r="AJ15" s="99">
        <v>9</v>
      </c>
      <c r="AK15" s="39">
        <f>IF(AND($G15="x",AI15&gt;0),0,IF(ISERROR(LOOKUP(AJ15,Punkte!$D$1:$D$22,Punkte!$E$1:$E$22)),"",LOOKUP((AJ15),Punkte!$D$1:$D$22,Punkte!$E$1:$E$22)))</f>
        <v>7</v>
      </c>
      <c r="AL15" s="3">
        <v>18</v>
      </c>
      <c r="AM15" s="99">
        <v>9</v>
      </c>
      <c r="AN15" s="39">
        <f>IF(AND($G15="x",AL15&gt;0),0,IF(ISERROR(LOOKUP(AM15,Punkte!$D$1:$D$22,Punkte!$E$1:$E$22)),"",LOOKUP((AM15),Punkte!$D$1:$D$22,Punkte!$E$1:$E$22)))</f>
        <v>7</v>
      </c>
      <c r="AO15" s="3">
        <v>19</v>
      </c>
      <c r="AP15" s="99">
        <v>9</v>
      </c>
      <c r="AQ15" s="39">
        <f>IF(AND($G15="x",AO15&gt;0),0,IF(ISERROR(LOOKUP(AP15,Punkte!$D$1:$D$22,Punkte!$E$1:$E$22)),"",LOOKUP((AP15),Punkte!$D$1:$D$22,Punkte!$E$1:$E$22)))</f>
        <v>7</v>
      </c>
      <c r="AR15" s="120">
        <f t="shared" si="1"/>
        <v>8</v>
      </c>
    </row>
    <row r="16" spans="1:46" x14ac:dyDescent="0.25">
      <c r="A16" s="9">
        <f t="shared" si="0"/>
        <v>12</v>
      </c>
      <c r="B16" s="146">
        <f>SUM(IF(ISNUMBER(J16),J16)+IF(ISNUMBER(M16),M16)+IF(ISNUMBER(P16),P16)+IF(ISNUMBER(S16),S16)+IF(ISNUMBER(V16),V16)+IF(ISNUMBER(Y16),Y16)+IF(ISNUMBER(AB16),AB16)+IF(ISNUMBER(AE16),AE16)+IF(ISNUMBER(AH16),AH16)+IF(ISNUMBER(AK16),AK16)+IF(ISNUMBER(#REF!),#REF!)+IF(ISNUMBER(AN16),AN16)+IF(ISNUMBER(AQ16),AQ16))</f>
        <v>8</v>
      </c>
      <c r="C16" s="3">
        <v>9</v>
      </c>
      <c r="E16" s="15" t="s">
        <v>245</v>
      </c>
      <c r="F16" s="15" t="s">
        <v>55</v>
      </c>
      <c r="G16" s="193"/>
      <c r="H16" s="63" t="s">
        <v>47</v>
      </c>
      <c r="I16" s="99">
        <v>0</v>
      </c>
      <c r="J16" s="39" t="str">
        <f>IF(AND($G16="x",H16&gt;0),0,IF(ISERROR(LOOKUP(I16,Punkte!$D$1:$D$22,Punkte!$E$1:$E$22)),"",LOOKUP((I16),Punkte!$D$1:$D$22,Punkte!$E$1:$E$22)))</f>
        <v/>
      </c>
      <c r="K16" s="3">
        <v>12</v>
      </c>
      <c r="L16" s="99">
        <v>8</v>
      </c>
      <c r="M16" s="39">
        <f>IF(AND($G16="x",K16&gt;0),0,IF(ISERROR(LOOKUP(L16,Punkte!$D$1:$D$22,Punkte!$E$1:$E$22)),"",LOOKUP((L16),Punkte!$D$1:$D$22,Punkte!$E$1:$E$22)))</f>
        <v>8</v>
      </c>
      <c r="O16" s="99">
        <f>IF($G16="x",0,IF(N16&lt;50,N16-COUNTIFS($G$5:$G16,"x"),0))</f>
        <v>0</v>
      </c>
      <c r="P16" s="39" t="str">
        <f>IF(AND($G16="x",N16&gt;0),0,IF(ISERROR(LOOKUP(O16,Punkte!$D$1:$D$22,Punkte!$E$1:$E$22)),"",LOOKUP((O16),Punkte!$D$1:$D$22,Punkte!$E$1:$E$22)))</f>
        <v/>
      </c>
      <c r="R16" s="99">
        <f>IF($G16="x",0,IF(Q16&lt;50,Q16-COUNTIFS($G$5:$G16,"x"),0))</f>
        <v>0</v>
      </c>
      <c r="S16" s="39" t="str">
        <f>IF(AND($G16="x",Q16&gt;0),0,IF(ISERROR(LOOKUP(R16,Punkte!$D$1:$D$22,Punkte!$E$1:$E$22)),"",LOOKUP((R16),Punkte!$D$1:$D$22,Punkte!$E$1:$E$22)))</f>
        <v/>
      </c>
      <c r="U16" s="99">
        <f>IF($G16="x",0,IF(T16&lt;50,T16-COUNTIFS($G$5:$G16,"x"),0))</f>
        <v>0</v>
      </c>
      <c r="V16" s="39" t="str">
        <f>IF(AND($G16="x",T16&gt;0),0,IF(ISERROR(LOOKUP(U16,Punkte!$D$1:$D$22,Punkte!$E$1:$E$22)),"",LOOKUP((U16),Punkte!$D$1:$D$22,Punkte!$E$1:$E$22)))</f>
        <v/>
      </c>
      <c r="X16" s="99">
        <v>-5</v>
      </c>
      <c r="Y16" s="39" t="str">
        <f>IF(AND($G16="x",W16&gt;0),0,IF(ISERROR(LOOKUP(X16,Punkte!$D$1:$D$22,Punkte!$E$1:$E$22)),"",LOOKUP((X16),Punkte!$D$1:$D$22,Punkte!$E$1:$E$22)))</f>
        <v/>
      </c>
      <c r="AA16" s="99">
        <f>IF($G16="x",0,IF(Z16&lt;50,Z16-COUNTIFS($G$5:$G16,"x"),0))</f>
        <v>0</v>
      </c>
      <c r="AB16" s="39" t="str">
        <f>IF(AND($G16="x",Z16&gt;0),0,IF(ISERROR(LOOKUP(AA16,Punkte!$D$1:$D$22,Punkte!$E$1:$E$22)),"",LOOKUP((AA16),Punkte!$D$1:$D$22,Punkte!$E$1:$E$22)))</f>
        <v/>
      </c>
      <c r="AD16" s="99">
        <f>IF($G16="x",0,IF(AC16&lt;50,AC16-COUNTIFS($G$5:$G16,"x"),0))</f>
        <v>0</v>
      </c>
      <c r="AE16" s="39" t="str">
        <f>IF(AND($G16="x",AC16&gt;0),0,IF(ISERROR(LOOKUP(AD16,Punkte!$D$1:$D$22,Punkte!$E$1:$E$22)),"",LOOKUP((AD16),Punkte!$D$1:$D$22,Punkte!$E$1:$E$22)))</f>
        <v/>
      </c>
      <c r="AG16" s="99">
        <f>IF($G16="x",0,IF(AF16&lt;50,AF16-COUNTIFS($G$5:$G16,"x"),0))</f>
        <v>0</v>
      </c>
      <c r="AH16" s="39" t="str">
        <f>IF(AND($G16="x",AF16&gt;0),0,IF(ISERROR(LOOKUP(AG16,Punkte!$D$1:$D$22,Punkte!$E$1:$E$22)),"",LOOKUP((AG16),Punkte!$D$1:$D$22,Punkte!$E$1:$E$22)))</f>
        <v/>
      </c>
      <c r="AJ16" s="99">
        <f>IF($G16="x",0,IF(AI16&lt;50,AI16-COUNTIFS($G$5:$G16,"x"),0))</f>
        <v>0</v>
      </c>
      <c r="AK16" s="39" t="str">
        <f>IF(AND($G16="x",AI16&gt;0),0,IF(ISERROR(LOOKUP(AJ16,Punkte!$D$1:$D$22,Punkte!$E$1:$E$22)),"",LOOKUP((AJ16),Punkte!$D$1:$D$22,Punkte!$E$1:$E$22)))</f>
        <v/>
      </c>
      <c r="AM16" s="99">
        <f>IF($G16="x",0,IF(AL16&lt;50,AL16-COUNTIFS($G$5:$G16,"x"),0))</f>
        <v>0</v>
      </c>
      <c r="AN16" s="39" t="str">
        <f>IF(AND($G16="x",AL16&gt;0),0,IF(ISERROR(LOOKUP(AM16,Punkte!$D$1:$D$22,Punkte!$E$1:$E$22)),"",LOOKUP((AM16),Punkte!$D$1:$D$22,Punkte!$E$1:$E$22)))</f>
        <v/>
      </c>
      <c r="AP16" s="99">
        <f>IF($G16="x",0,IF(AO16&lt;50,AO16-COUNTIFS($G$5:$G16,"x"),0))</f>
        <v>0</v>
      </c>
      <c r="AQ16" s="39" t="str">
        <f>IF(AND($G16="x",AO16&gt;0),0,IF(ISERROR(LOOKUP(AP16,Punkte!$D$1:$D$22,Punkte!$E$1:$E$22)),"",LOOKUP((AP16),Punkte!$D$1:$D$22,Punkte!$E$1:$E$22)))</f>
        <v/>
      </c>
      <c r="AR16" s="120">
        <f t="shared" si="1"/>
        <v>2</v>
      </c>
    </row>
    <row r="17" spans="1:269" x14ac:dyDescent="0.25">
      <c r="A17" s="9">
        <f t="shared" si="0"/>
        <v>13</v>
      </c>
      <c r="B17" s="146">
        <f>SUM(IF(ISNUMBER(J17),J17)+IF(ISNUMBER(M17),M17)+IF(ISNUMBER(P17),P17)+IF(ISNUMBER(S17),S17)+IF(ISNUMBER(V17),V17)+IF(ISNUMBER(Y17),Y17)+IF(ISNUMBER(AB17),AB17)+IF(ISNUMBER(AE17),AE17)+IF(ISNUMBER(AH17),AH17)+IF(ISNUMBER(AK17),AK17)+IF(ISNUMBER(#REF!),#REF!)+IF(ISNUMBER(AN17),AN17)+IF(ISNUMBER(AQ17),AQ17))</f>
        <v>0</v>
      </c>
      <c r="C17" s="3">
        <v>40</v>
      </c>
      <c r="E17" s="15" t="s">
        <v>40</v>
      </c>
      <c r="F17" s="15" t="s">
        <v>41</v>
      </c>
      <c r="G17" s="191" t="s">
        <v>156</v>
      </c>
      <c r="H17" s="63"/>
      <c r="I17" s="99">
        <f>IF($G17="x",0,IF(H17&lt;50,H17-COUNTIFS($G$5:$G17,"x"),0))</f>
        <v>0</v>
      </c>
      <c r="J17" s="39" t="str">
        <f>IF(AND($G17="x",H17&gt;0),0,IF(ISERROR(LOOKUP(I17,Punkte!$D$1:$D$22,Punkte!$E$1:$E$22)),"",LOOKUP((I17),Punkte!$D$1:$D$22,Punkte!$E$1:$E$22)))</f>
        <v/>
      </c>
      <c r="L17" s="99">
        <f>IF($G17="x",0,IF(K17&lt;50,K17-COUNTIFS($G$5:$G17,"x"),0))</f>
        <v>0</v>
      </c>
      <c r="M17" s="39" t="str">
        <f>IF(AND($G17="x",K17&gt;0),0,IF(ISERROR(LOOKUP(L17,Punkte!$D$1:$D$22,Punkte!$E$1:$E$22)),"",LOOKUP((L17),Punkte!$D$1:$D$22,Punkte!$E$1:$E$22)))</f>
        <v/>
      </c>
      <c r="O17" s="99">
        <f>IF($G17="x",0,IF(N17&lt;50,N17-COUNTIFS($G$5:$G17,"x"),0))</f>
        <v>0</v>
      </c>
      <c r="P17" s="39" t="str">
        <f>IF(AND($G17="x",N17&gt;0),0,IF(ISERROR(LOOKUP(O17,Punkte!$D$1:$D$22,Punkte!$E$1:$E$22)),"",LOOKUP((O17),Punkte!$D$1:$D$22,Punkte!$E$1:$E$22)))</f>
        <v/>
      </c>
      <c r="R17" s="99">
        <f>IF($G17="x",0,IF(Q17&lt;50,Q17-COUNTIFS($G$5:$G17,"x"),0))</f>
        <v>0</v>
      </c>
      <c r="S17" s="39" t="str">
        <f>IF(AND($G17="x",Q17&gt;0),0,IF(ISERROR(LOOKUP(R17,Punkte!$D$1:$D$22,Punkte!$E$1:$E$22)),"",LOOKUP((R17),Punkte!$D$1:$D$22,Punkte!$E$1:$E$22)))</f>
        <v/>
      </c>
      <c r="T17" s="3">
        <v>3</v>
      </c>
      <c r="U17" s="99">
        <v>0</v>
      </c>
      <c r="V17" s="39">
        <f>IF(AND($G17="x",T17&gt;0),0,IF(ISERROR(LOOKUP(U17,Punkte!$D$1:$D$22,Punkte!$E$1:$E$22)),"",LOOKUP((U17),Punkte!$D$1:$D$22,Punkte!$E$1:$E$22)))</f>
        <v>0</v>
      </c>
      <c r="W17" s="3">
        <v>1</v>
      </c>
      <c r="X17" s="99">
        <v>0</v>
      </c>
      <c r="Y17" s="39">
        <f>IF(AND($G17="x",W17&gt;0),0,IF(ISERROR(LOOKUP(X17,Punkte!$D$1:$D$22,Punkte!$E$1:$E$22)),"",LOOKUP((X17),Punkte!$D$1:$D$22,Punkte!$E$1:$E$22)))</f>
        <v>0</v>
      </c>
      <c r="AA17" s="99">
        <f>IF($G17="x",0,IF(Z17&lt;50,Z17-COUNTIFS($G$5:$G17,"x"),0))</f>
        <v>0</v>
      </c>
      <c r="AB17" s="39" t="str">
        <f>IF(AND($G17="x",Z17&gt;0),0,IF(ISERROR(LOOKUP(AA17,Punkte!$D$1:$D$22,Punkte!$E$1:$E$22)),"",LOOKUP((AA17),Punkte!$D$1:$D$22,Punkte!$E$1:$E$22)))</f>
        <v/>
      </c>
      <c r="AD17" s="99">
        <f>IF($G17="x",0,IF(AC17&lt;50,AC17-COUNTIFS($G$5:$G17,"x"),0))</f>
        <v>0</v>
      </c>
      <c r="AE17" s="39" t="str">
        <f>IF(AND($G17="x",AC17&gt;0),0,IF(ISERROR(LOOKUP(AD17,Punkte!$D$1:$D$22,Punkte!$E$1:$E$22)),"",LOOKUP((AD17),Punkte!$D$1:$D$22,Punkte!$E$1:$E$22)))</f>
        <v/>
      </c>
      <c r="AF17" s="3">
        <v>1</v>
      </c>
      <c r="AG17" s="99">
        <v>0</v>
      </c>
      <c r="AH17" s="39">
        <f>IF(AND($G17="x",AF17&gt;0),0,IF(ISERROR(LOOKUP(AG17,Punkte!$D$1:$D$22,Punkte!$E$1:$E$22)),"",LOOKUP((AG17),Punkte!$D$1:$D$22,Punkte!$E$1:$E$22)))</f>
        <v>0</v>
      </c>
      <c r="AI17" s="3">
        <v>2</v>
      </c>
      <c r="AJ17" s="99">
        <v>0</v>
      </c>
      <c r="AK17" s="39">
        <f>IF(AND($G17="x",AI17&gt;0),0,IF(ISERROR(LOOKUP(AJ17,Punkte!$D$1:$D$22,Punkte!$E$1:$E$22)),"",LOOKUP((AJ17),Punkte!$D$1:$D$22,Punkte!$E$1:$E$22)))</f>
        <v>0</v>
      </c>
      <c r="AL17" s="3" t="s">
        <v>47</v>
      </c>
      <c r="AM17" s="99">
        <v>0</v>
      </c>
      <c r="AN17" s="39">
        <f>IF(AND($G17="x",AL17&gt;0),0,IF(ISERROR(LOOKUP(AM17,Punkte!$D$1:$D$22,Punkte!$E$1:$E$22)),"",LOOKUP((AM17),Punkte!$D$1:$D$22,Punkte!$E$1:$E$22)))</f>
        <v>0</v>
      </c>
      <c r="AO17" s="3">
        <v>2</v>
      </c>
      <c r="AP17" s="99">
        <v>0</v>
      </c>
      <c r="AQ17" s="39">
        <f>IF(AND($G17="x",AO17&gt;0),0,IF(ISERROR(LOOKUP(AP17,Punkte!$D$1:$D$22,Punkte!$E$1:$E$22)),"",LOOKUP((AP17),Punkte!$D$1:$D$22,Punkte!$E$1:$E$22)))</f>
        <v>0</v>
      </c>
      <c r="AR17" s="120">
        <f t="shared" si="1"/>
        <v>6</v>
      </c>
    </row>
    <row r="18" spans="1:269" x14ac:dyDescent="0.25">
      <c r="A18" s="9">
        <f t="shared" si="0"/>
        <v>13</v>
      </c>
      <c r="B18" s="146">
        <f>SUM(IF(ISNUMBER(J18),J18)+IF(ISNUMBER(M18),M18)+IF(ISNUMBER(P18),P18)+IF(ISNUMBER(S18),S18)+IF(ISNUMBER(V18),V18)+IF(ISNUMBER(Y18),Y18)+IF(ISNUMBER(AB18),AB18)+IF(ISNUMBER(AE18),AE18)+IF(ISNUMBER(AH18),AH18)+IF(ISNUMBER(AK18),AK18)+IF(ISNUMBER(#REF!),#REF!)+IF(ISNUMBER(AN18),AN18)+IF(ISNUMBER(AQ18),AQ18))</f>
        <v>0</v>
      </c>
      <c r="C18" s="18">
        <v>41</v>
      </c>
      <c r="D18" s="4"/>
      <c r="E18" s="15" t="s">
        <v>80</v>
      </c>
      <c r="F18" s="15" t="s">
        <v>81</v>
      </c>
      <c r="G18" s="186" t="s">
        <v>156</v>
      </c>
      <c r="H18" s="63"/>
      <c r="I18" s="99">
        <f>IF($G18="x",0,IF(H18&lt;50,H18-COUNTIFS($G$5:$G18,"x"),0))</f>
        <v>0</v>
      </c>
      <c r="J18" s="39" t="str">
        <f>IF(AND($G18="x",H18&gt;0),0,IF(ISERROR(LOOKUP(I18,Punkte!$D$1:$D$22,Punkte!$E$1:$E$22)),"",LOOKUP((I18),Punkte!$D$1:$D$22,Punkte!$E$1:$E$22)))</f>
        <v/>
      </c>
      <c r="L18" s="99">
        <f>IF($G18="x",0,IF(K18&lt;50,K18-COUNTIFS($G$5:$G18,"x"),0))</f>
        <v>0</v>
      </c>
      <c r="M18" s="39" t="str">
        <f>IF(AND($G18="x",K18&gt;0),0,IF(ISERROR(LOOKUP(L18,Punkte!$D$1:$D$22,Punkte!$E$1:$E$22)),"",LOOKUP((L18),Punkte!$D$1:$D$22,Punkte!$E$1:$E$22)))</f>
        <v/>
      </c>
      <c r="O18" s="99">
        <f>IF($G18="x",0,IF(N18&lt;50,N18-COUNTIFS($G$5:$G18,"x"),0))</f>
        <v>0</v>
      </c>
      <c r="P18" s="39" t="str">
        <f>IF(AND($G18="x",N18&gt;0),0,IF(ISERROR(LOOKUP(O18,Punkte!$D$1:$D$22,Punkte!$E$1:$E$22)),"",LOOKUP((O18),Punkte!$D$1:$D$22,Punkte!$E$1:$E$22)))</f>
        <v/>
      </c>
      <c r="R18" s="99">
        <f>IF($G18="x",0,IF(Q18&lt;50,Q18-COUNTIFS($G$5:$G18,"x"),0))</f>
        <v>0</v>
      </c>
      <c r="S18" s="39" t="str">
        <f>IF(AND($G18="x",Q18&gt;0),0,IF(ISERROR(LOOKUP(R18,Punkte!$D$1:$D$22,Punkte!$E$1:$E$22)),"",LOOKUP((R18),Punkte!$D$1:$D$22,Punkte!$E$1:$E$22)))</f>
        <v/>
      </c>
      <c r="U18" s="99">
        <f>IF($G18="x",0,IF(T18&lt;50,T18-COUNTIFS($G$5:$G18,"x"),0))</f>
        <v>0</v>
      </c>
      <c r="V18" s="39" t="str">
        <f>IF(AND($G18="x",T18&gt;0),0,IF(ISERROR(LOOKUP(U18,Punkte!$D$1:$D$22,Punkte!$E$1:$E$22)),"",LOOKUP((U18),Punkte!$D$1:$D$22,Punkte!$E$1:$E$22)))</f>
        <v/>
      </c>
      <c r="X18" s="99">
        <f>IF($G18="x",0,IF(W18&lt;50,W18-COUNTIFS($G$5:$G18,"x"),0))</f>
        <v>0</v>
      </c>
      <c r="Y18" s="39" t="str">
        <f>IF(AND($G18="x",W18&gt;0),0,IF(ISERROR(LOOKUP(X18,Punkte!$D$1:$D$22,Punkte!$E$1:$E$22)),"",LOOKUP((X18),Punkte!$D$1:$D$22,Punkte!$E$1:$E$22)))</f>
        <v/>
      </c>
      <c r="Z18" s="3">
        <v>4</v>
      </c>
      <c r="AA18" s="99">
        <v>0</v>
      </c>
      <c r="AB18" s="39">
        <f>IF(AND($G18="x",Z18&gt;0),0,IF(ISERROR(LOOKUP(AA18,Punkte!$D$1:$D$22,Punkte!$E$1:$E$22)),"",LOOKUP((AA18),Punkte!$D$1:$D$22,Punkte!$E$1:$E$22)))</f>
        <v>0</v>
      </c>
      <c r="AC18" s="3" t="s">
        <v>39</v>
      </c>
      <c r="AD18" s="99">
        <v>0</v>
      </c>
      <c r="AE18" s="39">
        <f>IF(AND($G18="x",AC18&gt;0),0,IF(ISERROR(LOOKUP(AD18,Punkte!$D$1:$D$22,Punkte!$E$1:$E$22)),"",LOOKUP((AD18),Punkte!$D$1:$D$22,Punkte!$E$1:$E$22)))</f>
        <v>0</v>
      </c>
      <c r="AG18" s="99">
        <f>IF($G18="x",0,IF(AF18&lt;50,AF18-COUNTIFS($G$5:$G18,"x"),0))</f>
        <v>0</v>
      </c>
      <c r="AH18" s="39" t="str">
        <f>IF(AND($G18="x",AF18&gt;0),0,IF(ISERROR(LOOKUP(AG18,Punkte!$D$1:$D$22,Punkte!$E$1:$E$22)),"",LOOKUP((AG18),Punkte!$D$1:$D$22,Punkte!$E$1:$E$22)))</f>
        <v/>
      </c>
      <c r="AJ18" s="99">
        <f>IF($G18="x",0,IF(AI18&lt;50,AI18-COUNTIFS($G$5:$G18,"x"),0))</f>
        <v>0</v>
      </c>
      <c r="AK18" s="39" t="str">
        <f>IF(AND($G18="x",AI18&gt;0),0,IF(ISERROR(LOOKUP(AJ18,Punkte!$D$1:$D$22,Punkte!$E$1:$E$22)),"",LOOKUP((AJ18),Punkte!$D$1:$D$22,Punkte!$E$1:$E$22)))</f>
        <v/>
      </c>
      <c r="AL18" s="3" t="s">
        <v>47</v>
      </c>
      <c r="AM18" s="99">
        <v>0</v>
      </c>
      <c r="AN18" s="39">
        <f>IF(AND($G18="x",AL18&gt;0),0,IF(ISERROR(LOOKUP(AM18,Punkte!$D$1:$D$22,Punkte!$E$1:$E$22)),"",LOOKUP((AM18),Punkte!$D$1:$D$22,Punkte!$E$1:$E$22)))</f>
        <v>0</v>
      </c>
      <c r="AO18" s="3">
        <v>4</v>
      </c>
      <c r="AP18" s="99">
        <v>0</v>
      </c>
      <c r="AQ18" s="39">
        <f>IF(AND($G18="x",AO18&gt;0),0,IF(ISERROR(LOOKUP(AP18,Punkte!$D$1:$D$22,Punkte!$E$1:$E$22)),"",LOOKUP((AP18),Punkte!$D$1:$D$22,Punkte!$E$1:$E$22)))</f>
        <v>0</v>
      </c>
      <c r="AR18" s="120">
        <f t="shared" si="1"/>
        <v>4</v>
      </c>
    </row>
    <row r="19" spans="1:269" x14ac:dyDescent="0.25">
      <c r="A19" s="9">
        <f t="shared" si="0"/>
        <v>13</v>
      </c>
      <c r="B19" s="146">
        <f>SUM(IF(ISNUMBER(J19),J19)+IF(ISNUMBER(M19),M19)+IF(ISNUMBER(P19),P19)+IF(ISNUMBER(S19),S19)+IF(ISNUMBER(V19),V19)+IF(ISNUMBER(Y19),Y19)+IF(ISNUMBER(AB19),AB19)+IF(ISNUMBER(AE19),AE19)+IF(ISNUMBER(AH19),AH19)+IF(ISNUMBER(AK19),AK19)+IF(ISNUMBER(#REF!),#REF!)+IF(ISNUMBER(AN19),AN19)+IF(ISNUMBER(AQ19),AQ19))</f>
        <v>0</v>
      </c>
      <c r="C19" s="3">
        <v>45</v>
      </c>
      <c r="E19" s="15" t="s">
        <v>35</v>
      </c>
      <c r="F19" s="15" t="s">
        <v>115</v>
      </c>
      <c r="G19" s="185" t="s">
        <v>156</v>
      </c>
      <c r="H19" s="63"/>
      <c r="I19" s="99">
        <f>IF($G19="x",0,IF(H19&lt;50,H19-COUNTIFS($G$5:$G19,"x"),0))</f>
        <v>0</v>
      </c>
      <c r="J19" s="39" t="str">
        <f>IF(AND($G19="x",H19&gt;0),0,IF(ISERROR(LOOKUP(I19,Punkte!$D$1:$D$22,Punkte!$E$1:$E$22)),"",LOOKUP((I19),Punkte!$D$1:$D$22,Punkte!$E$1:$E$22)))</f>
        <v/>
      </c>
      <c r="L19" s="99">
        <f>IF($G19="x",0,IF(K19&lt;50,K19-COUNTIFS($G$5:$G19,"x"),0))</f>
        <v>0</v>
      </c>
      <c r="M19" s="39" t="str">
        <f>IF(AND($G19="x",K19&gt;0),0,IF(ISERROR(LOOKUP(L19,Punkte!$D$1:$D$22,Punkte!$E$1:$E$22)),"",LOOKUP((L19),Punkte!$D$1:$D$22,Punkte!$E$1:$E$22)))</f>
        <v/>
      </c>
      <c r="O19" s="99">
        <f>IF($G19="x",0,IF(N19&lt;50,N19-COUNTIFS($G$5:$G19,"x"),0))</f>
        <v>0</v>
      </c>
      <c r="P19" s="39" t="str">
        <f>IF(AND($G19="x",N19&gt;0),0,IF(ISERROR(LOOKUP(O19,Punkte!$D$1:$D$22,Punkte!$E$1:$E$22)),"",LOOKUP((O19),Punkte!$D$1:$D$22,Punkte!$E$1:$E$22)))</f>
        <v/>
      </c>
      <c r="R19" s="99">
        <f>IF($G19="x",0,IF(Q19&lt;50,Q19-COUNTIFS($G$5:$G19,"x"),0))</f>
        <v>0</v>
      </c>
      <c r="S19" s="39" t="str">
        <f>IF(AND($G19="x",Q19&gt;0),0,IF(ISERROR(LOOKUP(R19,Punkte!$D$1:$D$22,Punkte!$E$1:$E$22)),"",LOOKUP((R19),Punkte!$D$1:$D$22,Punkte!$E$1:$E$22)))</f>
        <v/>
      </c>
      <c r="U19" s="99">
        <f>IF($G19="x",0,IF(T19&lt;50,T19-COUNTIFS($G$5:$G19,"x"),0))</f>
        <v>0</v>
      </c>
      <c r="V19" s="39" t="str">
        <f>IF(AND($G19="x",T19&gt;0),0,IF(ISERROR(LOOKUP(U19,Punkte!$D$1:$D$22,Punkte!$E$1:$E$22)),"",LOOKUP((U19),Punkte!$D$1:$D$22,Punkte!$E$1:$E$22)))</f>
        <v/>
      </c>
      <c r="X19" s="99">
        <f>IF($G19="x",0,IF(W19&lt;50,W19-COUNTIFS($G$5:$G19,"x"),0))</f>
        <v>0</v>
      </c>
      <c r="Y19" s="39" t="str">
        <f>IF(AND($G19="x",W19&gt;0),0,IF(ISERROR(LOOKUP(X19,Punkte!$D$1:$D$22,Punkte!$E$1:$E$22)),"",LOOKUP((X19),Punkte!$D$1:$D$22,Punkte!$E$1:$E$22)))</f>
        <v/>
      </c>
      <c r="AA19" s="99">
        <f>IF($G19="x",0,IF(Z19&lt;50,Z19-COUNTIFS($G$5:$G19,"x"),0))</f>
        <v>0</v>
      </c>
      <c r="AB19" s="39" t="str">
        <f>IF(AND($G19="x",Z19&gt;0),0,IF(ISERROR(LOOKUP(AA19,Punkte!$D$1:$D$22,Punkte!$E$1:$E$22)),"",LOOKUP((AA19),Punkte!$D$1:$D$22,Punkte!$E$1:$E$22)))</f>
        <v/>
      </c>
      <c r="AD19" s="99">
        <f>IF($G19="x",0,IF(AC19&lt;50,AC19-COUNTIFS($G$5:$G19,"x"),0))</f>
        <v>0</v>
      </c>
      <c r="AE19" s="39" t="str">
        <f>IF(AND($G19="x",AC19&gt;0),0,IF(ISERROR(LOOKUP(AD19,Punkte!$D$1:$D$22,Punkte!$E$1:$E$22)),"",LOOKUP((AD19),Punkte!$D$1:$D$22,Punkte!$E$1:$E$22)))</f>
        <v/>
      </c>
      <c r="AF19" s="3">
        <v>4</v>
      </c>
      <c r="AG19" s="99">
        <v>0</v>
      </c>
      <c r="AH19" s="39">
        <f>IF(AND($G19="x",AF19&gt;0),0,IF(ISERROR(LOOKUP(AG19,Punkte!$D$1:$D$22,Punkte!$E$1:$E$22)),"",LOOKUP((AG19),Punkte!$D$1:$D$22,Punkte!$E$1:$E$22)))</f>
        <v>0</v>
      </c>
      <c r="AI19" s="3">
        <v>5</v>
      </c>
      <c r="AJ19" s="99">
        <v>0</v>
      </c>
      <c r="AK19" s="39">
        <f>IF(AND($G19="x",AI19&gt;0),0,IF(ISERROR(LOOKUP(AJ19,Punkte!$D$1:$D$22,Punkte!$E$1:$E$22)),"",LOOKUP((AJ19),Punkte!$D$1:$D$22,Punkte!$E$1:$E$22)))</f>
        <v>0</v>
      </c>
      <c r="AL19" s="3">
        <v>6</v>
      </c>
      <c r="AM19" s="99">
        <v>0</v>
      </c>
      <c r="AN19" s="39">
        <f>IF(AND($G19="x",AL19&gt;0),0,IF(ISERROR(LOOKUP(AM19,Punkte!$D$1:$D$22,Punkte!$E$1:$E$22)),"",LOOKUP((AM19),Punkte!$D$1:$D$22,Punkte!$E$1:$E$22)))</f>
        <v>0</v>
      </c>
      <c r="AO19" s="3">
        <v>5</v>
      </c>
      <c r="AP19" s="99">
        <v>0</v>
      </c>
      <c r="AQ19" s="39">
        <f>IF(AND($G19="x",AO19&gt;0),0,IF(ISERROR(LOOKUP(AP19,Punkte!$D$1:$D$22,Punkte!$E$1:$E$22)),"",LOOKUP((AP19),Punkte!$D$1:$D$22,Punkte!$E$1:$E$22)))</f>
        <v>0</v>
      </c>
      <c r="AR19" s="120">
        <f t="shared" si="1"/>
        <v>4</v>
      </c>
    </row>
    <row r="20" spans="1:269" x14ac:dyDescent="0.25">
      <c r="A20" s="9">
        <f t="shared" si="0"/>
        <v>13</v>
      </c>
      <c r="B20" s="146">
        <f>SUM(IF(ISNUMBER(J20),J20)+IF(ISNUMBER(M20),M20)+IF(ISNUMBER(P20),P20)+IF(ISNUMBER(S20),S20)+IF(ISNUMBER(V20),V20)+IF(ISNUMBER(Y20),Y20)+IF(ISNUMBER(AB20),AB20)+IF(ISNUMBER(AE20),AE20)+IF(ISNUMBER(AH20),AH20)+IF(ISNUMBER(AK20),AK20)+IF(ISNUMBER(#REF!),#REF!)+IF(ISNUMBER(AN20),AN20)+IF(ISNUMBER(AQ20),AQ20))</f>
        <v>0</v>
      </c>
      <c r="C20" s="3">
        <v>19</v>
      </c>
      <c r="E20" s="15" t="s">
        <v>200</v>
      </c>
      <c r="F20" s="15" t="s">
        <v>43</v>
      </c>
      <c r="G20" s="193" t="s">
        <v>156</v>
      </c>
      <c r="H20" s="63"/>
      <c r="I20" s="99">
        <f>IF($G20="x",0,IF(H20&lt;50,H20-COUNTIFS($G$5:$G20,"x"),0))</f>
        <v>0</v>
      </c>
      <c r="J20" s="39" t="str">
        <f>IF(AND($G20="x",H20&gt;0),0,IF(ISERROR(LOOKUP(I20,Punkte!$D$1:$D$22,Punkte!$E$1:$E$22)),"",LOOKUP((I20),Punkte!$D$1:$D$22,Punkte!$E$1:$E$22)))</f>
        <v/>
      </c>
      <c r="L20" s="99">
        <f>IF($G20="x",0,IF(K20&lt;50,K20-COUNTIFS($G$5:$G20,"x"),0))</f>
        <v>0</v>
      </c>
      <c r="M20" s="39" t="str">
        <f>IF(AND($G20="x",K20&gt;0),0,IF(ISERROR(LOOKUP(L20,Punkte!$D$1:$D$22,Punkte!$E$1:$E$22)),"",LOOKUP((L20),Punkte!$D$1:$D$22,Punkte!$E$1:$E$22)))</f>
        <v/>
      </c>
      <c r="O20" s="99">
        <f>IF($G20="x",0,IF(N20&lt;50,N20-COUNTIFS($G$5:$G20,"x"),0))</f>
        <v>0</v>
      </c>
      <c r="P20" s="39" t="str">
        <f>IF(AND($G20="x",N20&gt;0),0,IF(ISERROR(LOOKUP(O20,Punkte!$D$1:$D$22,Punkte!$E$1:$E$22)),"",LOOKUP((O20),Punkte!$D$1:$D$22,Punkte!$E$1:$E$22)))</f>
        <v/>
      </c>
      <c r="R20" s="99">
        <f>IF($G20="x",0,IF(Q20&lt;50,Q20-COUNTIFS($G$5:$G20,"x"),0))</f>
        <v>0</v>
      </c>
      <c r="S20" s="39" t="str">
        <f>IF(AND($G20="x",Q20&gt;0),0,IF(ISERROR(LOOKUP(R20,Punkte!$D$1:$D$22,Punkte!$E$1:$E$22)),"",LOOKUP((R20),Punkte!$D$1:$D$22,Punkte!$E$1:$E$22)))</f>
        <v/>
      </c>
      <c r="U20" s="99">
        <f>IF($G20="x",0,IF(T20&lt;50,T20-COUNTIFS($G$5:$G20,"x"),0))</f>
        <v>0</v>
      </c>
      <c r="V20" s="39" t="str">
        <f>IF(AND($G20="x",T20&gt;0),0,IF(ISERROR(LOOKUP(U20,Punkte!$D$1:$D$22,Punkte!$E$1:$E$22)),"",LOOKUP((U20),Punkte!$D$1:$D$22,Punkte!$E$1:$E$22)))</f>
        <v/>
      </c>
      <c r="X20" s="99">
        <f>IF($G20="x",0,IF(W20&lt;50,W20-COUNTIFS($G$5:$G20,"x"),0))</f>
        <v>0</v>
      </c>
      <c r="Y20" s="39" t="str">
        <f>IF(AND($G20="x",W20&gt;0),0,IF(ISERROR(LOOKUP(X20,Punkte!$D$1:$D$22,Punkte!$E$1:$E$22)),"",LOOKUP((X20),Punkte!$D$1:$D$22,Punkte!$E$1:$E$22)))</f>
        <v/>
      </c>
      <c r="Z20" s="3">
        <v>5</v>
      </c>
      <c r="AA20" s="99">
        <v>0</v>
      </c>
      <c r="AB20" s="39">
        <f>IF(AND($G20="x",Z20&gt;0),0,IF(ISERROR(LOOKUP(AA20,Punkte!$D$1:$D$22,Punkte!$E$1:$E$22)),"",LOOKUP((AA20),Punkte!$D$1:$D$22,Punkte!$E$1:$E$22)))</f>
        <v>0</v>
      </c>
      <c r="AC20" s="3">
        <v>5</v>
      </c>
      <c r="AD20" s="99">
        <v>0</v>
      </c>
      <c r="AE20" s="39">
        <f>IF(AND($G20="x",AC20&gt;0),0,IF(ISERROR(LOOKUP(AD20,Punkte!$D$1:$D$22,Punkte!$E$1:$E$22)),"",LOOKUP((AD20),Punkte!$D$1:$D$22,Punkte!$E$1:$E$22)))</f>
        <v>0</v>
      </c>
      <c r="AG20" s="99">
        <f>IF($G20="x",0,IF(AF20&lt;50,AF20-COUNTIFS($G$5:$G20,"x"),0))</f>
        <v>0</v>
      </c>
      <c r="AH20" s="39" t="str">
        <f>IF(AND($G20="x",AF20&gt;0),0,IF(ISERROR(LOOKUP(AG20,Punkte!$D$1:$D$22,Punkte!$E$1:$E$22)),"",LOOKUP((AG20),Punkte!$D$1:$D$22,Punkte!$E$1:$E$22)))</f>
        <v/>
      </c>
      <c r="AJ20" s="99">
        <f>IF($G20="x",0,IF(AI20&lt;50,AI20-COUNTIFS($G$5:$G20,"x"),0))</f>
        <v>0</v>
      </c>
      <c r="AK20" s="39" t="str">
        <f>IF(AND($G20="x",AI20&gt;0),0,IF(ISERROR(LOOKUP(AJ20,Punkte!$D$1:$D$22,Punkte!$E$1:$E$22)),"",LOOKUP((AJ20),Punkte!$D$1:$D$22,Punkte!$E$1:$E$22)))</f>
        <v/>
      </c>
      <c r="AL20" s="3">
        <v>3</v>
      </c>
      <c r="AM20" s="99">
        <v>0</v>
      </c>
      <c r="AN20" s="39">
        <f>IF(AND($G20="x",AL20&gt;0),0,IF(ISERROR(LOOKUP(AM20,Punkte!$D$1:$D$22,Punkte!$E$1:$E$22)),"",LOOKUP((AM20),Punkte!$D$1:$D$22,Punkte!$E$1:$E$22)))</f>
        <v>0</v>
      </c>
      <c r="AO20" s="3">
        <v>6</v>
      </c>
      <c r="AP20" s="99">
        <v>0</v>
      </c>
      <c r="AQ20" s="39">
        <f>IF(AND($G20="x",AO20&gt;0),0,IF(ISERROR(LOOKUP(AP20,Punkte!$D$1:$D$22,Punkte!$E$1:$E$22)),"",LOOKUP((AP20),Punkte!$D$1:$D$22,Punkte!$E$1:$E$22)))</f>
        <v>0</v>
      </c>
      <c r="AR20" s="120">
        <f t="shared" si="1"/>
        <v>4</v>
      </c>
    </row>
    <row r="21" spans="1:269" x14ac:dyDescent="0.25">
      <c r="A21" s="9">
        <f t="shared" si="0"/>
        <v>13</v>
      </c>
      <c r="B21" s="146">
        <f>SUM(IF(ISNUMBER(J21),J21)+IF(ISNUMBER(M21),M21)+IF(ISNUMBER(P21),P21)+IF(ISNUMBER(S21),S21)+IF(ISNUMBER(V21),V21)+IF(ISNUMBER(Y21),Y21)+IF(ISNUMBER(AB21),AB21)+IF(ISNUMBER(AE21),AE21)+IF(ISNUMBER(AH21),AH21)+IF(ISNUMBER(AK21),AK21)+IF(ISNUMBER(#REF!),#REF!)+IF(ISNUMBER(AN21),AN21)+IF(ISNUMBER(AQ21),AQ21))</f>
        <v>0</v>
      </c>
      <c r="C21" s="3">
        <v>65</v>
      </c>
      <c r="E21" s="15" t="s">
        <v>42</v>
      </c>
      <c r="F21" s="15" t="s">
        <v>43</v>
      </c>
      <c r="G21" s="185" t="s">
        <v>156</v>
      </c>
      <c r="H21" s="63"/>
      <c r="I21" s="99">
        <f>IF($G21="x",0,IF(H21&lt;50,H21-COUNTIFS($G$5:$G21,"x"),0))</f>
        <v>0</v>
      </c>
      <c r="J21" s="39" t="str">
        <f>IF(AND($G21="x",H21&gt;0),0,IF(ISERROR(LOOKUP(I21,Punkte!$D$1:$D$22,Punkte!$E$1:$E$22)),"",LOOKUP((I21),Punkte!$D$1:$D$22,Punkte!$E$1:$E$22)))</f>
        <v/>
      </c>
      <c r="L21" s="99">
        <f>IF($G21="x",0,IF(K21&lt;50,K21-COUNTIFS($G$5:$G21,"x"),0))</f>
        <v>0</v>
      </c>
      <c r="M21" s="39" t="str">
        <f>IF(AND($G21="x",K21&gt;0),0,IF(ISERROR(LOOKUP(L21,Punkte!$D$1:$D$22,Punkte!$E$1:$E$22)),"",LOOKUP((L21),Punkte!$D$1:$D$22,Punkte!$E$1:$E$22)))</f>
        <v/>
      </c>
      <c r="O21" s="99">
        <f>IF($G21="x",0,IF(N21&lt;50,N21-COUNTIFS($G$5:$G21,"x"),0))</f>
        <v>0</v>
      </c>
      <c r="P21" s="39" t="str">
        <f>IF(AND($G21="x",N21&gt;0),0,IF(ISERROR(LOOKUP(O21,Punkte!$D$1:$D$22,Punkte!$E$1:$E$22)),"",LOOKUP((O21),Punkte!$D$1:$D$22,Punkte!$E$1:$E$22)))</f>
        <v/>
      </c>
      <c r="R21" s="99">
        <f>IF($G21="x",0,IF(Q21&lt;50,Q21-COUNTIFS($G$5:$G21,"x"),0))</f>
        <v>0</v>
      </c>
      <c r="S21" s="39" t="str">
        <f>IF(AND($G21="x",Q21&gt;0),0,IF(ISERROR(LOOKUP(R21,Punkte!$D$1:$D$22,Punkte!$E$1:$E$22)),"",LOOKUP((R21),Punkte!$D$1:$D$22,Punkte!$E$1:$E$22)))</f>
        <v/>
      </c>
      <c r="U21" s="99">
        <f>IF($G21="x",0,IF(T21&lt;50,T21-COUNTIFS($G$5:$G21,"x"),0))</f>
        <v>0</v>
      </c>
      <c r="V21" s="39" t="str">
        <f>IF(AND($G21="x",T21&gt;0),0,IF(ISERROR(LOOKUP(U21,Punkte!$D$1:$D$22,Punkte!$E$1:$E$22)),"",LOOKUP((U21),Punkte!$D$1:$D$22,Punkte!$E$1:$E$22)))</f>
        <v/>
      </c>
      <c r="X21" s="99">
        <f>IF($G21="x",0,IF(W21&lt;50,W21-COUNTIFS($G$5:$G21,"x"),0))</f>
        <v>0</v>
      </c>
      <c r="Y21" s="39" t="str">
        <f>IF(AND($G21="x",W21&gt;0),0,IF(ISERROR(LOOKUP(X21,Punkte!$D$1:$D$22,Punkte!$E$1:$E$22)),"",LOOKUP((X21),Punkte!$D$1:$D$22,Punkte!$E$1:$E$22)))</f>
        <v/>
      </c>
      <c r="Z21" s="3">
        <v>8</v>
      </c>
      <c r="AA21" s="99">
        <v>0</v>
      </c>
      <c r="AB21" s="39">
        <f>IF(AND($G21="x",Z21&gt;0),0,IF(ISERROR(LOOKUP(AA21,Punkte!$D$1:$D$22,Punkte!$E$1:$E$22)),"",LOOKUP((AA21),Punkte!$D$1:$D$22,Punkte!$E$1:$E$22)))</f>
        <v>0</v>
      </c>
      <c r="AC21" s="3">
        <v>7</v>
      </c>
      <c r="AD21" s="99">
        <v>0</v>
      </c>
      <c r="AE21" s="39">
        <f>IF(AND($G21="x",AC21&gt;0),0,IF(ISERROR(LOOKUP(AD21,Punkte!$D$1:$D$22,Punkte!$E$1:$E$22)),"",LOOKUP((AD21),Punkte!$D$1:$D$22,Punkte!$E$1:$E$22)))</f>
        <v>0</v>
      </c>
      <c r="AG21" s="99">
        <f>IF($G21="x",0,IF(AF21&lt;50,AF21-COUNTIFS($G$5:$G21,"x"),0))</f>
        <v>0</v>
      </c>
      <c r="AH21" s="39" t="str">
        <f>IF(AND($G21="x",AF21&gt;0),0,IF(ISERROR(LOOKUP(AG21,Punkte!$D$1:$D$22,Punkte!$E$1:$E$22)),"",LOOKUP((AG21),Punkte!$D$1:$D$22,Punkte!$E$1:$E$22)))</f>
        <v/>
      </c>
      <c r="AJ21" s="99">
        <f>IF($G21="x",0,IF(AI21&lt;50,AI21-COUNTIFS($G$5:$G21,"x"),0))</f>
        <v>0</v>
      </c>
      <c r="AK21" s="39" t="str">
        <f>IF(AND($G21="x",AI21&gt;0),0,IF(ISERROR(LOOKUP(AJ21,Punkte!$D$1:$D$22,Punkte!$E$1:$E$22)),"",LOOKUP((AJ21),Punkte!$D$1:$D$22,Punkte!$E$1:$E$22)))</f>
        <v/>
      </c>
      <c r="AL21" s="3">
        <v>8</v>
      </c>
      <c r="AM21" s="99">
        <v>0</v>
      </c>
      <c r="AN21" s="39">
        <f>IF(AND($G21="x",AL21&gt;0),0,IF(ISERROR(LOOKUP(AM21,Punkte!$D$1:$D$22,Punkte!$E$1:$E$22)),"",LOOKUP((AM21),Punkte!$D$1:$D$22,Punkte!$E$1:$E$22)))</f>
        <v>0</v>
      </c>
      <c r="AO21" s="3">
        <v>10</v>
      </c>
      <c r="AP21" s="99">
        <v>0</v>
      </c>
      <c r="AQ21" s="39">
        <f>IF(AND($G21="x",AO21&gt;0),0,IF(ISERROR(LOOKUP(AP21,Punkte!$D$1:$D$22,Punkte!$E$1:$E$22)),"",LOOKUP((AP21),Punkte!$D$1:$D$22,Punkte!$E$1:$E$22)))</f>
        <v>0</v>
      </c>
      <c r="AR21" s="120">
        <f t="shared" si="1"/>
        <v>4</v>
      </c>
    </row>
    <row r="22" spans="1:269" collapsed="1" x14ac:dyDescent="0.25">
      <c r="A22" s="9">
        <f t="shared" si="0"/>
        <v>13</v>
      </c>
      <c r="B22" s="146">
        <f>SUM(IF(ISNUMBER(J22),J22)+IF(ISNUMBER(M22),M22)+IF(ISNUMBER(P22),P22)+IF(ISNUMBER(S22),S22)+IF(ISNUMBER(V22),V22)+IF(ISNUMBER(Y22),Y22)+IF(ISNUMBER(AB22),AB22)+IF(ISNUMBER(AE22),AE22)+IF(ISNUMBER(AH22),AH22)+IF(ISNUMBER(AK22),AK22)+IF(ISNUMBER(#REF!),#REF!)+IF(ISNUMBER(AN22),AN22)+IF(ISNUMBER(AQ22),AQ22))</f>
        <v>0</v>
      </c>
      <c r="C22" s="3">
        <v>78</v>
      </c>
      <c r="E22" s="15" t="s">
        <v>234</v>
      </c>
      <c r="F22" s="15" t="s">
        <v>117</v>
      </c>
      <c r="G22" s="185" t="s">
        <v>156</v>
      </c>
      <c r="H22" s="63"/>
      <c r="I22" s="99">
        <f>IF($G22="x",0,IF(H22&lt;50,H22-COUNTIFS($G$5:$G22,"x"),0))</f>
        <v>0</v>
      </c>
      <c r="J22" s="39" t="str">
        <f>IF(AND($G22="x",H22&gt;0),0,IF(ISERROR(LOOKUP(I22,Punkte!$D$1:$D$22,Punkte!$E$1:$E$22)),"",LOOKUP((I22),Punkte!$D$1:$D$22,Punkte!$E$1:$E$22)))</f>
        <v/>
      </c>
      <c r="L22" s="99">
        <f>IF($G22="x",0,IF(K22&lt;50,K22-COUNTIFS($G$5:$G22,"x"),0))</f>
        <v>0</v>
      </c>
      <c r="M22" s="39" t="str">
        <f>IF(AND($G22="x",K22&gt;0),0,IF(ISERROR(LOOKUP(L22,Punkte!$D$1:$D$22,Punkte!$E$1:$E$22)),"",LOOKUP((L22),Punkte!$D$1:$D$22,Punkte!$E$1:$E$22)))</f>
        <v/>
      </c>
      <c r="O22" s="99">
        <f>IF($G22="x",0,IF(N22&lt;50,N22-COUNTIFS($G$5:$G22,"x"),0))</f>
        <v>0</v>
      </c>
      <c r="P22" s="39" t="str">
        <f>IF(AND($G22="x",N22&gt;0),0,IF(ISERROR(LOOKUP(O22,Punkte!$D$1:$D$22,Punkte!$E$1:$E$22)),"",LOOKUP((O22),Punkte!$D$1:$D$22,Punkte!$E$1:$E$22)))</f>
        <v/>
      </c>
      <c r="R22" s="99">
        <f>IF($G22="x",0,IF(Q22&lt;50,Q22-COUNTIFS($G$5:$G22,"x"),0))</f>
        <v>0</v>
      </c>
      <c r="S22" s="39" t="str">
        <f>IF(AND($G22="x",Q22&gt;0),0,IF(ISERROR(LOOKUP(R22,Punkte!$D$1:$D$22,Punkte!$E$1:$E$22)),"",LOOKUP((R22),Punkte!$D$1:$D$22,Punkte!$E$1:$E$22)))</f>
        <v/>
      </c>
      <c r="U22" s="99">
        <f>IF($G22="x",0,IF(T22&lt;50,T22-COUNTIFS($G$5:$G22,"x"),0))</f>
        <v>0</v>
      </c>
      <c r="V22" s="39" t="str">
        <f>IF(AND($G22="x",T22&gt;0),0,IF(ISERROR(LOOKUP(U22,Punkte!$D$1:$D$22,Punkte!$E$1:$E$22)),"",LOOKUP((U22),Punkte!$D$1:$D$22,Punkte!$E$1:$E$22)))</f>
        <v/>
      </c>
      <c r="X22" s="99">
        <f>IF($G22="x",0,IF(W22&lt;50,W22-COUNTIFS($G$5:$G22,"x"),0))</f>
        <v>0</v>
      </c>
      <c r="Y22" s="39" t="str">
        <f>IF(AND($G22="x",W22&gt;0),0,IF(ISERROR(LOOKUP(X22,Punkte!$D$1:$D$22,Punkte!$E$1:$E$22)),"",LOOKUP((X22),Punkte!$D$1:$D$22,Punkte!$E$1:$E$22)))</f>
        <v/>
      </c>
      <c r="Z22" s="3">
        <v>10</v>
      </c>
      <c r="AA22" s="99">
        <v>0</v>
      </c>
      <c r="AB22" s="39">
        <f>IF(AND($G22="x",Z22&gt;0),0,IF(ISERROR(LOOKUP(AA22,Punkte!$D$1:$D$22,Punkte!$E$1:$E$22)),"",LOOKUP((AA22),Punkte!$D$1:$D$22,Punkte!$E$1:$E$22)))</f>
        <v>0</v>
      </c>
      <c r="AC22" s="3">
        <v>8</v>
      </c>
      <c r="AD22" s="99">
        <v>0</v>
      </c>
      <c r="AE22" s="39">
        <f>IF(AND($G22="x",AC22&gt;0),0,IF(ISERROR(LOOKUP(AD22,Punkte!$D$1:$D$22,Punkte!$E$1:$E$22)),"",LOOKUP((AD22),Punkte!$D$1:$D$22,Punkte!$E$1:$E$22)))</f>
        <v>0</v>
      </c>
      <c r="AF22" s="3">
        <v>10</v>
      </c>
      <c r="AG22" s="99">
        <v>0</v>
      </c>
      <c r="AH22" s="39">
        <f>IF(AND($G22="x",AF22&gt;0),0,IF(ISERROR(LOOKUP(AG22,Punkte!$D$1:$D$22,Punkte!$E$1:$E$22)),"",LOOKUP((AG22),Punkte!$D$1:$D$22,Punkte!$E$1:$E$22)))</f>
        <v>0</v>
      </c>
      <c r="AI22" s="3" t="s">
        <v>39</v>
      </c>
      <c r="AJ22" s="99">
        <v>0</v>
      </c>
      <c r="AK22" s="39">
        <f>IF(AND($G22="x",AI22&gt;0),0,IF(ISERROR(LOOKUP(AJ22,Punkte!$D$1:$D$22,Punkte!$E$1:$E$22)),"",LOOKUP((AJ22),Punkte!$D$1:$D$22,Punkte!$E$1:$E$22)))</f>
        <v>0</v>
      </c>
      <c r="AL22" s="3" t="s">
        <v>47</v>
      </c>
      <c r="AM22" s="99">
        <v>0</v>
      </c>
      <c r="AN22" s="39">
        <f>IF(AND($G22="x",AL22&gt;0),0,IF(ISERROR(LOOKUP(AM22,Punkte!$D$1:$D$22,Punkte!$E$1:$E$22)),"",LOOKUP((AM22),Punkte!$D$1:$D$22,Punkte!$E$1:$E$22)))</f>
        <v>0</v>
      </c>
      <c r="AO22" s="3">
        <v>11</v>
      </c>
      <c r="AP22" s="99">
        <v>0</v>
      </c>
      <c r="AQ22" s="39">
        <f>IF(AND($G22="x",AO22&gt;0),0,IF(ISERROR(LOOKUP(AP22,Punkte!$D$1:$D$22,Punkte!$E$1:$E$22)),"",LOOKUP((AP22),Punkte!$D$1:$D$22,Punkte!$E$1:$E$22)))</f>
        <v>0</v>
      </c>
      <c r="AR22" s="120">
        <f t="shared" si="1"/>
        <v>6</v>
      </c>
    </row>
    <row r="23" spans="1:269" collapsed="1" x14ac:dyDescent="0.25">
      <c r="A23" s="9">
        <f t="shared" si="0"/>
        <v>13</v>
      </c>
      <c r="B23" s="146">
        <f>SUM(IF(ISNUMBER(J23),J23)+IF(ISNUMBER(M23),M23)+IF(ISNUMBER(P23),P23)+IF(ISNUMBER(S23),S23)+IF(ISNUMBER(V23),V23)+IF(ISNUMBER(Y23),Y23)+IF(ISNUMBER(AB23),AB23)+IF(ISNUMBER(AE23),AE23)+IF(ISNUMBER(AH23),AH23)+IF(ISNUMBER(AK23),AK23)+IF(ISNUMBER(#REF!),#REF!)+IF(ISNUMBER(AN23),AN23)+IF(ISNUMBER(AQ23),AQ23))</f>
        <v>0</v>
      </c>
      <c r="C23" s="3">
        <v>52</v>
      </c>
      <c r="E23" s="15" t="s">
        <v>349</v>
      </c>
      <c r="F23" s="15" t="s">
        <v>350</v>
      </c>
      <c r="G23" s="185" t="s">
        <v>156</v>
      </c>
      <c r="H23" s="63"/>
      <c r="I23" s="99">
        <f>IF($G23="x",0,IF(H23&lt;50,H23-COUNTIFS($G$5:$G23,"x"),0))</f>
        <v>0</v>
      </c>
      <c r="J23" s="39" t="str">
        <f>IF(AND($G23="x",H23&gt;0),0,IF(ISERROR(LOOKUP(I23,Punkte!$D$1:$D$22,Punkte!$E$1:$E$22)),"",LOOKUP((I23),Punkte!$D$1:$D$22,Punkte!$E$1:$E$22)))</f>
        <v/>
      </c>
      <c r="L23" s="99">
        <f>IF($G23="x",0,IF(K23&lt;50,K23-COUNTIFS($G$5:$G23,"x"),0))</f>
        <v>0</v>
      </c>
      <c r="M23" s="39" t="str">
        <f>IF(AND($G23="x",K23&gt;0),0,IF(ISERROR(LOOKUP(L23,Punkte!$D$1:$D$22,Punkte!$E$1:$E$22)),"",LOOKUP((L23),Punkte!$D$1:$D$22,Punkte!$E$1:$E$22)))</f>
        <v/>
      </c>
      <c r="O23" s="99">
        <f>IF($G23="x",0,IF(N23&lt;50,N23-COUNTIFS($G$5:$G23,"x"),0))</f>
        <v>0</v>
      </c>
      <c r="P23" s="39" t="str">
        <f>IF(AND($G23="x",N23&gt;0),0,IF(ISERROR(LOOKUP(O23,Punkte!$D$1:$D$22,Punkte!$E$1:$E$22)),"",LOOKUP((O23),Punkte!$D$1:$D$22,Punkte!$E$1:$E$22)))</f>
        <v/>
      </c>
      <c r="R23" s="99">
        <f>IF($G23="x",0,IF(Q23&lt;50,Q23-COUNTIFS($G$5:$G23,"x"),0))</f>
        <v>0</v>
      </c>
      <c r="S23" s="39" t="str">
        <f>IF(AND($G23="x",Q23&gt;0),0,IF(ISERROR(LOOKUP(R23,Punkte!$D$1:$D$22,Punkte!$E$1:$E$22)),"",LOOKUP((R23),Punkte!$D$1:$D$22,Punkte!$E$1:$E$22)))</f>
        <v/>
      </c>
      <c r="U23" s="99">
        <f>IF($G23="x",0,IF(T23&lt;50,T23-COUNTIFS($G$5:$G23,"x"),0))</f>
        <v>0</v>
      </c>
      <c r="V23" s="39" t="str">
        <f>IF(AND($G23="x",T23&gt;0),0,IF(ISERROR(LOOKUP(U23,Punkte!$D$1:$D$22,Punkte!$E$1:$E$22)),"",LOOKUP((U23),Punkte!$D$1:$D$22,Punkte!$E$1:$E$22)))</f>
        <v/>
      </c>
      <c r="X23" s="99">
        <f>IF($G23="x",0,IF(W23&lt;50,W23-COUNTIFS($G$5:$G23,"x"),0))</f>
        <v>0</v>
      </c>
      <c r="Y23" s="39" t="str">
        <f>IF(AND($G23="x",W23&gt;0),0,IF(ISERROR(LOOKUP(X23,Punkte!$D$1:$D$22,Punkte!$E$1:$E$22)),"",LOOKUP((X23),Punkte!$D$1:$D$22,Punkte!$E$1:$E$22)))</f>
        <v/>
      </c>
      <c r="AA23" s="99">
        <f>IF($G23="x",0,IF(Z23&lt;50,Z23-COUNTIFS($G$5:$G23,"x"),0))</f>
        <v>0</v>
      </c>
      <c r="AB23" s="39" t="str">
        <f>IF(AND($G23="x",Z23&gt;0),0,IF(ISERROR(LOOKUP(AA23,Punkte!$D$1:$D$22,Punkte!$E$1:$E$22)),"",LOOKUP((AA23),Punkte!$D$1:$D$22,Punkte!$E$1:$E$22)))</f>
        <v/>
      </c>
      <c r="AD23" s="99">
        <f>IF($G23="x",0,IF(AC23&lt;50,AC23-COUNTIFS($G$5:$G23,"x"),0))</f>
        <v>0</v>
      </c>
      <c r="AE23" s="39" t="str">
        <f>IF(AND($G23="x",AC23&gt;0),0,IF(ISERROR(LOOKUP(AD23,Punkte!$D$1:$D$22,Punkte!$E$1:$E$22)),"",LOOKUP((AD23),Punkte!$D$1:$D$22,Punkte!$E$1:$E$22)))</f>
        <v/>
      </c>
      <c r="AF23" s="3" t="s">
        <v>39</v>
      </c>
      <c r="AG23" s="99">
        <f>IF($G23="x",0,IF(AF23&lt;50,AF23-COUNTIFS($G$5:$G23,"x"),0))</f>
        <v>0</v>
      </c>
      <c r="AH23" s="39">
        <f>IF(AND($G23="x",AF23&gt;0),0,IF(ISERROR(LOOKUP(AG23,Punkte!$D$1:$D$22,Punkte!$E$1:$E$22)),"",LOOKUP((AG23),Punkte!$D$1:$D$22,Punkte!$E$1:$E$22)))</f>
        <v>0</v>
      </c>
      <c r="AI23" s="3" t="s">
        <v>47</v>
      </c>
      <c r="AJ23" s="99">
        <v>0</v>
      </c>
      <c r="AK23" s="39">
        <f>IF(AND($G23="x",AI23&gt;0),0,IF(ISERROR(LOOKUP(AJ23,Punkte!$D$1:$D$22,Punkte!$E$1:$E$22)),"",LOOKUP((AJ23),Punkte!$D$1:$D$22,Punkte!$E$1:$E$22)))</f>
        <v>0</v>
      </c>
      <c r="AL23" s="3">
        <v>10</v>
      </c>
      <c r="AM23" s="99">
        <v>0</v>
      </c>
      <c r="AN23" s="39">
        <f>IF(AND($G23="x",AL23&gt;0),0,IF(ISERROR(LOOKUP(AM23,Punkte!$D$1:$D$22,Punkte!$E$1:$E$22)),"",LOOKUP((AM23),Punkte!$D$1:$D$22,Punkte!$E$1:$E$22)))</f>
        <v>0</v>
      </c>
      <c r="AO23" s="3">
        <v>12</v>
      </c>
      <c r="AP23" s="99">
        <v>0</v>
      </c>
      <c r="AQ23" s="39">
        <f>IF(AND($G23="x",AO23&gt;0),0,IF(ISERROR(LOOKUP(AP23,Punkte!$D$1:$D$22,Punkte!$E$1:$E$22)),"",LOOKUP((AP23),Punkte!$D$1:$D$22,Punkte!$E$1:$E$22)))</f>
        <v>0</v>
      </c>
      <c r="AR23" s="120">
        <f t="shared" si="1"/>
        <v>4</v>
      </c>
    </row>
    <row r="24" spans="1:269" collapsed="1" x14ac:dyDescent="0.25">
      <c r="A24" s="9">
        <f t="shared" si="0"/>
        <v>13</v>
      </c>
      <c r="B24" s="146">
        <f>SUM(IF(ISNUMBER(J24),J24)+IF(ISNUMBER(M24),M24)+IF(ISNUMBER(P24),P24)+IF(ISNUMBER(S24),S24)+IF(ISNUMBER(V24),V24)+IF(ISNUMBER(Y24),Y24)+IF(ISNUMBER(AB24),AB24)+IF(ISNUMBER(AE24),AE24)+IF(ISNUMBER(AH24),AH24)+IF(ISNUMBER(AK24),AK24)+IF(ISNUMBER(#REF!),#REF!)+IF(ISNUMBER(AN24),AN24)+IF(ISNUMBER(AQ24),AQ24))</f>
        <v>0</v>
      </c>
      <c r="C24" s="3">
        <v>25</v>
      </c>
      <c r="E24" s="15" t="s">
        <v>82</v>
      </c>
      <c r="F24" s="15" t="s">
        <v>83</v>
      </c>
      <c r="G24" s="185" t="s">
        <v>156</v>
      </c>
      <c r="H24" s="63">
        <v>10</v>
      </c>
      <c r="I24" s="99">
        <v>0</v>
      </c>
      <c r="J24" s="39">
        <f>IF(AND($G24="x",H24&gt;0),0,IF(ISERROR(LOOKUP(I24,Punkte!$D$1:$D$22,Punkte!$E$1:$E$22)),"",LOOKUP((I24),Punkte!$D$1:$D$22,Punkte!$E$1:$E$22)))</f>
        <v>0</v>
      </c>
      <c r="K24" s="3">
        <v>10</v>
      </c>
      <c r="L24" s="99">
        <v>0</v>
      </c>
      <c r="M24" s="39">
        <f>IF(AND($G24="x",K24&gt;0),0,IF(ISERROR(LOOKUP(L24,Punkte!$D$1:$D$22,Punkte!$E$1:$E$22)),"",LOOKUP((L24),Punkte!$D$1:$D$22,Punkte!$E$1:$E$22)))</f>
        <v>0</v>
      </c>
      <c r="O24" s="99">
        <f>IF($G24="x",0,IF(N24&lt;50,N24-COUNTIFS($G$5:$G24,"x"),0))</f>
        <v>0</v>
      </c>
      <c r="P24" s="39" t="str">
        <f>IF(AND($G24="x",N24&gt;0),0,IF(ISERROR(LOOKUP(O24,Punkte!$D$1:$D$22,Punkte!$E$1:$E$22)),"",LOOKUP((O24),Punkte!$D$1:$D$22,Punkte!$E$1:$E$22)))</f>
        <v/>
      </c>
      <c r="R24" s="99">
        <f>IF($G24="x",0,IF(Q24&lt;50,Q24-COUNTIFS($G$5:$G24,"x"),0))</f>
        <v>0</v>
      </c>
      <c r="S24" s="39" t="str">
        <f>IF(AND($G24="x",Q24&gt;0),0,IF(ISERROR(LOOKUP(R24,Punkte!$D$1:$D$22,Punkte!$E$1:$E$22)),"",LOOKUP((R24),Punkte!$D$1:$D$22,Punkte!$E$1:$E$22)))</f>
        <v/>
      </c>
      <c r="T24" s="3">
        <v>12</v>
      </c>
      <c r="U24" s="99">
        <v>0</v>
      </c>
      <c r="V24" s="39">
        <f>IF(AND($G24="x",T24&gt;0),0,IF(ISERROR(LOOKUP(U24,Punkte!$D$1:$D$22,Punkte!$E$1:$E$22)),"",LOOKUP((U24),Punkte!$D$1:$D$22,Punkte!$E$1:$E$22)))</f>
        <v>0</v>
      </c>
      <c r="W24" s="3">
        <v>11</v>
      </c>
      <c r="X24" s="99">
        <v>0</v>
      </c>
      <c r="Y24" s="39">
        <f>IF(AND($G24="x",W24&gt;0),0,IF(ISERROR(LOOKUP(X24,Punkte!$D$1:$D$22,Punkte!$E$1:$E$22)),"",LOOKUP((X24),Punkte!$D$1:$D$22,Punkte!$E$1:$E$22)))</f>
        <v>0</v>
      </c>
      <c r="AA24" s="99">
        <f>IF($G24="x",0,IF(Z24&lt;50,Z24-COUNTIFS($G$5:$G24,"x"),0))</f>
        <v>0</v>
      </c>
      <c r="AB24" s="39" t="str">
        <f>IF(AND($G24="x",Z24&gt;0),0,IF(ISERROR(LOOKUP(AA24,Punkte!$D$1:$D$22,Punkte!$E$1:$E$22)),"",LOOKUP((AA24),Punkte!$D$1:$D$22,Punkte!$E$1:$E$22)))</f>
        <v/>
      </c>
      <c r="AD24" s="99">
        <f>IF($G24="x",0,IF(AC24&lt;50,AC24-COUNTIFS($G$5:$G24,"x"),0))</f>
        <v>0</v>
      </c>
      <c r="AE24" s="39" t="str">
        <f>IF(AND($G24="x",AC24&gt;0),0,IF(ISERROR(LOOKUP(AD24,Punkte!$D$1:$D$22,Punkte!$E$1:$E$22)),"",LOOKUP((AD24),Punkte!$D$1:$D$22,Punkte!$E$1:$E$22)))</f>
        <v/>
      </c>
      <c r="AF24" s="3">
        <v>14</v>
      </c>
      <c r="AG24" s="99">
        <v>0</v>
      </c>
      <c r="AH24" s="39">
        <f>IF(AND($G24="x",AF24&gt;0),0,IF(ISERROR(LOOKUP(AG24,Punkte!$D$1:$D$22,Punkte!$E$1:$E$22)),"",LOOKUP((AG24),Punkte!$D$1:$D$22,Punkte!$E$1:$E$22)))</f>
        <v>0</v>
      </c>
      <c r="AI24" s="3">
        <v>10</v>
      </c>
      <c r="AJ24" s="99">
        <v>0</v>
      </c>
      <c r="AK24" s="39">
        <f>IF(AND($G24="x",AI24&gt;0),0,IF(ISERROR(LOOKUP(AJ24,Punkte!$D$1:$D$22,Punkte!$E$1:$E$22)),"",LOOKUP((AJ24),Punkte!$D$1:$D$22,Punkte!$E$1:$E$22)))</f>
        <v>0</v>
      </c>
      <c r="AL24" s="3">
        <v>9</v>
      </c>
      <c r="AM24" s="99">
        <v>0</v>
      </c>
      <c r="AN24" s="39">
        <f>IF(AND($G24="x",AL24&gt;0),0,IF(ISERROR(LOOKUP(AM24,Punkte!$D$1:$D$22,Punkte!$E$1:$E$22)),"",LOOKUP((AM24),Punkte!$D$1:$D$22,Punkte!$E$1:$E$22)))</f>
        <v>0</v>
      </c>
      <c r="AO24" s="3">
        <v>14</v>
      </c>
      <c r="AP24" s="99">
        <v>0</v>
      </c>
      <c r="AQ24" s="39">
        <f>IF(AND($G24="x",AO24&gt;0),0,IF(ISERROR(LOOKUP(AP24,Punkte!$D$1:$D$22,Punkte!$E$1:$E$22)),"",LOOKUP((AP24),Punkte!$D$1:$D$22,Punkte!$E$1:$E$22)))</f>
        <v>0</v>
      </c>
      <c r="AR24" s="120">
        <f t="shared" si="1"/>
        <v>8</v>
      </c>
    </row>
    <row r="25" spans="1:269" x14ac:dyDescent="0.25">
      <c r="A25" s="9">
        <f t="shared" si="0"/>
        <v>13</v>
      </c>
      <c r="B25" s="146">
        <f>SUM(IF(ISNUMBER(J25),J25)+IF(ISNUMBER(M25),M25)+IF(ISNUMBER(P25),P25)+IF(ISNUMBER(S25),S25)+IF(ISNUMBER(V25),V25)+IF(ISNUMBER(Y25),Y25)+IF(ISNUMBER(AB25),AB25)+IF(ISNUMBER(AE25),AE25)+IF(ISNUMBER(AH25),AH25)+IF(ISNUMBER(AK25),AK25)+IF(ISNUMBER(#REF!),#REF!)+IF(ISNUMBER(AN25),AN25)+IF(ISNUMBER(AQ25),AQ25))</f>
        <v>0</v>
      </c>
      <c r="C25" s="18">
        <v>10</v>
      </c>
      <c r="E25" s="15" t="s">
        <v>351</v>
      </c>
      <c r="F25" s="15" t="s">
        <v>352</v>
      </c>
      <c r="G25" s="185" t="s">
        <v>156</v>
      </c>
      <c r="H25" s="63"/>
      <c r="I25" s="99">
        <f>IF($G25="x",0,IF(H25&lt;50,H25-COUNTIFS($G$5:$G25,"x"),0))</f>
        <v>0</v>
      </c>
      <c r="J25" s="39" t="str">
        <f>IF(AND($G25="x",H25&gt;0),0,IF(ISERROR(LOOKUP(I25,Punkte!$D$1:$D$22,Punkte!$E$1:$E$22)),"",LOOKUP((I25),Punkte!$D$1:$D$22,Punkte!$E$1:$E$22)))</f>
        <v/>
      </c>
      <c r="L25" s="99">
        <f>IF($G25="x",0,IF(K25&lt;50,K25-COUNTIFS($G$5:$G25,"x"),0))</f>
        <v>0</v>
      </c>
      <c r="M25" s="39" t="str">
        <f>IF(AND($G25="x",K25&gt;0),0,IF(ISERROR(LOOKUP(L25,Punkte!$D$1:$D$22,Punkte!$E$1:$E$22)),"",LOOKUP((L25),Punkte!$D$1:$D$22,Punkte!$E$1:$E$22)))</f>
        <v/>
      </c>
      <c r="O25" s="99">
        <f>IF($G25="x",0,IF(N25&lt;50,N25-COUNTIFS($G$5:$G25,"x"),0))</f>
        <v>0</v>
      </c>
      <c r="P25" s="39" t="str">
        <f>IF(AND($G25="x",N25&gt;0),0,IF(ISERROR(LOOKUP(O25,Punkte!$D$1:$D$22,Punkte!$E$1:$E$22)),"",LOOKUP((O25),Punkte!$D$1:$D$22,Punkte!$E$1:$E$22)))</f>
        <v/>
      </c>
      <c r="R25" s="99">
        <f>IF($G25="x",0,IF(Q25&lt;50,Q25-COUNTIFS($G$5:$G25,"x"),0))</f>
        <v>0</v>
      </c>
      <c r="S25" s="39" t="str">
        <f>IF(AND($G25="x",Q25&gt;0),0,IF(ISERROR(LOOKUP(R25,Punkte!$D$1:$D$22,Punkte!$E$1:$E$22)),"",LOOKUP((R25),Punkte!$D$1:$D$22,Punkte!$E$1:$E$22)))</f>
        <v/>
      </c>
      <c r="U25" s="99">
        <f>IF($G25="x",0,IF(T25&lt;50,T25-COUNTIFS($G$5:$G25,"x"),0))</f>
        <v>0</v>
      </c>
      <c r="V25" s="39" t="str">
        <f>IF(AND($G25="x",T25&gt;0),0,IF(ISERROR(LOOKUP(U25,Punkte!$D$1:$D$22,Punkte!$E$1:$E$22)),"",LOOKUP((U25),Punkte!$D$1:$D$22,Punkte!$E$1:$E$22)))</f>
        <v/>
      </c>
      <c r="X25" s="99">
        <f>IF($G25="x",0,IF(W25&lt;50,W25-COUNTIFS($G$5:$G25,"x"),0))</f>
        <v>0</v>
      </c>
      <c r="Y25" s="39" t="str">
        <f>IF(AND($G25="x",W25&gt;0),0,IF(ISERROR(LOOKUP(X25,Punkte!$D$1:$D$22,Punkte!$E$1:$E$22)),"",LOOKUP((X25),Punkte!$D$1:$D$22,Punkte!$E$1:$E$22)))</f>
        <v/>
      </c>
      <c r="AA25" s="99">
        <f>IF($G25="x",0,IF(Z25&lt;50,Z25-COUNTIFS($G$5:$G25,"x"),0))</f>
        <v>0</v>
      </c>
      <c r="AB25" s="39" t="str">
        <f>IF(AND($G25="x",Z25&gt;0),0,IF(ISERROR(LOOKUP(AA25,Punkte!$D$1:$D$22,Punkte!$E$1:$E$22)),"",LOOKUP((AA25),Punkte!$D$1:$D$22,Punkte!$E$1:$E$22)))</f>
        <v/>
      </c>
      <c r="AD25" s="99">
        <f>IF($G25="x",0,IF(AC25&lt;50,AC25-COUNTIFS($G$5:$G25,"x"),0))</f>
        <v>0</v>
      </c>
      <c r="AE25" s="39" t="str">
        <f>IF(AND($G25="x",AC25&gt;0),0,IF(ISERROR(LOOKUP(AD25,Punkte!$D$1:$D$22,Punkte!$E$1:$E$22)),"",LOOKUP((AD25),Punkte!$D$1:$D$22,Punkte!$E$1:$E$22)))</f>
        <v/>
      </c>
      <c r="AG25" s="99">
        <f>IF($G25="x",0,IF(AF25&lt;50,AF25-COUNTIFS($G$5:$G25,"x"),0))</f>
        <v>0</v>
      </c>
      <c r="AH25" s="39" t="str">
        <f>IF(AND($G25="x",AF25&gt;0),0,IF(ISERROR(LOOKUP(AG25,Punkte!$D$1:$D$22,Punkte!$E$1:$E$22)),"",LOOKUP((AG25),Punkte!$D$1:$D$22,Punkte!$E$1:$E$22)))</f>
        <v/>
      </c>
      <c r="AJ25" s="99">
        <f>IF($G25="x",0,IF(AI25&lt;50,AI25-COUNTIFS($G$5:$G25,"x"),0))</f>
        <v>0</v>
      </c>
      <c r="AK25" s="39" t="str">
        <f>IF(AND($G25="x",AI25&gt;0),0,IF(ISERROR(LOOKUP(AJ25,Punkte!$D$1:$D$22,Punkte!$E$1:$E$22)),"",LOOKUP((AJ25),Punkte!$D$1:$D$22,Punkte!$E$1:$E$22)))</f>
        <v/>
      </c>
      <c r="AL25" s="3">
        <v>16</v>
      </c>
      <c r="AM25" s="99">
        <v>0</v>
      </c>
      <c r="AN25" s="39">
        <f>IF(AND($G25="x",AL25&gt;0),0,IF(ISERROR(LOOKUP(AM25,Punkte!$D$1:$D$22,Punkte!$E$1:$E$22)),"",LOOKUP((AM25),Punkte!$D$1:$D$22,Punkte!$E$1:$E$22)))</f>
        <v>0</v>
      </c>
      <c r="AO25" s="3">
        <v>15</v>
      </c>
      <c r="AP25" s="99">
        <v>0</v>
      </c>
      <c r="AQ25" s="39">
        <f>IF(AND($G25="x",AO25&gt;0),0,IF(ISERROR(LOOKUP(AP25,Punkte!$D$1:$D$22,Punkte!$E$1:$E$22)),"",LOOKUP((AP25),Punkte!$D$1:$D$22,Punkte!$E$1:$E$22)))</f>
        <v>0</v>
      </c>
      <c r="AR25" s="120">
        <f t="shared" si="1"/>
        <v>2</v>
      </c>
    </row>
    <row r="26" spans="1:269" x14ac:dyDescent="0.25">
      <c r="A26" s="9">
        <f t="shared" si="0"/>
        <v>13</v>
      </c>
      <c r="B26" s="146">
        <f>SUM(IF(ISNUMBER(J26),J26)+IF(ISNUMBER(M26),M26)+IF(ISNUMBER(P26),P26)+IF(ISNUMBER(S26),S26)+IF(ISNUMBER(V26),V26)+IF(ISNUMBER(Y26),Y26)+IF(ISNUMBER(AB26),AB26)+IF(ISNUMBER(AE26),AE26)+IF(ISNUMBER(AH26),AH26)+IF(ISNUMBER(AK26),AK26)+IF(ISNUMBER(#REF!),#REF!)+IF(ISNUMBER(AN26),AN26)+IF(ISNUMBER(AQ26),AQ26))</f>
        <v>0</v>
      </c>
      <c r="C26" s="18">
        <v>17</v>
      </c>
      <c r="D26" s="4"/>
      <c r="E26" s="15" t="s">
        <v>160</v>
      </c>
      <c r="F26" s="15" t="s">
        <v>101</v>
      </c>
      <c r="G26" s="185" t="s">
        <v>156</v>
      </c>
      <c r="H26" s="63"/>
      <c r="I26" s="99">
        <f>IF($G26="x",0,IF(H26&lt;50,H26-COUNTIFS($G$5:$G26,"x"),0))</f>
        <v>0</v>
      </c>
      <c r="J26" s="39" t="str">
        <f>IF(AND($G26="x",H26&gt;0),0,IF(ISERROR(LOOKUP(I26,Punkte!$D$1:$D$22,Punkte!$E$1:$E$22)),"",LOOKUP((I26),Punkte!$D$1:$D$22,Punkte!$E$1:$E$22)))</f>
        <v/>
      </c>
      <c r="L26" s="99">
        <f>IF($G26="x",0,IF(K26&lt;50,K26-COUNTIFS($G$5:$G26,"x"),0))</f>
        <v>0</v>
      </c>
      <c r="M26" s="39" t="str">
        <f>IF(AND($G26="x",K26&gt;0),0,IF(ISERROR(LOOKUP(L26,Punkte!$D$1:$D$22,Punkte!$E$1:$E$22)),"",LOOKUP((L26),Punkte!$D$1:$D$22,Punkte!$E$1:$E$22)))</f>
        <v/>
      </c>
      <c r="O26" s="99">
        <f>IF($G26="x",0,IF(N26&lt;50,N26-COUNTIFS($G$5:$G26,"x"),0))</f>
        <v>0</v>
      </c>
      <c r="P26" s="39" t="str">
        <f>IF(AND($G26="x",N26&gt;0),0,IF(ISERROR(LOOKUP(O26,Punkte!$D$1:$D$22,Punkte!$E$1:$E$22)),"",LOOKUP((O26),Punkte!$D$1:$D$22,Punkte!$E$1:$E$22)))</f>
        <v/>
      </c>
      <c r="R26" s="99">
        <f>IF($G26="x",0,IF(Q26&lt;50,Q26-COUNTIFS($G$5:$G26,"x"),0))</f>
        <v>0</v>
      </c>
      <c r="S26" s="39" t="str">
        <f>IF(AND($G26="x",Q26&gt;0),0,IF(ISERROR(LOOKUP(R26,Punkte!$D$1:$D$22,Punkte!$E$1:$E$22)),"",LOOKUP((R26),Punkte!$D$1:$D$22,Punkte!$E$1:$E$22)))</f>
        <v/>
      </c>
      <c r="U26" s="99">
        <f>IF($G26="x",0,IF(T26&lt;50,T26-COUNTIFS($G$5:$G26,"x"),0))</f>
        <v>0</v>
      </c>
      <c r="V26" s="39" t="str">
        <f>IF(AND($G26="x",T26&gt;0),0,IF(ISERROR(LOOKUP(U26,Punkte!$D$1:$D$22,Punkte!$E$1:$E$22)),"",LOOKUP((U26),Punkte!$D$1:$D$22,Punkte!$E$1:$E$22)))</f>
        <v/>
      </c>
      <c r="X26" s="99">
        <f>IF($G26="x",0,IF(W26&lt;50,W26-COUNTIFS($G$5:$G26,"x"),0))</f>
        <v>0</v>
      </c>
      <c r="Y26" s="39" t="str">
        <f>IF(AND($G26="x",W26&gt;0),0,IF(ISERROR(LOOKUP(X26,Punkte!$D$1:$D$22,Punkte!$E$1:$E$22)),"",LOOKUP((X26),Punkte!$D$1:$D$22,Punkte!$E$1:$E$22)))</f>
        <v/>
      </c>
      <c r="AA26" s="99">
        <f>IF($G26="x",0,IF(Z26&lt;50,Z26-COUNTIFS($G$5:$G26,"x"),0))</f>
        <v>0</v>
      </c>
      <c r="AB26" s="39" t="str">
        <f>IF(AND($G26="x",Z26&gt;0),0,IF(ISERROR(LOOKUP(AA26,Punkte!$D$1:$D$22,Punkte!$E$1:$E$22)),"",LOOKUP((AA26),Punkte!$D$1:$D$22,Punkte!$E$1:$E$22)))</f>
        <v/>
      </c>
      <c r="AD26" s="99">
        <f>IF($G26="x",0,IF(AC26&lt;50,AC26-COUNTIFS($G$5:$G26,"x"),0))</f>
        <v>0</v>
      </c>
      <c r="AE26" s="39" t="str">
        <f>IF(AND($G26="x",AC26&gt;0),0,IF(ISERROR(LOOKUP(AD26,Punkte!$D$1:$D$22,Punkte!$E$1:$E$22)),"",LOOKUP((AD26),Punkte!$D$1:$D$22,Punkte!$E$1:$E$22)))</f>
        <v/>
      </c>
      <c r="AF26" s="3">
        <v>15</v>
      </c>
      <c r="AG26" s="99">
        <v>0</v>
      </c>
      <c r="AH26" s="39">
        <f>IF(AND($G26="x",AF26&gt;0),0,IF(ISERROR(LOOKUP(AG26,Punkte!$D$1:$D$22,Punkte!$E$1:$E$22)),"",LOOKUP((AG26),Punkte!$D$1:$D$22,Punkte!$E$1:$E$22)))</f>
        <v>0</v>
      </c>
      <c r="AI26" s="3">
        <v>13</v>
      </c>
      <c r="AJ26" s="99">
        <v>0</v>
      </c>
      <c r="AK26" s="39">
        <f>IF(AND($G26="x",AI26&gt;0),0,IF(ISERROR(LOOKUP(AJ26,Punkte!$D$1:$D$22,Punkte!$E$1:$E$22)),"",LOOKUP((AJ26),Punkte!$D$1:$D$22,Punkte!$E$1:$E$22)))</f>
        <v>0</v>
      </c>
      <c r="AL26" s="3">
        <v>14</v>
      </c>
      <c r="AM26" s="99">
        <v>0</v>
      </c>
      <c r="AN26" s="39">
        <f>IF(AND($G26="x",AL26&gt;0),0,IF(ISERROR(LOOKUP(AM26,Punkte!$D$1:$D$22,Punkte!$E$1:$E$22)),"",LOOKUP((AM26),Punkte!$D$1:$D$22,Punkte!$E$1:$E$22)))</f>
        <v>0</v>
      </c>
      <c r="AO26" s="3">
        <v>16</v>
      </c>
      <c r="AP26" s="99">
        <v>0</v>
      </c>
      <c r="AQ26" s="39">
        <f>IF(AND($G26="x",AO26&gt;0),0,IF(ISERROR(LOOKUP(AP26,Punkte!$D$1:$D$22,Punkte!$E$1:$E$22)),"",LOOKUP((AP26),Punkte!$D$1:$D$22,Punkte!$E$1:$E$22)))</f>
        <v>0</v>
      </c>
      <c r="AR26" s="120">
        <f t="shared" si="1"/>
        <v>4</v>
      </c>
    </row>
    <row r="27" spans="1:269" x14ac:dyDescent="0.25">
      <c r="A27" s="9">
        <f t="shared" si="0"/>
        <v>13</v>
      </c>
      <c r="B27" s="146">
        <f>SUM(IF(ISNUMBER(J27),J27)+IF(ISNUMBER(M27),M27)+IF(ISNUMBER(P27),P27)+IF(ISNUMBER(S27),S27)+IF(ISNUMBER(V27),V27)+IF(ISNUMBER(Y27),Y27)+IF(ISNUMBER(AB27),AB27)+IF(ISNUMBER(AE27),AE27)+IF(ISNUMBER(AH27),AH27)+IF(ISNUMBER(AK27),AK27)+IF(ISNUMBER(#REF!),#REF!)+IF(ISNUMBER(AN27),AN27)+IF(ISNUMBER(AQ27),AQ27))</f>
        <v>0</v>
      </c>
      <c r="C27" s="18">
        <v>86</v>
      </c>
      <c r="D27" s="4"/>
      <c r="E27" s="15" t="s">
        <v>333</v>
      </c>
      <c r="F27" s="15" t="s">
        <v>171</v>
      </c>
      <c r="G27" s="185" t="s">
        <v>156</v>
      </c>
      <c r="H27" s="63"/>
      <c r="I27" s="99">
        <f>IF($G27="x",0,IF(H27&lt;50,H27-COUNTIFS($G$5:$G27,"x"),0))</f>
        <v>0</v>
      </c>
      <c r="J27" s="39" t="str">
        <f>IF(AND($G27="x",H27&gt;0),0,IF(ISERROR(LOOKUP(I27,Punkte!$D$1:$D$22,Punkte!$E$1:$E$22)),"",LOOKUP((I27),Punkte!$D$1:$D$22,Punkte!$E$1:$E$22)))</f>
        <v/>
      </c>
      <c r="L27" s="99">
        <f>IF($G27="x",0,IF(K27&lt;50,K27-COUNTIFS($G$5:$G27,"x"),0))</f>
        <v>0</v>
      </c>
      <c r="M27" s="39" t="str">
        <f>IF(AND($G27="x",K27&gt;0),0,IF(ISERROR(LOOKUP(L27,Punkte!$D$1:$D$22,Punkte!$E$1:$E$22)),"",LOOKUP((L27),Punkte!$D$1:$D$22,Punkte!$E$1:$E$22)))</f>
        <v/>
      </c>
      <c r="O27" s="99">
        <f>IF($G27="x",0,IF(N27&lt;50,N27-COUNTIFS($G$5:$G27,"x"),0))</f>
        <v>0</v>
      </c>
      <c r="P27" s="39" t="str">
        <f>IF(AND($G27="x",N27&gt;0),0,IF(ISERROR(LOOKUP(O27,Punkte!$D$1:$D$22,Punkte!$E$1:$E$22)),"",LOOKUP((O27),Punkte!$D$1:$D$22,Punkte!$E$1:$E$22)))</f>
        <v/>
      </c>
      <c r="R27" s="99">
        <f>IF($G27="x",0,IF(Q27&lt;50,Q27-COUNTIFS($G$5:$G27,"x"),0))</f>
        <v>0</v>
      </c>
      <c r="S27" s="39" t="str">
        <f>IF(AND($G27="x",Q27&gt;0),0,IF(ISERROR(LOOKUP(R27,Punkte!$D$1:$D$22,Punkte!$E$1:$E$22)),"",LOOKUP((R27),Punkte!$D$1:$D$22,Punkte!$E$1:$E$22)))</f>
        <v/>
      </c>
      <c r="U27" s="99">
        <f>IF($G27="x",0,IF(T27&lt;50,T27-COUNTIFS($G$5:$G27,"x"),0))</f>
        <v>0</v>
      </c>
      <c r="V27" s="39" t="str">
        <f>IF(AND($G27="x",T27&gt;0),0,IF(ISERROR(LOOKUP(U27,Punkte!$D$1:$D$22,Punkte!$E$1:$E$22)),"",LOOKUP((U27),Punkte!$D$1:$D$22,Punkte!$E$1:$E$22)))</f>
        <v/>
      </c>
      <c r="X27" s="99">
        <f>IF($G27="x",0,IF(W27&lt;50,W27-COUNTIFS($G$5:$G27,"x"),0))</f>
        <v>0</v>
      </c>
      <c r="Y27" s="39" t="str">
        <f>IF(AND($G27="x",W27&gt;0),0,IF(ISERROR(LOOKUP(X27,Punkte!$D$1:$D$22,Punkte!$E$1:$E$22)),"",LOOKUP((X27),Punkte!$D$1:$D$22,Punkte!$E$1:$E$22)))</f>
        <v/>
      </c>
      <c r="Z27" s="3">
        <v>13</v>
      </c>
      <c r="AA27" s="99">
        <v>0</v>
      </c>
      <c r="AB27" s="39">
        <f>IF(AND($G27="x",Z27&gt;0),0,IF(ISERROR(LOOKUP(AA27,Punkte!$D$1:$D$22,Punkte!$E$1:$E$22)),"",LOOKUP((AA27),Punkte!$D$1:$D$22,Punkte!$E$1:$E$22)))</f>
        <v>0</v>
      </c>
      <c r="AC27" s="3">
        <v>10</v>
      </c>
      <c r="AD27" s="99">
        <v>0</v>
      </c>
      <c r="AE27" s="39">
        <f>IF(AND($G27="x",AC27&gt;0),0,IF(ISERROR(LOOKUP(AD27,Punkte!$D$1:$D$22,Punkte!$E$1:$E$22)),"",LOOKUP((AD27),Punkte!$D$1:$D$22,Punkte!$E$1:$E$22)))</f>
        <v>0</v>
      </c>
      <c r="AG27" s="99">
        <f>IF($G27="x",0,IF(AF27&lt;50,AF27-COUNTIFS($G$5:$G27,"x"),0))</f>
        <v>0</v>
      </c>
      <c r="AH27" s="39" t="str">
        <f>IF(AND($G27="x",AF27&gt;0),0,IF(ISERROR(LOOKUP(AG27,Punkte!$D$1:$D$22,Punkte!$E$1:$E$22)),"",LOOKUP((AG27),Punkte!$D$1:$D$22,Punkte!$E$1:$E$22)))</f>
        <v/>
      </c>
      <c r="AJ27" s="99">
        <f>IF($G27="x",0,IF(AI27&lt;50,AI27-COUNTIFS($G$5:$G27,"x"),0))</f>
        <v>0</v>
      </c>
      <c r="AK27" s="39" t="str">
        <f>IF(AND($G27="x",AI27&gt;0),0,IF(ISERROR(LOOKUP(AJ27,Punkte!$D$1:$D$22,Punkte!$E$1:$E$22)),"",LOOKUP((AJ27),Punkte!$D$1:$D$22,Punkte!$E$1:$E$22)))</f>
        <v/>
      </c>
      <c r="AL27" s="3">
        <v>13</v>
      </c>
      <c r="AM27" s="99">
        <v>0</v>
      </c>
      <c r="AN27" s="39">
        <f>IF(AND($G27="x",AL27&gt;0),0,IF(ISERROR(LOOKUP(AM27,Punkte!$D$1:$D$22,Punkte!$E$1:$E$22)),"",LOOKUP((AM27),Punkte!$D$1:$D$22,Punkte!$E$1:$E$22)))</f>
        <v>0</v>
      </c>
      <c r="AO27" s="3" t="s">
        <v>47</v>
      </c>
      <c r="AP27" s="99">
        <v>0</v>
      </c>
      <c r="AQ27" s="39">
        <f>IF(AND($G27="x",AO27&gt;0),0,IF(ISERROR(LOOKUP(AP27,Punkte!$D$1:$D$22,Punkte!$E$1:$E$22)),"",LOOKUP((AP27),Punkte!$D$1:$D$22,Punkte!$E$1:$E$22)))</f>
        <v>0</v>
      </c>
      <c r="AR27" s="120">
        <f t="shared" si="1"/>
        <v>4</v>
      </c>
    </row>
    <row r="28" spans="1:269" collapsed="1" x14ac:dyDescent="0.25">
      <c r="A28" s="9">
        <f t="shared" si="0"/>
        <v>13</v>
      </c>
      <c r="B28" s="146">
        <f>SUM(IF(ISNUMBER(J28),J28)+IF(ISNUMBER(M28),M28)+IF(ISNUMBER(P28),P28)+IF(ISNUMBER(S28),S28)+IF(ISNUMBER(V28),V28)+IF(ISNUMBER(Y28),Y28)+IF(ISNUMBER(AB28),AB28)+IF(ISNUMBER(AE28),AE28)+IF(ISNUMBER(AH28),AH28)+IF(ISNUMBER(AK28),AK28)+IF(ISNUMBER(#REF!),#REF!)+IF(ISNUMBER(AN28),AN28)+IF(ISNUMBER(AQ28),AQ28))</f>
        <v>0</v>
      </c>
      <c r="C28" s="3">
        <v>44</v>
      </c>
      <c r="E28" s="21" t="s">
        <v>112</v>
      </c>
      <c r="F28" s="21" t="s">
        <v>43</v>
      </c>
      <c r="G28" s="185" t="s">
        <v>156</v>
      </c>
      <c r="H28" s="63"/>
      <c r="I28" s="99">
        <f>IF($G28="x",0,IF(H28&lt;50,H28-COUNTIFS($G$5:$G28,"x"),0))</f>
        <v>0</v>
      </c>
      <c r="J28" s="39" t="str">
        <f>IF(AND($G28="x",H28&gt;0),0,IF(ISERROR(LOOKUP(I28,Punkte!$D$1:$D$22,Punkte!$E$1:$E$22)),"",LOOKUP((I28),Punkte!$D$1:$D$22,Punkte!$E$1:$E$22)))</f>
        <v/>
      </c>
      <c r="L28" s="99">
        <f>IF($G28="x",0,IF(K28&lt;50,K28-COUNTIFS($G$5:$G28,"x"),0))</f>
        <v>0</v>
      </c>
      <c r="M28" s="39" t="str">
        <f>IF(AND($G28="x",K28&gt;0),0,IF(ISERROR(LOOKUP(L28,Punkte!$D$1:$D$22,Punkte!$E$1:$E$22)),"",LOOKUP((L28),Punkte!$D$1:$D$22,Punkte!$E$1:$E$22)))</f>
        <v/>
      </c>
      <c r="O28" s="99">
        <f>IF($G28="x",0,IF(N28&lt;50,N28-COUNTIFS($G$5:$G28,"x"),0))</f>
        <v>0</v>
      </c>
      <c r="P28" s="39" t="str">
        <f>IF(AND($G28="x",N28&gt;0),0,IF(ISERROR(LOOKUP(O28,Punkte!$D$1:$D$22,Punkte!$E$1:$E$22)),"",LOOKUP((O28),Punkte!$D$1:$D$22,Punkte!$E$1:$E$22)))</f>
        <v/>
      </c>
      <c r="R28" s="99">
        <f>IF($G28="x",0,IF(Q28&lt;50,Q28-COUNTIFS($G$5:$G28,"x"),0))</f>
        <v>0</v>
      </c>
      <c r="S28" s="39" t="str">
        <f>IF(AND($G28="x",Q28&gt;0),0,IF(ISERROR(LOOKUP(R28,Punkte!$D$1:$D$22,Punkte!$E$1:$E$22)),"",LOOKUP((R28),Punkte!$D$1:$D$22,Punkte!$E$1:$E$22)))</f>
        <v/>
      </c>
      <c r="U28" s="99">
        <f>IF($G28="x",0,IF(T28&lt;50,T28-COUNTIFS($G$5:$G28,"x"),0))</f>
        <v>0</v>
      </c>
      <c r="V28" s="39" t="str">
        <f>IF(AND($G28="x",T28&gt;0),0,IF(ISERROR(LOOKUP(U28,Punkte!$D$1:$D$22,Punkte!$E$1:$E$22)),"",LOOKUP((U28),Punkte!$D$1:$D$22,Punkte!$E$1:$E$22)))</f>
        <v/>
      </c>
      <c r="X28" s="99">
        <f>IF($G28="x",0,IF(W28&lt;50,W28-COUNTIFS($G$5:$G28,"x"),0))</f>
        <v>0</v>
      </c>
      <c r="Y28" s="39" t="str">
        <f>IF(AND($G28="x",W28&gt;0),0,IF(ISERROR(LOOKUP(X28,Punkte!$D$1:$D$22,Punkte!$E$1:$E$22)),"",LOOKUP((X28),Punkte!$D$1:$D$22,Punkte!$E$1:$E$22)))</f>
        <v/>
      </c>
      <c r="AA28" s="99">
        <f>IF($G28="x",0,IF(Z28&lt;50,Z28-COUNTIFS($G$5:$G28,"x"),0))</f>
        <v>0</v>
      </c>
      <c r="AB28" s="39" t="str">
        <f>IF(AND($G28="x",Z28&gt;0),0,IF(ISERROR(LOOKUP(AA28,Punkte!$D$1:$D$22,Punkte!$E$1:$E$22)),"",LOOKUP((AA28),Punkte!$D$1:$D$22,Punkte!$E$1:$E$22)))</f>
        <v/>
      </c>
      <c r="AD28" s="99">
        <f>IF($G28="x",0,IF(AC28&lt;50,AC28-COUNTIFS($G$5:$G28,"x"),0))</f>
        <v>0</v>
      </c>
      <c r="AE28" s="39" t="str">
        <f>IF(AND($G28="x",AC28&gt;0),0,IF(ISERROR(LOOKUP(AD28,Punkte!$D$1:$D$22,Punkte!$E$1:$E$22)),"",LOOKUP((AD28),Punkte!$D$1:$D$22,Punkte!$E$1:$E$22)))</f>
        <v/>
      </c>
      <c r="AG28" s="99">
        <f>IF($G28="x",0,IF(AF28&lt;50,AF28-COUNTIFS($G$5:$G28,"x"),0))</f>
        <v>0</v>
      </c>
      <c r="AH28" s="39" t="str">
        <f>IF(AND($G28="x",AF28&gt;0),0,IF(ISERROR(LOOKUP(AG28,Punkte!$D$1:$D$22,Punkte!$E$1:$E$22)),"",LOOKUP((AG28),Punkte!$D$1:$D$22,Punkte!$E$1:$E$22)))</f>
        <v/>
      </c>
      <c r="AJ28" s="99">
        <f>IF($G28="x",0,IF(AI28&lt;50,AI28-COUNTIFS($G$5:$G28,"x"),0))</f>
        <v>0</v>
      </c>
      <c r="AK28" s="39" t="str">
        <f>IF(AND($G28="x",AI28&gt;0),0,IF(ISERROR(LOOKUP(AJ28,Punkte!$D$1:$D$22,Punkte!$E$1:$E$22)),"",LOOKUP((AJ28),Punkte!$D$1:$D$22,Punkte!$E$1:$E$22)))</f>
        <v/>
      </c>
      <c r="AL28" s="3">
        <v>15</v>
      </c>
      <c r="AM28" s="99">
        <v>0</v>
      </c>
      <c r="AN28" s="39">
        <f>IF(AND($G28="x",AL28&gt;0),0,IF(ISERROR(LOOKUP(AM28,Punkte!$D$1:$D$22,Punkte!$E$1:$E$22)),"",LOOKUP((AM28),Punkte!$D$1:$D$22,Punkte!$E$1:$E$22)))</f>
        <v>0</v>
      </c>
      <c r="AO28" s="3" t="s">
        <v>39</v>
      </c>
      <c r="AP28" s="99">
        <v>0</v>
      </c>
      <c r="AQ28" s="39">
        <f>IF(AND($G28="x",AO28&gt;0),0,IF(ISERROR(LOOKUP(AP28,Punkte!$D$1:$D$22,Punkte!$E$1:$E$22)),"",LOOKUP((AP28),Punkte!$D$1:$D$22,Punkte!$E$1:$E$22)))</f>
        <v>0</v>
      </c>
      <c r="AR28" s="120">
        <f t="shared" si="1"/>
        <v>2</v>
      </c>
    </row>
    <row r="29" spans="1:269" x14ac:dyDescent="0.25">
      <c r="A29" s="9">
        <f t="shared" si="0"/>
        <v>13</v>
      </c>
      <c r="B29" s="146">
        <f>SUM(IF(ISNUMBER(J29),J29)+IF(ISNUMBER(M29),M29)+IF(ISNUMBER(P29),P29)+IF(ISNUMBER(S29),S29)+IF(ISNUMBER(V29),V29)+IF(ISNUMBER(Y29),Y29)+IF(ISNUMBER(AB29),AB29)+IF(ISNUMBER(AE29),AE29)+IF(ISNUMBER(AH29),AH29)+IF(ISNUMBER(AK29),AK29)+IF(ISNUMBER(#REF!),#REF!)+IF(ISNUMBER(AN29),AN29)+IF(ISNUMBER(AQ29),AQ29))</f>
        <v>0</v>
      </c>
      <c r="C29" s="18">
        <v>70</v>
      </c>
      <c r="D29" s="4"/>
      <c r="E29" s="15" t="s">
        <v>315</v>
      </c>
      <c r="F29" s="15" t="s">
        <v>193</v>
      </c>
      <c r="G29" s="186" t="s">
        <v>156</v>
      </c>
      <c r="H29" s="63"/>
      <c r="I29" s="99">
        <f>IF($G29="x",0,IF(H29&lt;50,H29-COUNTIFS($G$5:$G29,"x"),0))</f>
        <v>0</v>
      </c>
      <c r="J29" s="39" t="str">
        <f>IF(AND($G29="x",H29&gt;0),0,IF(ISERROR(LOOKUP(I29,Punkte!$D$1:$D$22,Punkte!$E$1:$E$22)),"",LOOKUP((I29),Punkte!$D$1:$D$22,Punkte!$E$1:$E$22)))</f>
        <v/>
      </c>
      <c r="L29" s="99">
        <f>IF($G29="x",0,IF(K29&lt;50,K29-COUNTIFS($G$5:$G29,"x"),0))</f>
        <v>0</v>
      </c>
      <c r="M29" s="39" t="str">
        <f>IF(AND($G29="x",K29&gt;0),0,IF(ISERROR(LOOKUP(L29,Punkte!$D$1:$D$22,Punkte!$E$1:$E$22)),"",LOOKUP((L29),Punkte!$D$1:$D$22,Punkte!$E$1:$E$22)))</f>
        <v/>
      </c>
      <c r="O29" s="99">
        <f>IF($G29="x",0,IF(N29&lt;50,N29-COUNTIFS($G$5:$G29,"x"),0))</f>
        <v>0</v>
      </c>
      <c r="P29" s="39" t="str">
        <f>IF(AND($G29="x",N29&gt;0),0,IF(ISERROR(LOOKUP(O29,Punkte!$D$1:$D$22,Punkte!$E$1:$E$22)),"",LOOKUP((O29),Punkte!$D$1:$D$22,Punkte!$E$1:$E$22)))</f>
        <v/>
      </c>
      <c r="R29" s="99">
        <f>IF($G29="x",0,IF(Q29&lt;50,Q29-COUNTIFS($G$5:$G29,"x"),0))</f>
        <v>0</v>
      </c>
      <c r="S29" s="39" t="str">
        <f>IF(AND($G29="x",Q29&gt;0),0,IF(ISERROR(LOOKUP(R29,Punkte!$D$1:$D$22,Punkte!$E$1:$E$22)),"",LOOKUP((R29),Punkte!$D$1:$D$22,Punkte!$E$1:$E$22)))</f>
        <v/>
      </c>
      <c r="U29" s="99">
        <f>IF($G29="x",0,IF(T29&lt;50,T29-COUNTIFS($G$5:$G29,"x"),0))</f>
        <v>0</v>
      </c>
      <c r="V29" s="39" t="str">
        <f>IF(AND($G29="x",T29&gt;0),0,IF(ISERROR(LOOKUP(U29,Punkte!$D$1:$D$22,Punkte!$E$1:$E$22)),"",LOOKUP((U29),Punkte!$D$1:$D$22,Punkte!$E$1:$E$22)))</f>
        <v/>
      </c>
      <c r="X29" s="99">
        <f>IF($G29="x",0,IF(W29&lt;50,W29-COUNTIFS($G$5:$G29,"x"),0))</f>
        <v>0</v>
      </c>
      <c r="Y29" s="39" t="str">
        <f>IF(AND($G29="x",W29&gt;0),0,IF(ISERROR(LOOKUP(X29,Punkte!$D$1:$D$22,Punkte!$E$1:$E$22)),"",LOOKUP((X29),Punkte!$D$1:$D$22,Punkte!$E$1:$E$22)))</f>
        <v/>
      </c>
      <c r="AA29" s="99">
        <f>IF($G29="x",0,IF(Z29&lt;50,Z29-COUNTIFS($G$5:$G29,"x"),0))</f>
        <v>0</v>
      </c>
      <c r="AB29" s="39" t="str">
        <f>IF(AND($G29="x",Z29&gt;0),0,IF(ISERROR(LOOKUP(AA29,Punkte!$D$1:$D$22,Punkte!$E$1:$E$22)),"",LOOKUP((AA29),Punkte!$D$1:$D$22,Punkte!$E$1:$E$22)))</f>
        <v/>
      </c>
      <c r="AD29" s="99">
        <f>IF($G29="x",0,IF(AC29&lt;50,AC29-COUNTIFS($G$5:$G29,"x"),0))</f>
        <v>0</v>
      </c>
      <c r="AE29" s="39" t="str">
        <f>IF(AND($G29="x",AC29&gt;0),0,IF(ISERROR(LOOKUP(AD29,Punkte!$D$1:$D$22,Punkte!$E$1:$E$22)),"",LOOKUP((AD29),Punkte!$D$1:$D$22,Punkte!$E$1:$E$22)))</f>
        <v/>
      </c>
      <c r="AG29" s="99">
        <f>IF($G29="x",0,IF(AF29&lt;50,AF29-COUNTIFS($G$5:$G29,"x"),0))</f>
        <v>0</v>
      </c>
      <c r="AH29" s="39" t="str">
        <f>IF(AND($G29="x",AF29&gt;0),0,IF(ISERROR(LOOKUP(AG29,Punkte!$D$1:$D$22,Punkte!$E$1:$E$22)),"",LOOKUP((AG29),Punkte!$D$1:$D$22,Punkte!$E$1:$E$22)))</f>
        <v/>
      </c>
      <c r="AJ29" s="99">
        <f>IF($G29="x",0,IF(AI29&lt;50,AI29-COUNTIFS($G$5:$G29,"x"),0))</f>
        <v>0</v>
      </c>
      <c r="AK29" s="39" t="str">
        <f>IF(AND($G29="x",AI29&gt;0),0,IF(ISERROR(LOOKUP(AJ29,Punkte!$D$1:$D$22,Punkte!$E$1:$E$22)),"",LOOKUP((AJ29),Punkte!$D$1:$D$22,Punkte!$E$1:$E$22)))</f>
        <v/>
      </c>
      <c r="AL29" s="3" t="s">
        <v>39</v>
      </c>
      <c r="AM29" s="99">
        <v>0</v>
      </c>
      <c r="AN29" s="39">
        <f>IF(AND($G29="x",AL29&gt;0),0,IF(ISERROR(LOOKUP(AM29,Punkte!$D$1:$D$22,Punkte!$E$1:$E$22)),"",LOOKUP((AM29),Punkte!$D$1:$D$22,Punkte!$E$1:$E$22)))</f>
        <v>0</v>
      </c>
      <c r="AO29" s="3" t="s">
        <v>39</v>
      </c>
      <c r="AP29" s="99">
        <v>0</v>
      </c>
      <c r="AQ29" s="39">
        <f>IF(AND($G29="x",AO29&gt;0),0,IF(ISERROR(LOOKUP(AP29,Punkte!$D$1:$D$22,Punkte!$E$1:$E$22)),"",LOOKUP((AP29),Punkte!$D$1:$D$22,Punkte!$E$1:$E$22)))</f>
        <v>0</v>
      </c>
      <c r="AR29" s="120">
        <f t="shared" si="1"/>
        <v>2</v>
      </c>
    </row>
    <row r="30" spans="1:269" x14ac:dyDescent="0.25">
      <c r="A30" s="9">
        <f t="shared" si="0"/>
        <v>13</v>
      </c>
      <c r="B30" s="146">
        <f>SUM(IF(ISNUMBER(J30),J30)+IF(ISNUMBER(M30),M30)+IF(ISNUMBER(P30),P30)+IF(ISNUMBER(S30),S30)+IF(ISNUMBER(V30),V30)+IF(ISNUMBER(Y30),Y30)+IF(ISNUMBER(AB30),AB30)+IF(ISNUMBER(AE30),AE30)+IF(ISNUMBER(AH30),AH30)+IF(ISNUMBER(AK30),AK30)+IF(ISNUMBER(#REF!),#REF!)+IF(ISNUMBER(AN30),AN30)+IF(ISNUMBER(AQ30),AQ30))</f>
        <v>0</v>
      </c>
      <c r="C30" s="3">
        <v>62</v>
      </c>
      <c r="E30" s="15" t="s">
        <v>75</v>
      </c>
      <c r="F30" s="15" t="s">
        <v>46</v>
      </c>
      <c r="G30" s="185" t="s">
        <v>156</v>
      </c>
      <c r="H30" s="63">
        <v>9</v>
      </c>
      <c r="I30" s="99">
        <v>0</v>
      </c>
      <c r="J30" s="39">
        <f>IF(AND($G30="x",H30&gt;0),0,IF(ISERROR(LOOKUP(I30,Punkte!$D$1:$D$22,Punkte!$E$1:$E$22)),"",LOOKUP((I30),Punkte!$D$1:$D$22,Punkte!$E$1:$E$22)))</f>
        <v>0</v>
      </c>
      <c r="K30" s="63">
        <v>9</v>
      </c>
      <c r="L30" s="99">
        <v>0</v>
      </c>
      <c r="M30" s="39">
        <f>IF(AND($G30="x",K30&gt;0),0,IF(ISERROR(LOOKUP(L30,Punkte!$D$1:$D$22,Punkte!$E$1:$E$22)),"",LOOKUP((L30),Punkte!$D$1:$D$22,Punkte!$E$1:$E$22)))</f>
        <v>0</v>
      </c>
      <c r="O30" s="99">
        <f>IF($G30="x",0,IF(N30&lt;50,N30-COUNTIFS($G$5:$G30,"x"),0))</f>
        <v>0</v>
      </c>
      <c r="P30" s="39" t="str">
        <f>IF(AND($G30="x",N30&gt;0),0,IF(ISERROR(LOOKUP(O30,Punkte!$D$1:$D$22,Punkte!$E$1:$E$22)),"",LOOKUP((O30),Punkte!$D$1:$D$22,Punkte!$E$1:$E$22)))</f>
        <v/>
      </c>
      <c r="R30" s="99">
        <f>IF($G30="x",0,IF(Q30&lt;50,Q30-COUNTIFS($G$5:$G30,"x"),0))</f>
        <v>0</v>
      </c>
      <c r="S30" s="39" t="str">
        <f>IF(AND($G30="x",Q30&gt;0),0,IF(ISERROR(LOOKUP(R30,Punkte!$D$1:$D$22,Punkte!$E$1:$E$22)),"",LOOKUP((R30),Punkte!$D$1:$D$22,Punkte!$E$1:$E$22)))</f>
        <v/>
      </c>
      <c r="T30" s="3">
        <v>10</v>
      </c>
      <c r="U30" s="99">
        <v>0</v>
      </c>
      <c r="V30" s="39">
        <f>IF(AND($G30="x",T30&gt;0),0,IF(ISERROR(LOOKUP(U30,Punkte!$D$1:$D$22,Punkte!$E$1:$E$22)),"",LOOKUP((U30),Punkte!$D$1:$D$22,Punkte!$E$1:$E$22)))</f>
        <v>0</v>
      </c>
      <c r="W30" s="3">
        <v>10</v>
      </c>
      <c r="X30" s="99">
        <v>0</v>
      </c>
      <c r="Y30" s="39">
        <f>IF(AND($G30="x",W30&gt;0),0,IF(ISERROR(LOOKUP(X30,Punkte!$D$1:$D$22,Punkte!$E$1:$E$22)),"",LOOKUP((X30),Punkte!$D$1:$D$22,Punkte!$E$1:$E$22)))</f>
        <v>0</v>
      </c>
      <c r="AA30" s="99">
        <f>IF($G30="x",0,IF(Z30&lt;50,Z30-COUNTIFS($G$5:$G30,"x"),0))</f>
        <v>0</v>
      </c>
      <c r="AB30" s="39" t="str">
        <f>IF(AND($G30="x",Z30&gt;0),0,IF(ISERROR(LOOKUP(AA30,Punkte!$D$1:$D$22,Punkte!$E$1:$E$22)),"",LOOKUP((AA30),Punkte!$D$1:$D$22,Punkte!$E$1:$E$22)))</f>
        <v/>
      </c>
      <c r="AD30" s="99">
        <f>IF($G30="x",0,IF(AC30&lt;50,AC30-COUNTIFS($G$5:$G30,"x"),0))</f>
        <v>0</v>
      </c>
      <c r="AE30" s="39" t="str">
        <f>IF(AND($G30="x",AC30&gt;0),0,IF(ISERROR(LOOKUP(AD30,Punkte!$D$1:$D$22,Punkte!$E$1:$E$22)),"",LOOKUP((AD30),Punkte!$D$1:$D$22,Punkte!$E$1:$E$22)))</f>
        <v/>
      </c>
      <c r="AF30" s="3" t="s">
        <v>47</v>
      </c>
      <c r="AG30" s="99">
        <v>0</v>
      </c>
      <c r="AH30" s="39">
        <f>IF(AND($G30="x",AF30&gt;0),0,IF(ISERROR(LOOKUP(AG30,Punkte!$D$1:$D$22,Punkte!$E$1:$E$22)),"",LOOKUP((AG30),Punkte!$D$1:$D$22,Punkte!$E$1:$E$22)))</f>
        <v>0</v>
      </c>
      <c r="AI30" s="3">
        <v>9</v>
      </c>
      <c r="AJ30" s="99">
        <v>0</v>
      </c>
      <c r="AK30" s="39">
        <f>IF(AND($G30="x",AI30&gt;0),0,IF(ISERROR(LOOKUP(AJ30,Punkte!$D$1:$D$22,Punkte!$E$1:$E$22)),"",LOOKUP((AJ30),Punkte!$D$1:$D$22,Punkte!$E$1:$E$22)))</f>
        <v>0</v>
      </c>
      <c r="AM30" s="99">
        <f>IF($G30="x",0,IF(AL30&lt;50,AL30-COUNTIFS($G$5:$G30,"x"),0))</f>
        <v>0</v>
      </c>
      <c r="AN30" s="39" t="str">
        <f>IF(AND($G30="x",AL30&gt;0),0,IF(ISERROR(LOOKUP(AM30,Punkte!$D$1:$D$22,Punkte!$E$1:$E$22)),"",LOOKUP((AM30),Punkte!$D$1:$D$22,Punkte!$E$1:$E$22)))</f>
        <v/>
      </c>
      <c r="AP30" s="99">
        <f>IF($G30="x",0,IF(AO30&lt;50,AO30-COUNTIFS($G$5:$G30,"x"),0))</f>
        <v>0</v>
      </c>
      <c r="AQ30" s="39" t="str">
        <f>IF(AND($G30="x",AO30&gt;0),0,IF(ISERROR(LOOKUP(AP30,Punkte!$D$1:$D$22,Punkte!$E$1:$E$22)),"",LOOKUP((AP30),Punkte!$D$1:$D$22,Punkte!$E$1:$E$22)))</f>
        <v/>
      </c>
      <c r="AR30" s="120">
        <f t="shared" si="1"/>
        <v>6</v>
      </c>
    </row>
    <row r="31" spans="1:269" x14ac:dyDescent="0.25">
      <c r="A31" s="9">
        <f t="shared" si="0"/>
        <v>13</v>
      </c>
      <c r="B31" s="146">
        <f>SUM(IF(ISNUMBER(J31),J31)+IF(ISNUMBER(M31),M31)+IF(ISNUMBER(P31),P31)+IF(ISNUMBER(S31),S31)+IF(ISNUMBER(V31),V31)+IF(ISNUMBER(Y31),Y31)+IF(ISNUMBER(AB31),AB31)+IF(ISNUMBER(AE31),AE31)+IF(ISNUMBER(AH31),AH31)+IF(ISNUMBER(AK31),AK31)+IF(ISNUMBER(#REF!),#REF!)+IF(ISNUMBER(AN31),AN31)+IF(ISNUMBER(AQ31),AQ31))</f>
        <v>0</v>
      </c>
      <c r="C31" s="3">
        <v>67</v>
      </c>
      <c r="E31" s="15" t="s">
        <v>73</v>
      </c>
      <c r="F31" s="15" t="s">
        <v>74</v>
      </c>
      <c r="G31" s="185" t="s">
        <v>156</v>
      </c>
      <c r="H31" s="63">
        <v>11</v>
      </c>
      <c r="I31" s="99">
        <v>0</v>
      </c>
      <c r="J31" s="39">
        <f>IF(AND($G31="x",H31&gt;0),0,IF(ISERROR(LOOKUP(I31,Punkte!$D$1:$D$22,Punkte!$E$1:$E$22)),"",LOOKUP((I31),Punkte!$D$1:$D$22,Punkte!$E$1:$E$22)))</f>
        <v>0</v>
      </c>
      <c r="K31" s="3">
        <v>11</v>
      </c>
      <c r="L31" s="99">
        <v>0</v>
      </c>
      <c r="M31" s="39">
        <f>IF(AND($G31="x",K31&gt;0),0,IF(ISERROR(LOOKUP(L31,Punkte!$D$1:$D$22,Punkte!$E$1:$E$22)),"",LOOKUP((L31),Punkte!$D$1:$D$22,Punkte!$E$1:$E$22)))</f>
        <v>0</v>
      </c>
      <c r="O31" s="99">
        <f>IF($G31="x",0,IF(N31&lt;50,N31-COUNTIFS($G$5:$G31,"x"),0))</f>
        <v>0</v>
      </c>
      <c r="P31" s="39" t="str">
        <f>IF(AND($G31="x",N31&gt;0),0,IF(ISERROR(LOOKUP(O31,Punkte!$D$1:$D$22,Punkte!$E$1:$E$22)),"",LOOKUP((O31),Punkte!$D$1:$D$22,Punkte!$E$1:$E$22)))</f>
        <v/>
      </c>
      <c r="R31" s="99">
        <f>IF($G31="x",0,IF(Q31&lt;50,Q31-COUNTIFS($G$5:$G31,"x"),0))</f>
        <v>0</v>
      </c>
      <c r="S31" s="39" t="str">
        <f>IF(AND($G31="x",Q31&gt;0),0,IF(ISERROR(LOOKUP(R31,Punkte!$D$1:$D$22,Punkte!$E$1:$E$22)),"",LOOKUP((R31),Punkte!$D$1:$D$22,Punkte!$E$1:$E$22)))</f>
        <v/>
      </c>
      <c r="U31" s="99">
        <f>IF($G31="x",0,IF(T31&lt;50,T31-COUNTIFS($G$5:$G31,"x"),0))</f>
        <v>0</v>
      </c>
      <c r="V31" s="39" t="str">
        <f>IF(AND($G31="x",T31&gt;0),0,IF(ISERROR(LOOKUP(U31,Punkte!$D$1:$D$22,Punkte!$E$1:$E$22)),"",LOOKUP((U31),Punkte!$D$1:$D$22,Punkte!$E$1:$E$22)))</f>
        <v/>
      </c>
      <c r="X31" s="99">
        <f>IF($G31="x",0,IF(W31&lt;50,W31-COUNTIFS($G$5:$G31,"x"),0))</f>
        <v>0</v>
      </c>
      <c r="Y31" s="39" t="str">
        <f>IF(AND($G31="x",W31&gt;0),0,IF(ISERROR(LOOKUP(X31,Punkte!$D$1:$D$22,Punkte!$E$1:$E$22)),"",LOOKUP((X31),Punkte!$D$1:$D$22,Punkte!$E$1:$E$22)))</f>
        <v/>
      </c>
      <c r="Z31" s="3">
        <v>9</v>
      </c>
      <c r="AA31" s="99">
        <v>0</v>
      </c>
      <c r="AB31" s="39">
        <f>IF(AND($G31="x",Z31&gt;0),0,IF(ISERROR(LOOKUP(AA31,Punkte!$D$1:$D$22,Punkte!$E$1:$E$22)),"",LOOKUP((AA31),Punkte!$D$1:$D$22,Punkte!$E$1:$E$22)))</f>
        <v>0</v>
      </c>
      <c r="AC31" s="3">
        <v>14</v>
      </c>
      <c r="AD31" s="99">
        <v>0</v>
      </c>
      <c r="AE31" s="39">
        <f>IF(AND($G31="x",AC31&gt;0),0,IF(ISERROR(LOOKUP(AD31,Punkte!$D$1:$D$22,Punkte!$E$1:$E$22)),"",LOOKUP((AD31),Punkte!$D$1:$D$22,Punkte!$E$1:$E$22)))</f>
        <v>0</v>
      </c>
      <c r="AF31" s="3">
        <v>11</v>
      </c>
      <c r="AG31" s="99">
        <v>0</v>
      </c>
      <c r="AH31" s="39">
        <f>IF(AND($G31="x",AF31&gt;0),0,IF(ISERROR(LOOKUP(AG31,Punkte!$D$1:$D$22,Punkte!$E$1:$E$22)),"",LOOKUP((AG31),Punkte!$D$1:$D$22,Punkte!$E$1:$E$22)))</f>
        <v>0</v>
      </c>
      <c r="AI31" s="3">
        <v>11</v>
      </c>
      <c r="AJ31" s="99">
        <v>0</v>
      </c>
      <c r="AK31" s="39">
        <f>IF(AND($G31="x",AI31&gt;0),0,IF(ISERROR(LOOKUP(AJ31,Punkte!$D$1:$D$22,Punkte!$E$1:$E$22)),"",LOOKUP((AJ31),Punkte!$D$1:$D$22,Punkte!$E$1:$E$22)))</f>
        <v>0</v>
      </c>
      <c r="AM31" s="99">
        <f>IF($G31="x",0,IF(AL31&lt;50,AL31-COUNTIFS($G$5:$G31,"x"),0))</f>
        <v>0</v>
      </c>
      <c r="AN31" s="39" t="str">
        <f>IF(AND($G31="x",AL31&gt;0),0,IF(ISERROR(LOOKUP(AM31,Punkte!$D$1:$D$22,Punkte!$E$1:$E$22)),"",LOOKUP((AM31),Punkte!$D$1:$D$22,Punkte!$E$1:$E$22)))</f>
        <v/>
      </c>
      <c r="AP31" s="99">
        <f>IF($G31="x",0,IF(AO31&lt;50,AO31-COUNTIFS($G$5:$G31,"x"),0))</f>
        <v>0</v>
      </c>
      <c r="AQ31" s="39" t="str">
        <f>IF(AND($G31="x",AO31&gt;0),0,IF(ISERROR(LOOKUP(AP31,Punkte!$D$1:$D$22,Punkte!$E$1:$E$22)),"",LOOKUP((AP31),Punkte!$D$1:$D$22,Punkte!$E$1:$E$22)))</f>
        <v/>
      </c>
      <c r="AR31" s="120">
        <f t="shared" si="1"/>
        <v>6</v>
      </c>
    </row>
    <row r="32" spans="1:269" x14ac:dyDescent="0.25">
      <c r="A32" s="9">
        <f t="shared" si="0"/>
        <v>13</v>
      </c>
      <c r="B32" s="146">
        <f>SUM(IF(ISNUMBER(J32),J32)+IF(ISNUMBER(M32),M32)+IF(ISNUMBER(P32),P32)+IF(ISNUMBER(S32),S32)+IF(ISNUMBER(V32),V32)+IF(ISNUMBER(Y32),Y32)+IF(ISNUMBER(AB32),AB32)+IF(ISNUMBER(AE32),AE32)+IF(ISNUMBER(AH32),AH32)+IF(ISNUMBER(AK32),AK32)+IF(ISNUMBER(#REF!),#REF!)+IF(ISNUMBER(AN32),AN32)+IF(ISNUMBER(AQ32),AQ32))</f>
        <v>0</v>
      </c>
      <c r="C32" s="3">
        <v>67</v>
      </c>
      <c r="E32" s="15" t="s">
        <v>73</v>
      </c>
      <c r="F32" s="15" t="s">
        <v>211</v>
      </c>
      <c r="G32" s="185" t="s">
        <v>156</v>
      </c>
      <c r="H32" s="63"/>
      <c r="I32" s="99">
        <f>IF($G32="x",0,IF(H32&lt;50,H32-COUNTIFS($G$5:$G32,"x"),0))</f>
        <v>0</v>
      </c>
      <c r="J32" s="39" t="str">
        <f>IF(AND($G32="x",H32&gt;0),0,IF(ISERROR(LOOKUP(I32,Punkte!$D$1:$D$22,Punkte!$E$1:$E$22)),"",LOOKUP((I32),Punkte!$D$1:$D$22,Punkte!$E$1:$E$22)))</f>
        <v/>
      </c>
      <c r="L32" s="99">
        <f>IF($G32="x",0,IF(K32&lt;50,K32-COUNTIFS($G$5:$G32,"x"),0))</f>
        <v>0</v>
      </c>
      <c r="M32" s="39" t="str">
        <f>IF(AND($G32="x",K32&gt;0),0,IF(ISERROR(LOOKUP(L32,Punkte!$D$1:$D$22,Punkte!$E$1:$E$22)),"",LOOKUP((L32),Punkte!$D$1:$D$22,Punkte!$E$1:$E$22)))</f>
        <v/>
      </c>
      <c r="O32" s="99">
        <f>IF($G32="x",0,IF(N32&lt;50,N32-COUNTIFS($G$5:$G32,"x"),0))</f>
        <v>0</v>
      </c>
      <c r="P32" s="39" t="str">
        <f>IF(AND($G32="x",N32&gt;0),0,IF(ISERROR(LOOKUP(O32,Punkte!$D$1:$D$22,Punkte!$E$1:$E$22)),"",LOOKUP((O32),Punkte!$D$1:$D$22,Punkte!$E$1:$E$22)))</f>
        <v/>
      </c>
      <c r="R32" s="99">
        <f>IF($G32="x",0,IF(Q32&lt;50,Q32-COUNTIFS($G$5:$G32,"x"),0))</f>
        <v>0</v>
      </c>
      <c r="S32" s="39" t="str">
        <f>IF(AND($G32="x",Q32&gt;0),0,IF(ISERROR(LOOKUP(R32,Punkte!$D$1:$D$22,Punkte!$E$1:$E$22)),"",LOOKUP((R32),Punkte!$D$1:$D$22,Punkte!$E$1:$E$22)))</f>
        <v/>
      </c>
      <c r="U32" s="99">
        <f>IF($G32="x",0,IF(T32&lt;50,T32-COUNTIFS($G$5:$G32,"x"),0))</f>
        <v>0</v>
      </c>
      <c r="V32" s="39" t="str">
        <f>IF(AND($G32="x",T32&gt;0),0,IF(ISERROR(LOOKUP(U32,Punkte!$D$1:$D$22,Punkte!$E$1:$E$22)),"",LOOKUP((U32),Punkte!$D$1:$D$22,Punkte!$E$1:$E$22)))</f>
        <v/>
      </c>
      <c r="X32" s="99">
        <f>IF($G32="x",0,IF(W32&lt;50,W32-COUNTIFS($G$5:$G32,"x"),0))</f>
        <v>0</v>
      </c>
      <c r="Y32" s="39" t="str">
        <f>IF(AND($G32="x",W32&gt;0),0,IF(ISERROR(LOOKUP(X32,Punkte!$D$1:$D$22,Punkte!$E$1:$E$22)),"",LOOKUP((X32),Punkte!$D$1:$D$22,Punkte!$E$1:$E$22)))</f>
        <v/>
      </c>
      <c r="AA32" s="99">
        <f>IF($G32="x",0,IF(Z32&lt;50,Z32-COUNTIFS($G$5:$G32,"x"),0))</f>
        <v>0</v>
      </c>
      <c r="AB32" s="39" t="str">
        <f>IF(AND($G32="x",Z32&gt;0),0,IF(ISERROR(LOOKUP(AA32,Punkte!$D$1:$D$22,Punkte!$E$1:$E$22)),"",LOOKUP((AA32),Punkte!$D$1:$D$22,Punkte!$E$1:$E$22)))</f>
        <v/>
      </c>
      <c r="AD32" s="99">
        <f>IF($G32="x",0,IF(AC32&lt;50,AC32-COUNTIFS($G$5:$G32,"x"),0))</f>
        <v>0</v>
      </c>
      <c r="AE32" s="39" t="str">
        <f>IF(AND($G32="x",AC32&gt;0),0,IF(ISERROR(LOOKUP(AD32,Punkte!$D$1:$D$22,Punkte!$E$1:$E$22)),"",LOOKUP((AD32),Punkte!$D$1:$D$22,Punkte!$E$1:$E$22)))</f>
        <v/>
      </c>
      <c r="AF32" s="3">
        <v>12</v>
      </c>
      <c r="AG32" s="99">
        <v>0</v>
      </c>
      <c r="AH32" s="39">
        <f>IF(AND($G32="x",AF32&gt;0),0,IF(ISERROR(LOOKUP(AG32,Punkte!$D$1:$D$22,Punkte!$E$1:$E$22)),"",LOOKUP((AG32),Punkte!$D$1:$D$22,Punkte!$E$1:$E$22)))</f>
        <v>0</v>
      </c>
      <c r="AI32" s="3">
        <v>12</v>
      </c>
      <c r="AJ32" s="99">
        <v>0</v>
      </c>
      <c r="AK32" s="39">
        <f>IF(AND($G32="x",AI32&gt;0),0,IF(ISERROR(LOOKUP(AJ32,Punkte!$D$1:$D$22,Punkte!$E$1:$E$22)),"",LOOKUP((AJ32),Punkte!$D$1:$D$22,Punkte!$E$1:$E$22)))</f>
        <v>0</v>
      </c>
      <c r="AM32" s="99">
        <f>IF($G32="x",0,IF(AL32&lt;50,AL32-COUNTIFS($G$5:$G32,"x"),0))</f>
        <v>0</v>
      </c>
      <c r="AN32" s="39" t="str">
        <f>IF(AND($G32="x",AL32&gt;0),0,IF(ISERROR(LOOKUP(AM32,Punkte!$D$1:$D$22,Punkte!$E$1:$E$22)),"",LOOKUP((AM32),Punkte!$D$1:$D$22,Punkte!$E$1:$E$22)))</f>
        <v/>
      </c>
      <c r="AP32" s="99">
        <f>IF($G32="x",0,IF(AO32&lt;50,AO32-COUNTIFS($G$5:$G32,"x"),0))</f>
        <v>0</v>
      </c>
      <c r="AQ32" s="39" t="str">
        <f>IF(AND($G32="x",AO32&gt;0),0,IF(ISERROR(LOOKUP(AP32,Punkte!$D$1:$D$22,Punkte!$E$1:$E$22)),"",LOOKUP((AP32),Punkte!$D$1:$D$22,Punkte!$E$1:$E$22)))</f>
        <v/>
      </c>
      <c r="AR32" s="120">
        <f t="shared" si="1"/>
        <v>2</v>
      </c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  <c r="IU32" s="51"/>
      <c r="IV32" s="51"/>
      <c r="IW32" s="51"/>
      <c r="IX32" s="51"/>
      <c r="IY32" s="51"/>
      <c r="IZ32" s="51"/>
      <c r="JA32" s="51"/>
      <c r="JB32" s="51"/>
      <c r="JC32" s="51"/>
      <c r="JD32" s="51"/>
      <c r="JE32" s="51"/>
      <c r="JF32" s="51"/>
      <c r="JG32" s="51"/>
      <c r="JH32" s="51"/>
      <c r="JI32" s="51"/>
    </row>
    <row r="33" spans="1:44" x14ac:dyDescent="0.25">
      <c r="A33" s="9">
        <f t="shared" si="0"/>
        <v>13</v>
      </c>
      <c r="B33" s="146">
        <f>SUM(IF(ISNUMBER(J33),J33)+IF(ISNUMBER(M33),M33)+IF(ISNUMBER(P33),P33)+IF(ISNUMBER(S33),S33)+IF(ISNUMBER(V33),V33)+IF(ISNUMBER(Y33),Y33)+IF(ISNUMBER(AB33),AB33)+IF(ISNUMBER(AE33),AE33)+IF(ISNUMBER(AH33),AH33)+IF(ISNUMBER(AK33),AK33)+IF(ISNUMBER(#REF!),#REF!)+IF(ISNUMBER(AN33),AN33)+IF(ISNUMBER(AQ33),AQ33))</f>
        <v>0</v>
      </c>
      <c r="C33" s="3">
        <v>10</v>
      </c>
      <c r="E33" s="15" t="s">
        <v>348</v>
      </c>
      <c r="F33" s="15" t="s">
        <v>172</v>
      </c>
      <c r="G33" s="185" t="s">
        <v>156</v>
      </c>
      <c r="H33" s="63"/>
      <c r="I33" s="99">
        <f>IF($G33="x",0,IF(H33&lt;50,H33-COUNTIFS($G$5:$G33,"x"),0))</f>
        <v>0</v>
      </c>
      <c r="J33" s="39" t="str">
        <f>IF(AND($G33="x",H33&gt;0),0,IF(ISERROR(LOOKUP(I33,Punkte!$D$1:$D$22,Punkte!$E$1:$E$22)),"",LOOKUP((I33),Punkte!$D$1:$D$22,Punkte!$E$1:$E$22)))</f>
        <v/>
      </c>
      <c r="L33" s="99">
        <f>IF($G33="x",0,IF(K33&lt;50,K33-COUNTIFS($G$5:$G33,"x"),0))</f>
        <v>0</v>
      </c>
      <c r="M33" s="39" t="str">
        <f>IF(AND($G33="x",K33&gt;0),0,IF(ISERROR(LOOKUP(L33,Punkte!$D$1:$D$22,Punkte!$E$1:$E$22)),"",LOOKUP((L33),Punkte!$D$1:$D$22,Punkte!$E$1:$E$22)))</f>
        <v/>
      </c>
      <c r="O33" s="99">
        <f>IF($G33="x",0,IF(N33&lt;50,N33-COUNTIFS($G$5:$G33,"x"),0))</f>
        <v>0</v>
      </c>
      <c r="P33" s="39" t="str">
        <f>IF(AND($G33="x",N33&gt;0),0,IF(ISERROR(LOOKUP(O33,Punkte!$D$1:$D$22,Punkte!$E$1:$E$22)),"",LOOKUP((O33),Punkte!$D$1:$D$22,Punkte!$E$1:$E$22)))</f>
        <v/>
      </c>
      <c r="R33" s="99">
        <f>IF($G33="x",0,IF(Q33&lt;50,Q33-COUNTIFS($G$5:$G33,"x"),0))</f>
        <v>0</v>
      </c>
      <c r="S33" s="39" t="str">
        <f>IF(AND($G33="x",Q33&gt;0),0,IF(ISERROR(LOOKUP(R33,Punkte!$D$1:$D$22,Punkte!$E$1:$E$22)),"",LOOKUP((R33),Punkte!$D$1:$D$22,Punkte!$E$1:$E$22)))</f>
        <v/>
      </c>
      <c r="U33" s="99">
        <f>IF($G33="x",0,IF(T33&lt;50,T33-COUNTIFS($G$5:$G33,"x"),0))</f>
        <v>0</v>
      </c>
      <c r="V33" s="39" t="str">
        <f>IF(AND($G33="x",T33&gt;0),0,IF(ISERROR(LOOKUP(U33,Punkte!$D$1:$D$22,Punkte!$E$1:$E$22)),"",LOOKUP((U33),Punkte!$D$1:$D$22,Punkte!$E$1:$E$22)))</f>
        <v/>
      </c>
      <c r="X33" s="99">
        <f>IF($G33="x",0,IF(W33&lt;50,W33-COUNTIFS($G$5:$G33,"x"),0))</f>
        <v>0</v>
      </c>
      <c r="Y33" s="39" t="str">
        <f>IF(AND($G33="x",W33&gt;0),0,IF(ISERROR(LOOKUP(X33,Punkte!$D$1:$D$22,Punkte!$E$1:$E$22)),"",LOOKUP((X33),Punkte!$D$1:$D$22,Punkte!$E$1:$E$22)))</f>
        <v/>
      </c>
      <c r="AA33" s="99">
        <f>IF($G33="x",0,IF(Z33&lt;50,Z33-COUNTIFS($G$5:$G33,"x"),0))</f>
        <v>0</v>
      </c>
      <c r="AB33" s="39" t="str">
        <f>IF(AND($G33="x",Z33&gt;0),0,IF(ISERROR(LOOKUP(AA33,Punkte!$D$1:$D$22,Punkte!$E$1:$E$22)),"",LOOKUP((AA33),Punkte!$D$1:$D$22,Punkte!$E$1:$E$22)))</f>
        <v/>
      </c>
      <c r="AD33" s="99">
        <f>IF($G33="x",0,IF(AC33&lt;50,AC33-COUNTIFS($G$5:$G33,"x"),0))</f>
        <v>0</v>
      </c>
      <c r="AE33" s="39" t="str">
        <f>IF(AND($G33="x",AC33&gt;0),0,IF(ISERROR(LOOKUP(AD33,Punkte!$D$1:$D$22,Punkte!$E$1:$E$22)),"",LOOKUP((AD33),Punkte!$D$1:$D$22,Punkte!$E$1:$E$22)))</f>
        <v/>
      </c>
      <c r="AF33" s="3">
        <v>18</v>
      </c>
      <c r="AG33" s="99">
        <v>0</v>
      </c>
      <c r="AH33" s="39">
        <f>IF(AND($G33="x",AF33&gt;0),0,IF(ISERROR(LOOKUP(AG33,Punkte!$D$1:$D$22,Punkte!$E$1:$E$22)),"",LOOKUP((AG33),Punkte!$D$1:$D$22,Punkte!$E$1:$E$22)))</f>
        <v>0</v>
      </c>
      <c r="AI33" s="3">
        <v>16</v>
      </c>
      <c r="AJ33" s="99">
        <v>0</v>
      </c>
      <c r="AK33" s="39">
        <f>IF(AND($G33="x",AI33&gt;0),0,IF(ISERROR(LOOKUP(AJ33,Punkte!$D$1:$D$22,Punkte!$E$1:$E$22)),"",LOOKUP((AJ33),Punkte!$D$1:$D$22,Punkte!$E$1:$E$22)))</f>
        <v>0</v>
      </c>
      <c r="AM33" s="99">
        <f>IF($G33="x",0,IF(AL33&lt;50,AL33-COUNTIFS($G$5:$G33,"x"),0))</f>
        <v>0</v>
      </c>
      <c r="AN33" s="39" t="str">
        <f>IF(AND($G33="x",AL33&gt;0),0,IF(ISERROR(LOOKUP(AM33,Punkte!$D$1:$D$22,Punkte!$E$1:$E$22)),"",LOOKUP((AM33),Punkte!$D$1:$D$22,Punkte!$E$1:$E$22)))</f>
        <v/>
      </c>
      <c r="AP33" s="99">
        <f>IF($G33="x",0,IF(AO33&lt;50,AO33-COUNTIFS($G$5:$G33,"x"),0))</f>
        <v>0</v>
      </c>
      <c r="AQ33" s="39" t="str">
        <f>IF(AND($G33="x",AO33&gt;0),0,IF(ISERROR(LOOKUP(AP33,Punkte!$D$1:$D$22,Punkte!$E$1:$E$22)),"",LOOKUP((AP33),Punkte!$D$1:$D$22,Punkte!$E$1:$E$22)))</f>
        <v/>
      </c>
      <c r="AR33" s="120">
        <f t="shared" si="1"/>
        <v>2</v>
      </c>
    </row>
    <row r="34" spans="1:44" x14ac:dyDescent="0.25">
      <c r="A34" s="9">
        <f t="shared" si="0"/>
        <v>13</v>
      </c>
      <c r="B34" s="146">
        <f>SUM(IF(ISNUMBER(J34),J34)+IF(ISNUMBER(M34),M34)+IF(ISNUMBER(P34),P34)+IF(ISNUMBER(S34),S34)+IF(ISNUMBER(V34),V34)+IF(ISNUMBER(Y34),Y34)+IF(ISNUMBER(AB34),AB34)+IF(ISNUMBER(AE34),AE34)+IF(ISNUMBER(AH34),AH34)+IF(ISNUMBER(AK34),AK34)+IF(ISNUMBER(#REF!),#REF!)+IF(ISNUMBER(AN34),AN34)+IF(ISNUMBER(AQ34),AQ34))</f>
        <v>0</v>
      </c>
      <c r="C34" s="18">
        <v>42</v>
      </c>
      <c r="D34" s="20"/>
      <c r="E34" s="15" t="s">
        <v>302</v>
      </c>
      <c r="F34" s="15" t="s">
        <v>136</v>
      </c>
      <c r="G34" s="185" t="s">
        <v>156</v>
      </c>
      <c r="H34" s="63"/>
      <c r="I34" s="99">
        <f>IF($G34="x",0,IF(H34&lt;50,H34-COUNTIFS($G$5:$G34,"x"),0))</f>
        <v>0</v>
      </c>
      <c r="J34" s="39" t="str">
        <f>IF(AND($G34="x",H34&gt;0),0,IF(ISERROR(LOOKUP(I34,Punkte!$D$1:$D$22,Punkte!$E$1:$E$22)),"",LOOKUP((I34),Punkte!$D$1:$D$22,Punkte!$E$1:$E$22)))</f>
        <v/>
      </c>
      <c r="L34" s="99">
        <f>IF($G34="x",0,IF(K34&lt;50,K34-COUNTIFS($G$5:$G34,"x"),0))</f>
        <v>0</v>
      </c>
      <c r="M34" s="39" t="str">
        <f>IF(AND($G34="x",K34&gt;0),0,IF(ISERROR(LOOKUP(L34,Punkte!$D$1:$D$22,Punkte!$E$1:$E$22)),"",LOOKUP((L34),Punkte!$D$1:$D$22,Punkte!$E$1:$E$22)))</f>
        <v/>
      </c>
      <c r="O34" s="99">
        <f>IF($G34="x",0,IF(N34&lt;50,N34-COUNTIFS($G$5:$G34,"x"),0))</f>
        <v>0</v>
      </c>
      <c r="P34" s="39" t="str">
        <f>IF(AND($G34="x",N34&gt;0),0,IF(ISERROR(LOOKUP(O34,Punkte!$D$1:$D$22,Punkte!$E$1:$E$22)),"",LOOKUP((O34),Punkte!$D$1:$D$22,Punkte!$E$1:$E$22)))</f>
        <v/>
      </c>
      <c r="R34" s="99">
        <f>IF($G34="x",0,IF(Q34&lt;50,Q34-COUNTIFS($G$5:$G34,"x"),0))</f>
        <v>0</v>
      </c>
      <c r="S34" s="39" t="str">
        <f>IF(AND($G34="x",Q34&gt;0),0,IF(ISERROR(LOOKUP(R34,Punkte!$D$1:$D$22,Punkte!$E$1:$E$22)),"",LOOKUP((R34),Punkte!$D$1:$D$22,Punkte!$E$1:$E$22)))</f>
        <v/>
      </c>
      <c r="U34" s="99">
        <f>IF($G34="x",0,IF(T34&lt;50,T34-COUNTIFS($G$5:$G34,"x"),0))</f>
        <v>0</v>
      </c>
      <c r="V34" s="39" t="str">
        <f>IF(AND($G34="x",T34&gt;0),0,IF(ISERROR(LOOKUP(U34,Punkte!$D$1:$D$22,Punkte!$E$1:$E$22)),"",LOOKUP((U34),Punkte!$D$1:$D$22,Punkte!$E$1:$E$22)))</f>
        <v/>
      </c>
      <c r="X34" s="99">
        <f>IF($G34="x",0,IF(W34&lt;50,W34-COUNTIFS($G$5:$G34,"x"),0))</f>
        <v>0</v>
      </c>
      <c r="Y34" s="39" t="str">
        <f>IF(AND($G34="x",W34&gt;0),0,IF(ISERROR(LOOKUP(X34,Punkte!$D$1:$D$22,Punkte!$E$1:$E$22)),"",LOOKUP((X34),Punkte!$D$1:$D$22,Punkte!$E$1:$E$22)))</f>
        <v/>
      </c>
      <c r="AA34" s="99">
        <f>IF($G34="x",0,IF(Z34&lt;50,Z34-COUNTIFS($G$5:$G34,"x"),0))</f>
        <v>0</v>
      </c>
      <c r="AB34" s="39" t="str">
        <f>IF(AND($G34="x",Z34&gt;0),0,IF(ISERROR(LOOKUP(AA34,Punkte!$D$1:$D$22,Punkte!$E$1:$E$22)),"",LOOKUP((AA34),Punkte!$D$1:$D$22,Punkte!$E$1:$E$22)))</f>
        <v/>
      </c>
      <c r="AD34" s="99">
        <f>IF($G34="x",0,IF(AC34&lt;50,AC34-COUNTIFS($G$5:$G34,"x"),0))</f>
        <v>0</v>
      </c>
      <c r="AE34" s="39" t="str">
        <f>IF(AND($G34="x",AC34&gt;0),0,IF(ISERROR(LOOKUP(AD34,Punkte!$D$1:$D$22,Punkte!$E$1:$E$22)),"",LOOKUP((AD34),Punkte!$D$1:$D$22,Punkte!$E$1:$E$22)))</f>
        <v/>
      </c>
      <c r="AF34" s="3">
        <v>9</v>
      </c>
      <c r="AG34" s="99">
        <v>0</v>
      </c>
      <c r="AH34" s="39">
        <f>IF(AND($G34="x",AF34&gt;0),0,IF(ISERROR(LOOKUP(AG34,Punkte!$D$1:$D$22,Punkte!$E$1:$E$22)),"",LOOKUP((AG34),Punkte!$D$1:$D$22,Punkte!$E$1:$E$22)))</f>
        <v>0</v>
      </c>
      <c r="AI34" s="3" t="s">
        <v>47</v>
      </c>
      <c r="AJ34" s="99">
        <v>0</v>
      </c>
      <c r="AK34" s="39">
        <f>IF(AND($G34="x",AI34&gt;0),0,IF(ISERROR(LOOKUP(AJ34,Punkte!$D$1:$D$22,Punkte!$E$1:$E$22)),"",LOOKUP((AJ34),Punkte!$D$1:$D$22,Punkte!$E$1:$E$22)))</f>
        <v>0</v>
      </c>
      <c r="AM34" s="99">
        <f>IF($G34="x",0,IF(AL34&lt;50,AL34-COUNTIFS($G$5:$G34,"x"),0))</f>
        <v>0</v>
      </c>
      <c r="AN34" s="39" t="str">
        <f>IF(AND($G34="x",AL34&gt;0),0,IF(ISERROR(LOOKUP(AM34,Punkte!$D$1:$D$22,Punkte!$E$1:$E$22)),"",LOOKUP((AM34),Punkte!$D$1:$D$22,Punkte!$E$1:$E$22)))</f>
        <v/>
      </c>
      <c r="AP34" s="99">
        <f>IF($G34="x",0,IF(AO34&lt;50,AO34-COUNTIFS($G$5:$G34,"x"),0))</f>
        <v>0</v>
      </c>
      <c r="AQ34" s="39" t="str">
        <f>IF(AND($G34="x",AO34&gt;0),0,IF(ISERROR(LOOKUP(AP34,Punkte!$D$1:$D$22,Punkte!$E$1:$E$22)),"",LOOKUP((AP34),Punkte!$D$1:$D$22,Punkte!$E$1:$E$22)))</f>
        <v/>
      </c>
      <c r="AR34" s="120">
        <f t="shared" si="1"/>
        <v>2</v>
      </c>
    </row>
    <row r="35" spans="1:44" x14ac:dyDescent="0.25">
      <c r="A35" s="9">
        <f t="shared" si="0"/>
        <v>13</v>
      </c>
      <c r="B35" s="146">
        <f>SUM(IF(ISNUMBER(J35),J35)+IF(ISNUMBER(M35),M35)+IF(ISNUMBER(P35),P35)+IF(ISNUMBER(S35),S35)+IF(ISNUMBER(V35),V35)+IF(ISNUMBER(Y35),Y35)+IF(ISNUMBER(AB35),AB35)+IF(ISNUMBER(AE35),AE35)+IF(ISNUMBER(AH35),AH35)+IF(ISNUMBER(AK35),AK35)+IF(ISNUMBER(#REF!),#REF!)+IF(ISNUMBER(AN35),AN35)+IF(ISNUMBER(AQ35),AQ35))</f>
        <v>0</v>
      </c>
      <c r="C35" s="3">
        <v>1</v>
      </c>
      <c r="E35" s="15" t="s">
        <v>208</v>
      </c>
      <c r="F35" s="15" t="s">
        <v>171</v>
      </c>
      <c r="G35" s="185" t="s">
        <v>156</v>
      </c>
      <c r="H35" s="63"/>
      <c r="I35" s="99">
        <f>IF($G35="x",0,IF(H35&lt;50,H35-COUNTIFS($G$5:$G35,"x"),0))</f>
        <v>0</v>
      </c>
      <c r="J35" s="39" t="str">
        <f>IF(AND($G35="x",H35&gt;0),0,IF(ISERROR(LOOKUP(I35,Punkte!$D$1:$D$22,Punkte!$E$1:$E$22)),"",LOOKUP((I35),Punkte!$D$1:$D$22,Punkte!$E$1:$E$22)))</f>
        <v/>
      </c>
      <c r="L35" s="99">
        <f>IF($G35="x",0,IF(K35&lt;50,K35-COUNTIFS($G$5:$G35,"x"),0))</f>
        <v>0</v>
      </c>
      <c r="M35" s="39" t="str">
        <f>IF(AND($G35="x",K35&gt;0),0,IF(ISERROR(LOOKUP(L35,Punkte!$D$1:$D$22,Punkte!$E$1:$E$22)),"",LOOKUP((L35),Punkte!$D$1:$D$22,Punkte!$E$1:$E$22)))</f>
        <v/>
      </c>
      <c r="O35" s="99">
        <f>IF($G35="x",0,IF(N35&lt;50,N35-COUNTIFS($G$5:$G35,"x"),0))</f>
        <v>0</v>
      </c>
      <c r="P35" s="39" t="str">
        <f>IF(AND($G35="x",N35&gt;0),0,IF(ISERROR(LOOKUP(O35,Punkte!$D$1:$D$22,Punkte!$E$1:$E$22)),"",LOOKUP((O35),Punkte!$D$1:$D$22,Punkte!$E$1:$E$22)))</f>
        <v/>
      </c>
      <c r="R35" s="99">
        <f>IF($G35="x",0,IF(Q35&lt;50,Q35-COUNTIFS($G$5:$G35,"x"),0))</f>
        <v>0</v>
      </c>
      <c r="S35" s="39" t="str">
        <f>IF(AND($G35="x",Q35&gt;0),0,IF(ISERROR(LOOKUP(R35,Punkte!$D$1:$D$22,Punkte!$E$1:$E$22)),"",LOOKUP((R35),Punkte!$D$1:$D$22,Punkte!$E$1:$E$22)))</f>
        <v/>
      </c>
      <c r="U35" s="99">
        <f>IF($G35="x",0,IF(T35&lt;50,T35-COUNTIFS($G$5:$G35,"x"),0))</f>
        <v>0</v>
      </c>
      <c r="V35" s="39" t="str">
        <f>IF(AND($G35="x",T35&gt;0),0,IF(ISERROR(LOOKUP(U35,Punkte!$D$1:$D$22,Punkte!$E$1:$E$22)),"",LOOKUP((U35),Punkte!$D$1:$D$22,Punkte!$E$1:$E$22)))</f>
        <v/>
      </c>
      <c r="X35" s="99">
        <f>IF($G35="x",0,IF(W35&lt;50,W35-COUNTIFS($G$5:$G35,"x"),0))</f>
        <v>0</v>
      </c>
      <c r="Y35" s="39" t="str">
        <f>IF(AND($G35="x",W35&gt;0),0,IF(ISERROR(LOOKUP(X35,Punkte!$D$1:$D$22,Punkte!$E$1:$E$22)),"",LOOKUP((X35),Punkte!$D$1:$D$22,Punkte!$E$1:$E$22)))</f>
        <v/>
      </c>
      <c r="AA35" s="99">
        <f>IF($G35="x",0,IF(Z35&lt;50,Z35-COUNTIFS($G$5:$G35,"x"),0))</f>
        <v>0</v>
      </c>
      <c r="AB35" s="39" t="str">
        <f>IF(AND($G35="x",Z35&gt;0),0,IF(ISERROR(LOOKUP(AA35,Punkte!$D$1:$D$22,Punkte!$E$1:$E$22)),"",LOOKUP((AA35),Punkte!$D$1:$D$22,Punkte!$E$1:$E$22)))</f>
        <v/>
      </c>
      <c r="AD35" s="99">
        <f>IF($G35="x",0,IF(AC35&lt;50,AC35-COUNTIFS($G$5:$G35,"x"),0))</f>
        <v>0</v>
      </c>
      <c r="AE35" s="39" t="str">
        <f>IF(AND($G35="x",AC35&gt;0),0,IF(ISERROR(LOOKUP(AD35,Punkte!$D$1:$D$22,Punkte!$E$1:$E$22)),"",LOOKUP((AD35),Punkte!$D$1:$D$22,Punkte!$E$1:$E$22)))</f>
        <v/>
      </c>
      <c r="AF35" s="3">
        <v>17</v>
      </c>
      <c r="AG35" s="99">
        <v>0</v>
      </c>
      <c r="AH35" s="39">
        <f>IF(AND($G35="x",AF35&gt;0),0,IF(ISERROR(LOOKUP(AG35,Punkte!$D$1:$D$22,Punkte!$E$1:$E$22)),"",LOOKUP((AG35),Punkte!$D$1:$D$22,Punkte!$E$1:$E$22)))</f>
        <v>0</v>
      </c>
      <c r="AI35" s="3" t="s">
        <v>47</v>
      </c>
      <c r="AJ35" s="99">
        <v>0</v>
      </c>
      <c r="AK35" s="39">
        <f>IF(AND($G35="x",AI35&gt;0),0,IF(ISERROR(LOOKUP(AJ35,Punkte!$D$1:$D$22,Punkte!$E$1:$E$22)),"",LOOKUP((AJ35),Punkte!$D$1:$D$22,Punkte!$E$1:$E$22)))</f>
        <v>0</v>
      </c>
      <c r="AM35" s="99">
        <f>IF($G35="x",0,IF(AL35&lt;50,AL35-COUNTIFS($G$5:$G35,"x"),0))</f>
        <v>0</v>
      </c>
      <c r="AN35" s="39" t="str">
        <f>IF(AND($G35="x",AL35&gt;0),0,IF(ISERROR(LOOKUP(AM35,Punkte!$D$1:$D$22,Punkte!$E$1:$E$22)),"",LOOKUP((AM35),Punkte!$D$1:$D$22,Punkte!$E$1:$E$22)))</f>
        <v/>
      </c>
      <c r="AP35" s="99">
        <f>IF($G35="x",0,IF(AO35&lt;50,AO35-COUNTIFS($G$5:$G35,"x"),0))</f>
        <v>0</v>
      </c>
      <c r="AQ35" s="39" t="str">
        <f>IF(AND($G35="x",AO35&gt;0),0,IF(ISERROR(LOOKUP(AP35,Punkte!$D$1:$D$22,Punkte!$E$1:$E$22)),"",LOOKUP((AP35),Punkte!$D$1:$D$22,Punkte!$E$1:$E$22)))</f>
        <v/>
      </c>
      <c r="AR35" s="120">
        <f t="shared" si="1"/>
        <v>2</v>
      </c>
    </row>
    <row r="36" spans="1:44" x14ac:dyDescent="0.25">
      <c r="A36" s="9">
        <f t="shared" si="0"/>
        <v>13</v>
      </c>
      <c r="B36" s="146">
        <f>SUM(IF(ISNUMBER(J36),J36)+IF(ISNUMBER(M36),M36)+IF(ISNUMBER(P36),P36)+IF(ISNUMBER(S36),S36)+IF(ISNUMBER(V36),V36)+IF(ISNUMBER(Y36),Y36)+IF(ISNUMBER(AB36),AB36)+IF(ISNUMBER(AE36),AE36)+IF(ISNUMBER(AH36),AH36)+IF(ISNUMBER(AK36),AK36)+IF(ISNUMBER(#REF!),#REF!)+IF(ISNUMBER(AN36),AN36)+IF(ISNUMBER(AQ36),AQ36))</f>
        <v>0</v>
      </c>
      <c r="C36" s="3">
        <v>3</v>
      </c>
      <c r="D36" s="19"/>
      <c r="E36" s="15" t="s">
        <v>35</v>
      </c>
      <c r="F36" s="15" t="s">
        <v>36</v>
      </c>
      <c r="G36" s="185" t="s">
        <v>156</v>
      </c>
      <c r="H36" s="63"/>
      <c r="I36" s="99">
        <f>IF($G36="x",0,IF(H36&lt;50,H36-COUNTIFS($G$5:$G36,"x"),0))</f>
        <v>0</v>
      </c>
      <c r="J36" s="39" t="str">
        <f>IF(AND($G36="x",H36&gt;0),0,IF(ISERROR(LOOKUP(I36,Punkte!$D$1:$D$22,Punkte!$E$1:$E$22)),"",LOOKUP((I36),Punkte!$D$1:$D$22,Punkte!$E$1:$E$22)))</f>
        <v/>
      </c>
      <c r="L36" s="99">
        <f>IF($G36="x",0,IF(K36&lt;50,K36-COUNTIFS($G$5:$G36,"x"),0))</f>
        <v>0</v>
      </c>
      <c r="M36" s="39" t="str">
        <f>IF(AND($G36="x",K36&gt;0),0,IF(ISERROR(LOOKUP(L36,Punkte!$D$1:$D$22,Punkte!$E$1:$E$22)),"",LOOKUP((L36),Punkte!$D$1:$D$22,Punkte!$E$1:$E$22)))</f>
        <v/>
      </c>
      <c r="O36" s="99">
        <f>IF($G36="x",0,IF(N36&lt;50,N36-COUNTIFS($G$5:$G36,"x"),0))</f>
        <v>0</v>
      </c>
      <c r="P36" s="39" t="str">
        <f>IF(AND($G36="x",N36&gt;0),0,IF(ISERROR(LOOKUP(O36,Punkte!$D$1:$D$22,Punkte!$E$1:$E$22)),"",LOOKUP((O36),Punkte!$D$1:$D$22,Punkte!$E$1:$E$22)))</f>
        <v/>
      </c>
      <c r="R36" s="99">
        <f>IF($G36="x",0,IF(Q36&lt;50,Q36-COUNTIFS($G$5:$G36,"x"),0))</f>
        <v>0</v>
      </c>
      <c r="S36" s="39" t="str">
        <f>IF(AND($G36="x",Q36&gt;0),0,IF(ISERROR(LOOKUP(R36,Punkte!$D$1:$D$22,Punkte!$E$1:$E$22)),"",LOOKUP((R36),Punkte!$D$1:$D$22,Punkte!$E$1:$E$22)))</f>
        <v/>
      </c>
      <c r="U36" s="99">
        <f>IF($G36="x",0,IF(T36&lt;50,T36-COUNTIFS($G$5:$G36,"x"),0))</f>
        <v>0</v>
      </c>
      <c r="V36" s="39" t="str">
        <f>IF(AND($G36="x",T36&gt;0),0,IF(ISERROR(LOOKUP(U36,Punkte!$D$1:$D$22,Punkte!$E$1:$E$22)),"",LOOKUP((U36),Punkte!$D$1:$D$22,Punkte!$E$1:$E$22)))</f>
        <v/>
      </c>
      <c r="X36" s="99">
        <f>IF($G36="x",0,IF(W36&lt;50,W36-COUNTIFS($G$5:$G36,"x"),0))</f>
        <v>0</v>
      </c>
      <c r="Y36" s="39" t="str">
        <f>IF(AND($G36="x",W36&gt;0),0,IF(ISERROR(LOOKUP(X36,Punkte!$D$1:$D$22,Punkte!$E$1:$E$22)),"",LOOKUP((X36),Punkte!$D$1:$D$22,Punkte!$E$1:$E$22)))</f>
        <v/>
      </c>
      <c r="Z36" s="3">
        <v>7</v>
      </c>
      <c r="AA36" s="99">
        <v>0</v>
      </c>
      <c r="AB36" s="39">
        <f>IF(AND($G36="x",Z36&gt;0),0,IF(ISERROR(LOOKUP(AA36,Punkte!$D$1:$D$22,Punkte!$E$1:$E$22)),"",LOOKUP((AA36),Punkte!$D$1:$D$22,Punkte!$E$1:$E$22)))</f>
        <v>0</v>
      </c>
      <c r="AC36" s="3">
        <v>6</v>
      </c>
      <c r="AD36" s="99">
        <v>0</v>
      </c>
      <c r="AE36" s="39">
        <f>IF(AND($G36="x",AC36&gt;0),0,IF(ISERROR(LOOKUP(AD36,Punkte!$D$1:$D$22,Punkte!$E$1:$E$22)),"",LOOKUP((AD36),Punkte!$D$1:$D$22,Punkte!$E$1:$E$22)))</f>
        <v>0</v>
      </c>
      <c r="AG36" s="99">
        <f>IF($G36="x",0,IF(AF36&lt;50,AF36-COUNTIFS($G$5:$G36,"x"),0))</f>
        <v>0</v>
      </c>
      <c r="AH36" s="39" t="str">
        <f>IF(AND($G36="x",AF36&gt;0),0,IF(ISERROR(LOOKUP(AG36,Punkte!$D$1:$D$22,Punkte!$E$1:$E$22)),"",LOOKUP((AG36),Punkte!$D$1:$D$22,Punkte!$E$1:$E$22)))</f>
        <v/>
      </c>
      <c r="AJ36" s="99">
        <f>IF($G36="x",0,IF(AI36&lt;50,AI36-COUNTIFS($G$5:$G36,"x"),0))</f>
        <v>0</v>
      </c>
      <c r="AK36" s="39" t="str">
        <f>IF(AND($G36="x",AI36&gt;0),0,IF(ISERROR(LOOKUP(AJ36,Punkte!$D$1:$D$22,Punkte!$E$1:$E$22)),"",LOOKUP((AJ36),Punkte!$D$1:$D$22,Punkte!$E$1:$E$22)))</f>
        <v/>
      </c>
      <c r="AM36" s="99">
        <f>IF($G36="x",0,IF(AL36&lt;50,AL36-COUNTIFS($G$5:$G36,"x"),0))</f>
        <v>0</v>
      </c>
      <c r="AN36" s="39" t="str">
        <f>IF(AND($G36="x",AL36&gt;0),0,IF(ISERROR(LOOKUP(AM36,Punkte!$D$1:$D$22,Punkte!$E$1:$E$22)),"",LOOKUP((AM36),Punkte!$D$1:$D$22,Punkte!$E$1:$E$22)))</f>
        <v/>
      </c>
      <c r="AP36" s="99">
        <f>IF($G36="x",0,IF(AO36&lt;50,AO36-COUNTIFS($G$5:$G36,"x"),0))</f>
        <v>0</v>
      </c>
      <c r="AQ36" s="39" t="str">
        <f>IF(AND($G36="x",AO36&gt;0),0,IF(ISERROR(LOOKUP(AP36,Punkte!$D$1:$D$22,Punkte!$E$1:$E$22)),"",LOOKUP((AP36),Punkte!$D$1:$D$22,Punkte!$E$1:$E$22)))</f>
        <v/>
      </c>
      <c r="AR36" s="120">
        <f t="shared" si="1"/>
        <v>2</v>
      </c>
    </row>
    <row r="37" spans="1:44" x14ac:dyDescent="0.25">
      <c r="A37" s="9">
        <f t="shared" ref="A37:A66" si="2">_xlfn.RANK.EQ(B37,$B$5:$B$65)</f>
        <v>13</v>
      </c>
      <c r="B37" s="146">
        <f>SUM(IF(ISNUMBER(J37),J37)+IF(ISNUMBER(M37),M37)+IF(ISNUMBER(P37),P37)+IF(ISNUMBER(S37),S37)+IF(ISNUMBER(V37),V37)+IF(ISNUMBER(Y37),Y37)+IF(ISNUMBER(AB37),AB37)+IF(ISNUMBER(AE37),AE37)+IF(ISNUMBER(AH37),AH37)+IF(ISNUMBER(AK37),AK37)+IF(ISNUMBER(#REF!),#REF!)+IF(ISNUMBER(AN37),AN37)+IF(ISNUMBER(AQ37),AQ37))</f>
        <v>0</v>
      </c>
      <c r="C37" s="18">
        <v>252</v>
      </c>
      <c r="D37" s="4"/>
      <c r="E37" s="15" t="s">
        <v>334</v>
      </c>
      <c r="F37" s="15" t="s">
        <v>229</v>
      </c>
      <c r="G37" s="185" t="s">
        <v>156</v>
      </c>
      <c r="H37" s="63"/>
      <c r="I37" s="99">
        <f>IF($G37="x",0,IF(H37&lt;50,H37-COUNTIFS($G$5:$G37,"x"),0))</f>
        <v>0</v>
      </c>
      <c r="J37" s="39" t="str">
        <f>IF(AND($G37="x",H37&gt;0),0,IF(ISERROR(LOOKUP(I37,Punkte!$D$1:$D$22,Punkte!$E$1:$E$22)),"",LOOKUP((I37),Punkte!$D$1:$D$22,Punkte!$E$1:$E$22)))</f>
        <v/>
      </c>
      <c r="L37" s="99">
        <f>IF($G37="x",0,IF(K37&lt;50,K37-COUNTIFS($G$5:$G37,"x"),0))</f>
        <v>0</v>
      </c>
      <c r="M37" s="39" t="str">
        <f>IF(AND($G37="x",K37&gt;0),0,IF(ISERROR(LOOKUP(L37,Punkte!$D$1:$D$22,Punkte!$E$1:$E$22)),"",LOOKUP((L37),Punkte!$D$1:$D$22,Punkte!$E$1:$E$22)))</f>
        <v/>
      </c>
      <c r="O37" s="99">
        <f>IF($G37="x",0,IF(N37&lt;50,N37-COUNTIFS($G$5:$G37,"x"),0))</f>
        <v>0</v>
      </c>
      <c r="P37" s="39" t="str">
        <f>IF(AND($G37="x",N37&gt;0),0,IF(ISERROR(LOOKUP(O37,Punkte!$D$1:$D$22,Punkte!$E$1:$E$22)),"",LOOKUP((O37),Punkte!$D$1:$D$22,Punkte!$E$1:$E$22)))</f>
        <v/>
      </c>
      <c r="R37" s="99">
        <f>IF($G37="x",0,IF(Q37&lt;50,Q37-COUNTIFS($G$5:$G37,"x"),0))</f>
        <v>0</v>
      </c>
      <c r="S37" s="39" t="str">
        <f>IF(AND($G37="x",Q37&gt;0),0,IF(ISERROR(LOOKUP(R37,Punkte!$D$1:$D$22,Punkte!$E$1:$E$22)),"",LOOKUP((R37),Punkte!$D$1:$D$22,Punkte!$E$1:$E$22)))</f>
        <v/>
      </c>
      <c r="U37" s="99">
        <f>IF($G37="x",0,IF(T37&lt;50,T37-COUNTIFS($G$5:$G37,"x"),0))</f>
        <v>0</v>
      </c>
      <c r="V37" s="39" t="str">
        <f>IF(AND($G37="x",T37&gt;0),0,IF(ISERROR(LOOKUP(U37,Punkte!$D$1:$D$22,Punkte!$E$1:$E$22)),"",LOOKUP((U37),Punkte!$D$1:$D$22,Punkte!$E$1:$E$22)))</f>
        <v/>
      </c>
      <c r="X37" s="99">
        <f>IF($G37="x",0,IF(W37&lt;50,W37-COUNTIFS($G$5:$G37,"x"),0))</f>
        <v>0</v>
      </c>
      <c r="Y37" s="39" t="str">
        <f>IF(AND($G37="x",W37&gt;0),0,IF(ISERROR(LOOKUP(X37,Punkte!$D$1:$D$22,Punkte!$E$1:$E$22)),"",LOOKUP((X37),Punkte!$D$1:$D$22,Punkte!$E$1:$E$22)))</f>
        <v/>
      </c>
      <c r="Z37" s="3">
        <v>14</v>
      </c>
      <c r="AA37" s="99">
        <v>0</v>
      </c>
      <c r="AB37" s="39">
        <f>IF(AND($G37="x",Z37&gt;0),0,IF(ISERROR(LOOKUP(AA37,Punkte!$D$1:$D$22,Punkte!$E$1:$E$22)),"",LOOKUP((AA37),Punkte!$D$1:$D$22,Punkte!$E$1:$E$22)))</f>
        <v>0</v>
      </c>
      <c r="AC37" s="3">
        <v>12</v>
      </c>
      <c r="AD37" s="99">
        <v>0</v>
      </c>
      <c r="AE37" s="39">
        <f>IF(AND($G37="x",AC37&gt;0),0,IF(ISERROR(LOOKUP(AD37,Punkte!$D$1:$D$22,Punkte!$E$1:$E$22)),"",LOOKUP((AD37),Punkte!$D$1:$D$22,Punkte!$E$1:$E$22)))</f>
        <v>0</v>
      </c>
      <c r="AG37" s="99">
        <f>IF($G37="x",0,IF(AF37&lt;50,AF37-COUNTIFS($G$5:$G37,"x"),0))</f>
        <v>0</v>
      </c>
      <c r="AH37" s="39" t="str">
        <f>IF(AND($G37="x",AF37&gt;0),0,IF(ISERROR(LOOKUP(AG37,Punkte!$D$1:$D$22,Punkte!$E$1:$E$22)),"",LOOKUP((AG37),Punkte!$D$1:$D$22,Punkte!$E$1:$E$22)))</f>
        <v/>
      </c>
      <c r="AJ37" s="99">
        <f>IF($G37="x",0,IF(AI37&lt;50,AI37-COUNTIFS($G$5:$G37,"x"),0))</f>
        <v>0</v>
      </c>
      <c r="AK37" s="39" t="str">
        <f>IF(AND($G37="x",AI37&gt;0),0,IF(ISERROR(LOOKUP(AJ37,Punkte!$D$1:$D$22,Punkte!$E$1:$E$22)),"",LOOKUP((AJ37),Punkte!$D$1:$D$22,Punkte!$E$1:$E$22)))</f>
        <v/>
      </c>
      <c r="AM37" s="99">
        <f>IF($G37="x",0,IF(AL37&lt;50,AL37-COUNTIFS($G$5:$G37,"x"),0))</f>
        <v>0</v>
      </c>
      <c r="AN37" s="39" t="str">
        <f>IF(AND($G37="x",AL37&gt;0),0,IF(ISERROR(LOOKUP(AM37,Punkte!$D$1:$D$22,Punkte!$E$1:$E$22)),"",LOOKUP((AM37),Punkte!$D$1:$D$22,Punkte!$E$1:$E$22)))</f>
        <v/>
      </c>
      <c r="AP37" s="99">
        <f>IF($G37="x",0,IF(AO37&lt;50,AO37-COUNTIFS($G$5:$G37,"x"),0))</f>
        <v>0</v>
      </c>
      <c r="AQ37" s="39" t="str">
        <f>IF(AND($G37="x",AO37&gt;0),0,IF(ISERROR(LOOKUP(AP37,Punkte!$D$1:$D$22,Punkte!$E$1:$E$22)),"",LOOKUP((AP37),Punkte!$D$1:$D$22,Punkte!$E$1:$E$22)))</f>
        <v/>
      </c>
      <c r="AR37" s="120">
        <f t="shared" ref="AR37:AR66" si="3">COUNTA(H37,K37,N37,Q37,T37,W37,Z37,AC37,AF37,AI37,AL37,AO37)</f>
        <v>2</v>
      </c>
    </row>
    <row r="38" spans="1:44" x14ac:dyDescent="0.25">
      <c r="A38" s="9">
        <f t="shared" si="2"/>
        <v>13</v>
      </c>
      <c r="B38" s="146">
        <f>SUM(IF(ISNUMBER(J38),J38)+IF(ISNUMBER(M38),M38)+IF(ISNUMBER(P38),P38)+IF(ISNUMBER(S38),S38)+IF(ISNUMBER(V38),V38)+IF(ISNUMBER(Y38),Y38)+IF(ISNUMBER(AB38),AB38)+IF(ISNUMBER(AE38),AE38)+IF(ISNUMBER(AH38),AH38)+IF(ISNUMBER(AK38),AK38)+IF(ISNUMBER(#REF!),#REF!)+IF(ISNUMBER(AN38),AN38)+IF(ISNUMBER(AQ38),AQ38))</f>
        <v>0</v>
      </c>
      <c r="C38" s="3">
        <v>95</v>
      </c>
      <c r="D38" s="1" t="s">
        <v>44</v>
      </c>
      <c r="E38" s="15" t="s">
        <v>45</v>
      </c>
      <c r="F38" s="15" t="s">
        <v>46</v>
      </c>
      <c r="G38" s="185" t="s">
        <v>156</v>
      </c>
      <c r="H38" s="63">
        <v>8</v>
      </c>
      <c r="I38" s="99">
        <v>0</v>
      </c>
      <c r="J38" s="39">
        <f>IF(AND($G38="x",H38&gt;0),0,IF(ISERROR(LOOKUP(I38,Punkte!$D$1:$D$22,Punkte!$E$1:$E$22)),"",LOOKUP((I38),Punkte!$D$1:$D$22,Punkte!$E$1:$E$22)))</f>
        <v>0</v>
      </c>
      <c r="K38" s="3">
        <v>8</v>
      </c>
      <c r="L38" s="99">
        <v>0</v>
      </c>
      <c r="M38" s="39">
        <f>IF(AND($G38="x",K38&gt;0),0,IF(ISERROR(LOOKUP(L38,Punkte!$D$1:$D$22,Punkte!$E$1:$E$22)),"",LOOKUP((L38),Punkte!$D$1:$D$22,Punkte!$E$1:$E$22)))</f>
        <v>0</v>
      </c>
      <c r="O38" s="99">
        <f>IF($G38="x",0,IF(N38&lt;50,N38-COUNTIFS($G$5:$G38,"x"),0))</f>
        <v>0</v>
      </c>
      <c r="P38" s="39" t="str">
        <f>IF(AND($G38="x",N38&gt;0),0,IF(ISERROR(LOOKUP(O38,Punkte!$D$1:$D$22,Punkte!$E$1:$E$22)),"",LOOKUP((O38),Punkte!$D$1:$D$22,Punkte!$E$1:$E$22)))</f>
        <v/>
      </c>
      <c r="R38" s="99">
        <f>IF($G38="x",0,IF(Q38&lt;50,Q38-COUNTIFS($G$5:$G38,"x"),0))</f>
        <v>0</v>
      </c>
      <c r="S38" s="39" t="str">
        <f>IF(AND($G38="x",Q38&gt;0),0,IF(ISERROR(LOOKUP(R38,Punkte!$D$1:$D$22,Punkte!$E$1:$E$22)),"",LOOKUP((R38),Punkte!$D$1:$D$22,Punkte!$E$1:$E$22)))</f>
        <v/>
      </c>
      <c r="T38" s="3">
        <v>9</v>
      </c>
      <c r="U38" s="99">
        <v>0</v>
      </c>
      <c r="V38" s="39">
        <f>IF(AND($G38="x",T38&gt;0),0,IF(ISERROR(LOOKUP(U38,Punkte!$D$1:$D$22,Punkte!$E$1:$E$22)),"",LOOKUP((U38),Punkte!$D$1:$D$22,Punkte!$E$1:$E$22)))</f>
        <v>0</v>
      </c>
      <c r="W38" s="3">
        <v>9</v>
      </c>
      <c r="X38" s="99">
        <v>0</v>
      </c>
      <c r="Y38" s="39">
        <f>IF(AND($G38="x",W38&gt;0),0,IF(ISERROR(LOOKUP(X38,Punkte!$D$1:$D$22,Punkte!$E$1:$E$22)),"",LOOKUP((X38),Punkte!$D$1:$D$22,Punkte!$E$1:$E$22)))</f>
        <v>0</v>
      </c>
      <c r="AA38" s="99">
        <f>IF($G38="x",0,IF(Z38&lt;50,Z38-COUNTIFS($G$5:$G38,"x"),0))</f>
        <v>0</v>
      </c>
      <c r="AB38" s="39" t="str">
        <f>IF(AND($G38="x",Z38&gt;0),0,IF(ISERROR(LOOKUP(AA38,Punkte!$D$1:$D$22,Punkte!$E$1:$E$22)),"",LOOKUP((AA38),Punkte!$D$1:$D$22,Punkte!$E$1:$E$22)))</f>
        <v/>
      </c>
      <c r="AD38" s="99">
        <f>IF($G38="x",0,IF(AC38&lt;50,AC38-COUNTIFS($G$5:$G38,"x"),0))</f>
        <v>0</v>
      </c>
      <c r="AE38" s="39" t="str">
        <f>IF(AND($G38="x",AC38&gt;0),0,IF(ISERROR(LOOKUP(AD38,Punkte!$D$1:$D$22,Punkte!$E$1:$E$22)),"",LOOKUP((AD38),Punkte!$D$1:$D$22,Punkte!$E$1:$E$22)))</f>
        <v/>
      </c>
      <c r="AG38" s="99">
        <f>IF($G38="x",0,IF(AF38&lt;50,AF38-COUNTIFS($G$5:$G38,"x"),0))</f>
        <v>0</v>
      </c>
      <c r="AH38" s="39" t="str">
        <f>IF(AND($G38="x",AF38&gt;0),0,IF(ISERROR(LOOKUP(AG38,Punkte!$D$1:$D$22,Punkte!$E$1:$E$22)),"",LOOKUP((AG38),Punkte!$D$1:$D$22,Punkte!$E$1:$E$22)))</f>
        <v/>
      </c>
      <c r="AJ38" s="99">
        <f>IF($G38="x",0,IF(AI38&lt;50,AI38-COUNTIFS($G$5:$G38,"x"),0))</f>
        <v>0</v>
      </c>
      <c r="AK38" s="39" t="str">
        <f>IF(AND($G38="x",AI38&gt;0),0,IF(ISERROR(LOOKUP(AJ38,Punkte!$D$1:$D$22,Punkte!$E$1:$E$22)),"",LOOKUP((AJ38),Punkte!$D$1:$D$22,Punkte!$E$1:$E$22)))</f>
        <v/>
      </c>
      <c r="AM38" s="99">
        <f>IF($G38="x",0,IF(AL38&lt;50,AL38-COUNTIFS($G$5:$G38,"x"),0))</f>
        <v>0</v>
      </c>
      <c r="AN38" s="39" t="str">
        <f>IF(AND($G38="x",AL38&gt;0),0,IF(ISERROR(LOOKUP(AM38,Punkte!$D$1:$D$22,Punkte!$E$1:$E$22)),"",LOOKUP((AM38),Punkte!$D$1:$D$22,Punkte!$E$1:$E$22)))</f>
        <v/>
      </c>
      <c r="AP38" s="99">
        <f>IF($G38="x",0,IF(AO38&lt;50,AO38-COUNTIFS($G$5:$G38,"x"),0))</f>
        <v>0</v>
      </c>
      <c r="AQ38" s="39" t="str">
        <f>IF(AND($G38="x",AO38&gt;0),0,IF(ISERROR(LOOKUP(AP38,Punkte!$D$1:$D$22,Punkte!$E$1:$E$22)),"",LOOKUP((AP38),Punkte!$D$1:$D$22,Punkte!$E$1:$E$22)))</f>
        <v/>
      </c>
      <c r="AR38" s="120">
        <f t="shared" si="3"/>
        <v>4</v>
      </c>
    </row>
    <row r="39" spans="1:44" x14ac:dyDescent="0.25">
      <c r="A39" s="9">
        <f t="shared" si="2"/>
        <v>13</v>
      </c>
      <c r="B39" s="146">
        <f>SUM(IF(ISNUMBER(J39),J39)+IF(ISNUMBER(M39),M39)+IF(ISNUMBER(P39),P39)+IF(ISNUMBER(S39),S39)+IF(ISNUMBER(V39),V39)+IF(ISNUMBER(Y39),Y39)+IF(ISNUMBER(AB39),AB39)+IF(ISNUMBER(AE39),AE39)+IF(ISNUMBER(AH39),AH39)+IF(ISNUMBER(AK39),AK39)+IF(ISNUMBER(#REF!),#REF!)+IF(ISNUMBER(AN39),AN39)+IF(ISNUMBER(AQ39),AQ39))</f>
        <v>0</v>
      </c>
      <c r="C39" s="18">
        <v>74</v>
      </c>
      <c r="D39" s="4"/>
      <c r="E39" s="15" t="s">
        <v>94</v>
      </c>
      <c r="F39" s="15" t="s">
        <v>174</v>
      </c>
      <c r="G39" s="185" t="s">
        <v>156</v>
      </c>
      <c r="H39" s="63"/>
      <c r="I39" s="99">
        <f>IF($G39="x",0,IF(H39&lt;50,H39-COUNTIFS($G$5:$G39,"x"),0))</f>
        <v>0</v>
      </c>
      <c r="J39" s="39" t="str">
        <f>IF(AND($G39="x",H39&gt;0),0,IF(ISERROR(LOOKUP(I39,Punkte!$D$1:$D$22,Punkte!$E$1:$E$22)),"",LOOKUP((I39),Punkte!$D$1:$D$22,Punkte!$E$1:$E$22)))</f>
        <v/>
      </c>
      <c r="L39" s="99">
        <f>IF($G39="x",0,IF(K39&lt;50,K39-COUNTIFS($G$5:$G39,"x"),0))</f>
        <v>0</v>
      </c>
      <c r="M39" s="39" t="str">
        <f>IF(AND($G39="x",K39&gt;0),0,IF(ISERROR(LOOKUP(L39,Punkte!$D$1:$D$22,Punkte!$E$1:$E$22)),"",LOOKUP((L39),Punkte!$D$1:$D$22,Punkte!$E$1:$E$22)))</f>
        <v/>
      </c>
      <c r="O39" s="99">
        <f>IF($G39="x",0,IF(N39&lt;50,N39-COUNTIFS($G$5:$G39,"x"),0))</f>
        <v>0</v>
      </c>
      <c r="P39" s="39" t="str">
        <f>IF(AND($G39="x",N39&gt;0),0,IF(ISERROR(LOOKUP(O39,Punkte!$D$1:$D$22,Punkte!$E$1:$E$22)),"",LOOKUP((O39),Punkte!$D$1:$D$22,Punkte!$E$1:$E$22)))</f>
        <v/>
      </c>
      <c r="R39" s="99">
        <f>IF($G39="x",0,IF(Q39&lt;50,Q39-COUNTIFS($G$5:$G39,"x"),0))</f>
        <v>0</v>
      </c>
      <c r="S39" s="39" t="str">
        <f>IF(AND($G39="x",Q39&gt;0),0,IF(ISERROR(LOOKUP(R39,Punkte!$D$1:$D$22,Punkte!$E$1:$E$22)),"",LOOKUP((R39),Punkte!$D$1:$D$22,Punkte!$E$1:$E$22)))</f>
        <v/>
      </c>
      <c r="T39" s="3" t="s">
        <v>39</v>
      </c>
      <c r="U39" s="99">
        <v>0</v>
      </c>
      <c r="V39" s="39">
        <f>IF(AND($G39="x",T39&gt;0),0,IF(ISERROR(LOOKUP(U39,Punkte!$D$1:$D$22,Punkte!$E$1:$E$22)),"",LOOKUP((U39),Punkte!$D$1:$D$22,Punkte!$E$1:$E$22)))</f>
        <v>0</v>
      </c>
      <c r="W39" s="3" t="s">
        <v>39</v>
      </c>
      <c r="X39" s="99">
        <v>0</v>
      </c>
      <c r="Y39" s="39">
        <f>IF(AND($G39="x",W39&gt;0),0,IF(ISERROR(LOOKUP(X39,Punkte!$D$1:$D$22,Punkte!$E$1:$E$22)),"",LOOKUP((X39),Punkte!$D$1:$D$22,Punkte!$E$1:$E$22)))</f>
        <v>0</v>
      </c>
      <c r="AA39" s="99">
        <f>IF($G39="x",0,IF(Z39&lt;50,Z39-COUNTIFS($G$5:$G39,"x"),0))</f>
        <v>0</v>
      </c>
      <c r="AB39" s="39" t="str">
        <f>IF(AND($G39="x",Z39&gt;0),0,IF(ISERROR(LOOKUP(AA39,Punkte!$D$1:$D$22,Punkte!$E$1:$E$22)),"",LOOKUP((AA39),Punkte!$D$1:$D$22,Punkte!$E$1:$E$22)))</f>
        <v/>
      </c>
      <c r="AD39" s="99">
        <f>IF($G39="x",0,IF(AC39&lt;50,AC39-COUNTIFS($G$5:$G39,"x"),0))</f>
        <v>0</v>
      </c>
      <c r="AE39" s="39" t="str">
        <f>IF(AND($G39="x",AC39&gt;0),0,IF(ISERROR(LOOKUP(AD39,Punkte!$D$1:$D$22,Punkte!$E$1:$E$22)),"",LOOKUP((AD39),Punkte!$D$1:$D$22,Punkte!$E$1:$E$22)))</f>
        <v/>
      </c>
      <c r="AG39" s="99">
        <f>IF($G39="x",0,IF(AF39&lt;50,AF39-COUNTIFS($G$5:$G39,"x"),0))</f>
        <v>0</v>
      </c>
      <c r="AH39" s="39" t="str">
        <f>IF(AND($G39="x",AF39&gt;0),0,IF(ISERROR(LOOKUP(AG39,Punkte!$D$1:$D$22,Punkte!$E$1:$E$22)),"",LOOKUP((AG39),Punkte!$D$1:$D$22,Punkte!$E$1:$E$22)))</f>
        <v/>
      </c>
      <c r="AJ39" s="99">
        <f>IF($G39="x",0,IF(AI39&lt;50,AI39-COUNTIFS($G$5:$G39,"x"),0))</f>
        <v>0</v>
      </c>
      <c r="AK39" s="39" t="str">
        <f>IF(AND($G39="x",AI39&gt;0),0,IF(ISERROR(LOOKUP(AJ39,Punkte!$D$1:$D$22,Punkte!$E$1:$E$22)),"",LOOKUP((AJ39),Punkte!$D$1:$D$22,Punkte!$E$1:$E$22)))</f>
        <v/>
      </c>
      <c r="AM39" s="99">
        <f>IF($G39="x",0,IF(AL39&lt;50,AL39-COUNTIFS($G$5:$G39,"x"),0))</f>
        <v>0</v>
      </c>
      <c r="AN39" s="39" t="str">
        <f>IF(AND($G39="x",AL39&gt;0),0,IF(ISERROR(LOOKUP(AM39,Punkte!$D$1:$D$22,Punkte!$E$1:$E$22)),"",LOOKUP((AM39),Punkte!$D$1:$D$22,Punkte!$E$1:$E$22)))</f>
        <v/>
      </c>
      <c r="AP39" s="99">
        <f>IF($G39="x",0,IF(AO39&lt;50,AO39-COUNTIFS($G$5:$G39,"x"),0))</f>
        <v>0</v>
      </c>
      <c r="AQ39" s="39" t="str">
        <f>IF(AND($G39="x",AO39&gt;0),0,IF(ISERROR(LOOKUP(AP39,Punkte!$D$1:$D$22,Punkte!$E$1:$E$22)),"",LOOKUP((AP39),Punkte!$D$1:$D$22,Punkte!$E$1:$E$22)))</f>
        <v/>
      </c>
      <c r="AR39" s="120">
        <f t="shared" si="3"/>
        <v>2</v>
      </c>
    </row>
    <row r="40" spans="1:44" x14ac:dyDescent="0.25">
      <c r="A40" s="9">
        <f t="shared" si="2"/>
        <v>13</v>
      </c>
      <c r="B40" s="146">
        <f>SUM(IF(ISNUMBER(J40),J40)+IF(ISNUMBER(M40),M40)+IF(ISNUMBER(P40),P40)+IF(ISNUMBER(S40),S40)+IF(ISNUMBER(V40),V40)+IF(ISNUMBER(Y40),Y40)+IF(ISNUMBER(AB40),AB40)+IF(ISNUMBER(AE40),AE40)+IF(ISNUMBER(AH40),AH40)+IF(ISNUMBER(AK40),AK40)+IF(ISNUMBER(#REF!),#REF!)+IF(ISNUMBER(AN40),AN40)+IF(ISNUMBER(AQ40),AQ40))</f>
        <v>0</v>
      </c>
      <c r="C40" s="3">
        <v>32</v>
      </c>
      <c r="D40" s="19"/>
      <c r="E40" s="15" t="s">
        <v>244</v>
      </c>
      <c r="F40" s="15" t="s">
        <v>171</v>
      </c>
      <c r="G40" s="185" t="s">
        <v>156</v>
      </c>
      <c r="H40" s="63" t="s">
        <v>39</v>
      </c>
      <c r="I40" s="99">
        <v>0</v>
      </c>
      <c r="J40" s="39">
        <f>IF(AND($G40="x",H40&gt;0),0,IF(ISERROR(LOOKUP(I40,Punkte!$D$1:$D$22,Punkte!$E$1:$E$22)),"",LOOKUP((I40),Punkte!$D$1:$D$22,Punkte!$E$1:$E$22)))</f>
        <v>0</v>
      </c>
      <c r="K40" s="3">
        <v>14</v>
      </c>
      <c r="L40" s="99">
        <v>0</v>
      </c>
      <c r="M40" s="39">
        <f>IF(AND($G40="x",K40&gt;0),0,IF(ISERROR(LOOKUP(L40,Punkte!$D$1:$D$22,Punkte!$E$1:$E$22)),"",LOOKUP((L40),Punkte!$D$1:$D$22,Punkte!$E$1:$E$22)))</f>
        <v>0</v>
      </c>
      <c r="O40" s="99">
        <f>IF($G40="x",0,IF(N40&lt;50,N40-COUNTIFS($G$5:$G40,"x"),0))</f>
        <v>0</v>
      </c>
      <c r="P40" s="39" t="str">
        <f>IF(AND($G40="x",N40&gt;0),0,IF(ISERROR(LOOKUP(O40,Punkte!$D$1:$D$22,Punkte!$E$1:$E$22)),"",LOOKUP((O40),Punkte!$D$1:$D$22,Punkte!$E$1:$E$22)))</f>
        <v/>
      </c>
      <c r="R40" s="99">
        <f>IF($G40="x",0,IF(Q40&lt;50,Q40-COUNTIFS($G$5:$G40,"x"),0))</f>
        <v>0</v>
      </c>
      <c r="S40" s="39" t="str">
        <f>IF(AND($G40="x",Q40&gt;0),0,IF(ISERROR(LOOKUP(R40,Punkte!$D$1:$D$22,Punkte!$E$1:$E$22)),"",LOOKUP((R40),Punkte!$D$1:$D$22,Punkte!$E$1:$E$22)))</f>
        <v/>
      </c>
      <c r="U40" s="99">
        <f>IF($G40="x",0,IF(T40&lt;50,T40-COUNTIFS($G$5:$G40,"x"),0))</f>
        <v>0</v>
      </c>
      <c r="V40" s="39" t="str">
        <f>IF(AND($G40="x",T40&gt;0),0,IF(ISERROR(LOOKUP(U40,Punkte!$D$1:$D$22,Punkte!$E$1:$E$22)),"",LOOKUP((U40),Punkte!$D$1:$D$22,Punkte!$E$1:$E$22)))</f>
        <v/>
      </c>
      <c r="X40" s="99">
        <f>IF($G40="x",0,IF(W40&lt;50,W40-COUNTIFS($G$5:$G40,"x"),0))</f>
        <v>0</v>
      </c>
      <c r="Y40" s="39" t="str">
        <f>IF(AND($G40="x",W40&gt;0),0,IF(ISERROR(LOOKUP(X40,Punkte!$D$1:$D$22,Punkte!$E$1:$E$22)),"",LOOKUP((X40),Punkte!$D$1:$D$22,Punkte!$E$1:$E$22)))</f>
        <v/>
      </c>
      <c r="AA40" s="99">
        <f>IF($G40="x",0,IF(Z40&lt;50,Z40-COUNTIFS($G$5:$G40,"x"),0))</f>
        <v>0</v>
      </c>
      <c r="AB40" s="39" t="str">
        <f>IF(AND($G40="x",Z40&gt;0),0,IF(ISERROR(LOOKUP(AA40,Punkte!$D$1:$D$22,Punkte!$E$1:$E$22)),"",LOOKUP((AA40),Punkte!$D$1:$D$22,Punkte!$E$1:$E$22)))</f>
        <v/>
      </c>
      <c r="AD40" s="99">
        <f>IF($G40="x",0,IF(AC40&lt;50,AC40-COUNTIFS($G$5:$G40,"x"),0))</f>
        <v>0</v>
      </c>
      <c r="AE40" s="39" t="str">
        <f>IF(AND($G40="x",AC40&gt;0),0,IF(ISERROR(LOOKUP(AD40,Punkte!$D$1:$D$22,Punkte!$E$1:$E$22)),"",LOOKUP((AD40),Punkte!$D$1:$D$22,Punkte!$E$1:$E$22)))</f>
        <v/>
      </c>
      <c r="AG40" s="99">
        <f>IF($G40="x",0,IF(AF40&lt;50,AF40-COUNTIFS($G$5:$G40,"x"),0))</f>
        <v>0</v>
      </c>
      <c r="AH40" s="39" t="str">
        <f>IF(AND($G40="x",AF40&gt;0),0,IF(ISERROR(LOOKUP(AG40,Punkte!$D$1:$D$22,Punkte!$E$1:$E$22)),"",LOOKUP((AG40),Punkte!$D$1:$D$22,Punkte!$E$1:$E$22)))</f>
        <v/>
      </c>
      <c r="AJ40" s="99">
        <f>IF($G40="x",0,IF(AI40&lt;50,AI40-COUNTIFS($G$5:$G40,"x"),0))</f>
        <v>0</v>
      </c>
      <c r="AK40" s="39" t="str">
        <f>IF(AND($G40="x",AI40&gt;0),0,IF(ISERROR(LOOKUP(AJ40,Punkte!$D$1:$D$22,Punkte!$E$1:$E$22)),"",LOOKUP((AJ40),Punkte!$D$1:$D$22,Punkte!$E$1:$E$22)))</f>
        <v/>
      </c>
      <c r="AM40" s="99">
        <f>IF($G40="x",0,IF(AL40&lt;50,AL40-COUNTIFS($G$5:$G40,"x"),0))</f>
        <v>0</v>
      </c>
      <c r="AN40" s="39" t="str">
        <f>IF(AND($G40="x",AL40&gt;0),0,IF(ISERROR(LOOKUP(AM40,Punkte!$D$1:$D$22,Punkte!$E$1:$E$22)),"",LOOKUP((AM40),Punkte!$D$1:$D$22,Punkte!$E$1:$E$22)))</f>
        <v/>
      </c>
      <c r="AP40" s="99">
        <f>IF($G40="x",0,IF(AO40&lt;50,AO40-COUNTIFS($G$5:$G40,"x"),0))</f>
        <v>0</v>
      </c>
      <c r="AQ40" s="39" t="str">
        <f>IF(AND($G40="x",AO40&gt;0),0,IF(ISERROR(LOOKUP(AP40,Punkte!$D$1:$D$22,Punkte!$E$1:$E$22)),"",LOOKUP((AP40),Punkte!$D$1:$D$22,Punkte!$E$1:$E$22)))</f>
        <v/>
      </c>
      <c r="AR40" s="120">
        <f t="shared" si="3"/>
        <v>2</v>
      </c>
    </row>
    <row r="41" spans="1:44" x14ac:dyDescent="0.25">
      <c r="A41" s="9">
        <f t="shared" si="2"/>
        <v>13</v>
      </c>
      <c r="B41" s="146">
        <f>SUM(IF(ISNUMBER(J41),J41)+IF(ISNUMBER(M41),M41)+IF(ISNUMBER(P41),P41)+IF(ISNUMBER(S41),S41)+IF(ISNUMBER(V41),V41)+IF(ISNUMBER(Y41),Y41)+IF(ISNUMBER(AB41),AB41)+IF(ISNUMBER(AE41),AE41)+IF(ISNUMBER(AH41),AH41)+IF(ISNUMBER(AK41),AK41)+IF(ISNUMBER(#REF!),#REF!)+IF(ISNUMBER(AN41),AN41)+IF(ISNUMBER(AQ41),AQ41))</f>
        <v>0</v>
      </c>
      <c r="C41" s="3">
        <v>58</v>
      </c>
      <c r="D41" s="19"/>
      <c r="E41" s="15" t="s">
        <v>345</v>
      </c>
      <c r="F41" s="15" t="s">
        <v>43</v>
      </c>
      <c r="G41" s="185" t="s">
        <v>156</v>
      </c>
      <c r="H41" s="63">
        <v>16</v>
      </c>
      <c r="I41" s="99">
        <v>0</v>
      </c>
      <c r="J41" s="39">
        <f>IF(AND($G41="x",H41&gt;0),0,IF(ISERROR(LOOKUP(I41,Punkte!$D$1:$D$22,Punkte!$E$1:$E$22)),"",LOOKUP((I41),Punkte!$D$1:$D$22,Punkte!$E$1:$E$22)))</f>
        <v>0</v>
      </c>
      <c r="K41" s="3">
        <v>16</v>
      </c>
      <c r="L41" s="99">
        <v>0</v>
      </c>
      <c r="M41" s="39">
        <f>IF(AND($G41="x",K41&gt;0),0,IF(ISERROR(LOOKUP(L41,Punkte!$D$1:$D$22,Punkte!$E$1:$E$22)),"",LOOKUP((L41),Punkte!$D$1:$D$22,Punkte!$E$1:$E$22)))</f>
        <v>0</v>
      </c>
      <c r="O41" s="99">
        <f>IF($G41="x",0,IF(N41&lt;50,N41-COUNTIFS($G$5:$G41,"x"),0))</f>
        <v>0</v>
      </c>
      <c r="P41" s="39" t="str">
        <f>IF(AND($G41="x",N41&gt;0),0,IF(ISERROR(LOOKUP(O41,Punkte!$D$1:$D$22,Punkte!$E$1:$E$22)),"",LOOKUP((O41),Punkte!$D$1:$D$22,Punkte!$E$1:$E$22)))</f>
        <v/>
      </c>
      <c r="R41" s="99">
        <f>IF($G41="x",0,IF(Q41&lt;50,Q41-COUNTIFS($G$5:$G41,"x"),0))</f>
        <v>0</v>
      </c>
      <c r="S41" s="39" t="str">
        <f>IF(AND($G41="x",Q41&gt;0),0,IF(ISERROR(LOOKUP(R41,Punkte!$D$1:$D$22,Punkte!$E$1:$E$22)),"",LOOKUP((R41),Punkte!$D$1:$D$22,Punkte!$E$1:$E$22)))</f>
        <v/>
      </c>
      <c r="U41" s="99">
        <f>IF($G41="x",0,IF(T41&lt;50,T41-COUNTIFS($G$5:$G41,"x"),0))</f>
        <v>0</v>
      </c>
      <c r="V41" s="39" t="str">
        <f>IF(AND($G41="x",T41&gt;0),0,IF(ISERROR(LOOKUP(U41,Punkte!$D$1:$D$22,Punkte!$E$1:$E$22)),"",LOOKUP((U41),Punkte!$D$1:$D$22,Punkte!$E$1:$E$22)))</f>
        <v/>
      </c>
      <c r="X41" s="99">
        <f>IF($G41="x",0,IF(W41&lt;50,W41-COUNTIFS($G$5:$G41,"x"),0))</f>
        <v>0</v>
      </c>
      <c r="Y41" s="39" t="str">
        <f>IF(AND($G41="x",W41&gt;0),0,IF(ISERROR(LOOKUP(X41,Punkte!$D$1:$D$22,Punkte!$E$1:$E$22)),"",LOOKUP((X41),Punkte!$D$1:$D$22,Punkte!$E$1:$E$22)))</f>
        <v/>
      </c>
      <c r="AA41" s="99">
        <f>IF($G41="x",0,IF(Z41&lt;50,Z41-COUNTIFS($G$5:$G41,"x"),0))</f>
        <v>0</v>
      </c>
      <c r="AB41" s="39" t="str">
        <f>IF(AND($G41="x",Z41&gt;0),0,IF(ISERROR(LOOKUP(AA41,Punkte!$D$1:$D$22,Punkte!$E$1:$E$22)),"",LOOKUP((AA41),Punkte!$D$1:$D$22,Punkte!$E$1:$E$22)))</f>
        <v/>
      </c>
      <c r="AD41" s="99">
        <f>IF($G41="x",0,IF(AC41&lt;50,AC41-COUNTIFS($G$5:$G41,"x"),0))</f>
        <v>0</v>
      </c>
      <c r="AE41" s="39" t="str">
        <f>IF(AND($G41="x",AC41&gt;0),0,IF(ISERROR(LOOKUP(AD41,Punkte!$D$1:$D$22,Punkte!$E$1:$E$22)),"",LOOKUP((AD41),Punkte!$D$1:$D$22,Punkte!$E$1:$E$22)))</f>
        <v/>
      </c>
      <c r="AG41" s="99">
        <f>IF($G41="x",0,IF(AF41&lt;50,AF41-COUNTIFS($G$5:$G41,"x"),0))</f>
        <v>0</v>
      </c>
      <c r="AH41" s="39" t="str">
        <f>IF(AND($G41="x",AF41&gt;0),0,IF(ISERROR(LOOKUP(AG41,Punkte!$D$1:$D$22,Punkte!$E$1:$E$22)),"",LOOKUP((AG41),Punkte!$D$1:$D$22,Punkte!$E$1:$E$22)))</f>
        <v/>
      </c>
      <c r="AJ41" s="99">
        <f>IF($G41="x",0,IF(AI41&lt;50,AI41-COUNTIFS($G$5:$G41,"x"),0))</f>
        <v>0</v>
      </c>
      <c r="AK41" s="39" t="str">
        <f>IF(AND($G41="x",AI41&gt;0),0,IF(ISERROR(LOOKUP(AJ41,Punkte!$D$1:$D$22,Punkte!$E$1:$E$22)),"",LOOKUP((AJ41),Punkte!$D$1:$D$22,Punkte!$E$1:$E$22)))</f>
        <v/>
      </c>
      <c r="AM41" s="99">
        <f>IF($G41="x",0,IF(AL41&lt;50,AL41-COUNTIFS($G$5:$G41,"x"),0))</f>
        <v>0</v>
      </c>
      <c r="AN41" s="39" t="str">
        <f>IF(AND($G41="x",AL41&gt;0),0,IF(ISERROR(LOOKUP(AM41,Punkte!$D$1:$D$22,Punkte!$E$1:$E$22)),"",LOOKUP((AM41),Punkte!$D$1:$D$22,Punkte!$E$1:$E$22)))</f>
        <v/>
      </c>
      <c r="AP41" s="99">
        <f>IF($G41="x",0,IF(AO41&lt;50,AO41-COUNTIFS($G$5:$G41,"x"),0))</f>
        <v>0</v>
      </c>
      <c r="AQ41" s="39" t="str">
        <f>IF(AND($G41="x",AO41&gt;0),0,IF(ISERROR(LOOKUP(AP41,Punkte!$D$1:$D$22,Punkte!$E$1:$E$22)),"",LOOKUP((AP41),Punkte!$D$1:$D$22,Punkte!$E$1:$E$22)))</f>
        <v/>
      </c>
      <c r="AR41" s="120">
        <f t="shared" si="3"/>
        <v>2</v>
      </c>
    </row>
    <row r="42" spans="1:44" x14ac:dyDescent="0.25">
      <c r="A42" s="9">
        <f t="shared" si="2"/>
        <v>13</v>
      </c>
      <c r="B42" s="146">
        <f>SUM(IF(ISNUMBER(J42),J42)+IF(ISNUMBER(M42),M42)+IF(ISNUMBER(P42),P42)+IF(ISNUMBER(S42),S42)+IF(ISNUMBER(V42),V42)+IF(ISNUMBER(Y42),Y42)+IF(ISNUMBER(AB42),AB42)+IF(ISNUMBER(AE42),AE42)+IF(ISNUMBER(AH42),AH42)+IF(ISNUMBER(AK42),AK42)+IF(ISNUMBER(#REF!),#REF!)+IF(ISNUMBER(AN42),AN42)+IF(ISNUMBER(AQ42),AQ42))</f>
        <v>0</v>
      </c>
      <c r="C42" s="3">
        <v>13</v>
      </c>
      <c r="D42" s="19"/>
      <c r="E42" s="15" t="s">
        <v>344</v>
      </c>
      <c r="F42" s="15" t="s">
        <v>330</v>
      </c>
      <c r="G42" s="185" t="s">
        <v>156</v>
      </c>
      <c r="H42" s="63">
        <v>13</v>
      </c>
      <c r="I42" s="99">
        <v>0</v>
      </c>
      <c r="J42" s="39">
        <f>IF(AND($G42="x",H42&gt;0),0,IF(ISERROR(LOOKUP(I42,Punkte!$D$1:$D$22,Punkte!$E$1:$E$22)),"",LOOKUP((I42),Punkte!$D$1:$D$22,Punkte!$E$1:$E$22)))</f>
        <v>0</v>
      </c>
      <c r="K42" s="3" t="s">
        <v>39</v>
      </c>
      <c r="L42" s="99">
        <v>0</v>
      </c>
      <c r="M42" s="39">
        <f>IF(AND($G42="x",K42&gt;0),0,IF(ISERROR(LOOKUP(L42,Punkte!$D$1:$D$22,Punkte!$E$1:$E$22)),"",LOOKUP((L42),Punkte!$D$1:$D$22,Punkte!$E$1:$E$22)))</f>
        <v>0</v>
      </c>
      <c r="O42" s="99">
        <f>IF($G42="x",0,IF(N42&lt;50,N42-COUNTIFS($G$5:$G42,"x"),0))</f>
        <v>0</v>
      </c>
      <c r="P42" s="39" t="str">
        <f>IF(AND($G42="x",N42&gt;0),0,IF(ISERROR(LOOKUP(O42,Punkte!$D$1:$D$22,Punkte!$E$1:$E$22)),"",LOOKUP((O42),Punkte!$D$1:$D$22,Punkte!$E$1:$E$22)))</f>
        <v/>
      </c>
      <c r="R42" s="99">
        <f>IF($G42="x",0,IF(Q42&lt;50,Q42-COUNTIFS($G$5:$G42,"x"),0))</f>
        <v>0</v>
      </c>
      <c r="S42" s="39" t="str">
        <f>IF(AND($G42="x",Q42&gt;0),0,IF(ISERROR(LOOKUP(R42,Punkte!$D$1:$D$22,Punkte!$E$1:$E$22)),"",LOOKUP((R42),Punkte!$D$1:$D$22,Punkte!$E$1:$E$22)))</f>
        <v/>
      </c>
      <c r="U42" s="99">
        <f>IF($G42="x",0,IF(T42&lt;50,T42-COUNTIFS($G$5:$G42,"x"),0))</f>
        <v>0</v>
      </c>
      <c r="V42" s="39" t="str">
        <f>IF(AND($G42="x",T42&gt;0),0,IF(ISERROR(LOOKUP(U42,Punkte!$D$1:$D$22,Punkte!$E$1:$E$22)),"",LOOKUP((U42),Punkte!$D$1:$D$22,Punkte!$E$1:$E$22)))</f>
        <v/>
      </c>
      <c r="X42" s="99">
        <f>IF($G42="x",0,IF(W42&lt;50,W42-COUNTIFS($G$5:$G42,"x"),0))</f>
        <v>0</v>
      </c>
      <c r="Y42" s="39" t="str">
        <f>IF(AND($G42="x",W42&gt;0),0,IF(ISERROR(LOOKUP(X42,Punkte!$D$1:$D$22,Punkte!$E$1:$E$22)),"",LOOKUP((X42),Punkte!$D$1:$D$22,Punkte!$E$1:$E$22)))</f>
        <v/>
      </c>
      <c r="AA42" s="99">
        <f>IF($G42="x",0,IF(Z42&lt;50,Z42-COUNTIFS($G$5:$G42,"x"),0))</f>
        <v>0</v>
      </c>
      <c r="AB42" s="39" t="str">
        <f>IF(AND($G42="x",Z42&gt;0),0,IF(ISERROR(LOOKUP(AA42,Punkte!$D$1:$D$22,Punkte!$E$1:$E$22)),"",LOOKUP((AA42),Punkte!$D$1:$D$22,Punkte!$E$1:$E$22)))</f>
        <v/>
      </c>
      <c r="AD42" s="99">
        <f>IF($G42="x",0,IF(AC42&lt;50,AC42-COUNTIFS($G$5:$G42,"x"),0))</f>
        <v>0</v>
      </c>
      <c r="AE42" s="39" t="str">
        <f>IF(AND($G42="x",AC42&gt;0),0,IF(ISERROR(LOOKUP(AD42,Punkte!$D$1:$D$22,Punkte!$E$1:$E$22)),"",LOOKUP((AD42),Punkte!$D$1:$D$22,Punkte!$E$1:$E$22)))</f>
        <v/>
      </c>
      <c r="AG42" s="99">
        <f>IF($G42="x",0,IF(AF42&lt;50,AF42-COUNTIFS($G$5:$G42,"x"),0))</f>
        <v>0</v>
      </c>
      <c r="AH42" s="39" t="str">
        <f>IF(AND($G42="x",AF42&gt;0),0,IF(ISERROR(LOOKUP(AG42,Punkte!$D$1:$D$22,Punkte!$E$1:$E$22)),"",LOOKUP((AG42),Punkte!$D$1:$D$22,Punkte!$E$1:$E$22)))</f>
        <v/>
      </c>
      <c r="AJ42" s="99">
        <f>IF($G42="x",0,IF(AI42&lt;50,AI42-COUNTIFS($G$5:$G42,"x"),0))</f>
        <v>0</v>
      </c>
      <c r="AK42" s="39" t="str">
        <f>IF(AND($G42="x",AI42&gt;0),0,IF(ISERROR(LOOKUP(AJ42,Punkte!$D$1:$D$22,Punkte!$E$1:$E$22)),"",LOOKUP((AJ42),Punkte!$D$1:$D$22,Punkte!$E$1:$E$22)))</f>
        <v/>
      </c>
      <c r="AM42" s="99">
        <f>IF($G42="x",0,IF(AL42&lt;50,AL42-COUNTIFS($G$5:$G42,"x"),0))</f>
        <v>0</v>
      </c>
      <c r="AN42" s="39" t="str">
        <f>IF(AND($G42="x",AL42&gt;0),0,IF(ISERROR(LOOKUP(AM42,Punkte!$D$1:$D$22,Punkte!$E$1:$E$22)),"",LOOKUP((AM42),Punkte!$D$1:$D$22,Punkte!$E$1:$E$22)))</f>
        <v/>
      </c>
      <c r="AP42" s="99">
        <f>IF($G42="x",0,IF(AO42&lt;50,AO42-COUNTIFS($G$5:$G42,"x"),0))</f>
        <v>0</v>
      </c>
      <c r="AQ42" s="39" t="str">
        <f>IF(AND($G42="x",AO42&gt;0),0,IF(ISERROR(LOOKUP(AP42,Punkte!$D$1:$D$22,Punkte!$E$1:$E$22)),"",LOOKUP((AP42),Punkte!$D$1:$D$22,Punkte!$E$1:$E$22)))</f>
        <v/>
      </c>
      <c r="AR42" s="120">
        <f t="shared" si="3"/>
        <v>2</v>
      </c>
    </row>
    <row r="43" spans="1:44" x14ac:dyDescent="0.25">
      <c r="A43" s="9">
        <f t="shared" si="2"/>
        <v>13</v>
      </c>
      <c r="B43" s="146">
        <f>SUM(IF(ISNUMBER(J43),J43)+IF(ISNUMBER(M43),M43)+IF(ISNUMBER(P43),P43)+IF(ISNUMBER(S43),S43)+IF(ISNUMBER(V43),V43)+IF(ISNUMBER(Y43),Y43)+IF(ISNUMBER(AB43),AB43)+IF(ISNUMBER(AE43),AE43)+IF(ISNUMBER(AH43),AH43)+IF(ISNUMBER(AK43),AK43)+IF(ISNUMBER(#REF!),#REF!)+IF(ISNUMBER(AN43),AN43)+IF(ISNUMBER(AQ43),AQ43))</f>
        <v>0</v>
      </c>
      <c r="C43" s="3">
        <v>60</v>
      </c>
      <c r="E43" s="15" t="s">
        <v>80</v>
      </c>
      <c r="F43" s="15" t="s">
        <v>109</v>
      </c>
      <c r="G43" s="185" t="s">
        <v>156</v>
      </c>
      <c r="H43" s="63"/>
      <c r="I43" s="99">
        <f>IF($G43="x",0,IF(H43&lt;50,H43-COUNTIFS($G$5:$G43,"x"),0))</f>
        <v>0</v>
      </c>
      <c r="J43" s="39" t="str">
        <f>IF(AND($G43="x",H43&gt;0),0,IF(ISERROR(LOOKUP(I43,Punkte!$D$1:$D$22,Punkte!$E$1:$E$22)),"",LOOKUP((I43),Punkte!$D$1:$D$22,Punkte!$E$1:$E$22)))</f>
        <v/>
      </c>
      <c r="L43" s="99">
        <f>IF($G43="x",0,IF(K43&lt;50,K43-COUNTIFS($G$5:$G43,"x"),0))</f>
        <v>0</v>
      </c>
      <c r="M43" s="39" t="str">
        <f>IF(AND($G43="x",K43&gt;0),0,IF(ISERROR(LOOKUP(L43,Punkte!$D$1:$D$22,Punkte!$E$1:$E$22)),"",LOOKUP((L43),Punkte!$D$1:$D$22,Punkte!$E$1:$E$22)))</f>
        <v/>
      </c>
      <c r="O43" s="99">
        <f>IF($G43="x",0,IF(N43&lt;50,N43-COUNTIFS($G$5:$G43,"x"),0))</f>
        <v>0</v>
      </c>
      <c r="P43" s="39" t="str">
        <f>IF(AND($G43="x",N43&gt;0),0,IF(ISERROR(LOOKUP(O43,Punkte!$D$1:$D$22,Punkte!$E$1:$E$22)),"",LOOKUP((O43),Punkte!$D$1:$D$22,Punkte!$E$1:$E$22)))</f>
        <v/>
      </c>
      <c r="R43" s="99">
        <f>IF($G43="x",0,IF(Q43&lt;50,Q43-COUNTIFS($G$5:$G43,"x"),0))</f>
        <v>0</v>
      </c>
      <c r="S43" s="39" t="str">
        <f>IF(AND($G43="x",Q43&gt;0),0,IF(ISERROR(LOOKUP(R43,Punkte!$D$1:$D$22,Punkte!$E$1:$E$22)),"",LOOKUP((R43),Punkte!$D$1:$D$22,Punkte!$E$1:$E$22)))</f>
        <v/>
      </c>
      <c r="U43" s="99">
        <f>IF($G43="x",0,IF(T43&lt;50,T43-COUNTIFS($G$5:$G43,"x"),0))</f>
        <v>0</v>
      </c>
      <c r="V43" s="39" t="str">
        <f>IF(AND($G43="x",T43&gt;0),0,IF(ISERROR(LOOKUP(U43,Punkte!$D$1:$D$22,Punkte!$E$1:$E$22)),"",LOOKUP((U43),Punkte!$D$1:$D$22,Punkte!$E$1:$E$22)))</f>
        <v/>
      </c>
      <c r="X43" s="99">
        <f>IF($G43="x",0,IF(W43&lt;50,W43-COUNTIFS($G$5:$G43,"x"),0))</f>
        <v>0</v>
      </c>
      <c r="Y43" s="39" t="str">
        <f>IF(AND($G43="x",W43&gt;0),0,IF(ISERROR(LOOKUP(X43,Punkte!$D$1:$D$22,Punkte!$E$1:$E$22)),"",LOOKUP((X43),Punkte!$D$1:$D$22,Punkte!$E$1:$E$22)))</f>
        <v/>
      </c>
      <c r="AA43" s="99">
        <f>IF($G43="x",0,IF(Z43&lt;50,Z43-COUNTIFS($G$5:$G43,"x"),0))</f>
        <v>0</v>
      </c>
      <c r="AB43" s="39" t="str">
        <f>IF(AND($G43="x",Z43&gt;0),0,IF(ISERROR(LOOKUP(AA43,Punkte!$D$1:$D$22,Punkte!$E$1:$E$22)),"",LOOKUP((AA43),Punkte!$D$1:$D$22,Punkte!$E$1:$E$22)))</f>
        <v/>
      </c>
      <c r="AD43" s="99">
        <f>IF($G43="x",0,IF(AC43&lt;50,AC43-COUNTIFS($G$5:$G43,"x"),0))</f>
        <v>0</v>
      </c>
      <c r="AE43" s="39" t="str">
        <f>IF(AND($G43="x",AC43&gt;0),0,IF(ISERROR(LOOKUP(AD43,Punkte!$D$1:$D$22,Punkte!$E$1:$E$22)),"",LOOKUP((AD43),Punkte!$D$1:$D$22,Punkte!$E$1:$E$22)))</f>
        <v/>
      </c>
      <c r="AG43" s="99">
        <f>IF($G43="x",0,IF(AF43&lt;50,AF43-COUNTIFS($G$5:$G43,"x"),0))</f>
        <v>0</v>
      </c>
      <c r="AH43" s="39" t="str">
        <f>IF(AND($G43="x",AF43&gt;0),0,IF(ISERROR(LOOKUP(AG43,Punkte!$D$1:$D$22,Punkte!$E$1:$E$22)),"",LOOKUP((AG43),Punkte!$D$1:$D$22,Punkte!$E$1:$E$22)))</f>
        <v/>
      </c>
      <c r="AJ43" s="99">
        <f>IF($G43="x",0,IF(AI43&lt;50,AI43-COUNTIFS($G$5:$G43,"x"),0))</f>
        <v>0</v>
      </c>
      <c r="AK43" s="39" t="str">
        <f>IF(AND($G43="x",AI43&gt;0),0,IF(ISERROR(LOOKUP(AJ43,Punkte!$D$1:$D$22,Punkte!$E$1:$E$22)),"",LOOKUP((AJ43),Punkte!$D$1:$D$22,Punkte!$E$1:$E$22)))</f>
        <v/>
      </c>
      <c r="AM43" s="99">
        <f>IF($G43="x",0,IF(AL43&lt;50,AL43-COUNTIFS($G$5:$G43,"x"),0))</f>
        <v>0</v>
      </c>
      <c r="AN43" s="39" t="str">
        <f>IF(AND($G43="x",AL43&gt;0),0,IF(ISERROR(LOOKUP(AM43,Punkte!$D$1:$D$22,Punkte!$E$1:$E$22)),"",LOOKUP((AM43),Punkte!$D$1:$D$22,Punkte!$E$1:$E$22)))</f>
        <v/>
      </c>
      <c r="AP43" s="99">
        <f>IF($G43="x",0,IF(AO43&lt;50,AO43-COUNTIFS($G$5:$G43,"x"),0))</f>
        <v>0</v>
      </c>
      <c r="AQ43" s="39" t="str">
        <f>IF(AND($G43="x",AO43&gt;0),0,IF(ISERROR(LOOKUP(AP43,Punkte!$D$1:$D$22,Punkte!$E$1:$E$22)),"",LOOKUP((AP43),Punkte!$D$1:$D$22,Punkte!$E$1:$E$22)))</f>
        <v/>
      </c>
      <c r="AR43" s="120">
        <f t="shared" si="3"/>
        <v>0</v>
      </c>
    </row>
    <row r="44" spans="1:44" x14ac:dyDescent="0.25">
      <c r="A44" s="9">
        <f t="shared" si="2"/>
        <v>13</v>
      </c>
      <c r="B44" s="146">
        <f>SUM(IF(ISNUMBER(J44),J44)+IF(ISNUMBER(M44),M44)+IF(ISNUMBER(P44),P44)+IF(ISNUMBER(S44),S44)+IF(ISNUMBER(V44),V44)+IF(ISNUMBER(Y44),Y44)+IF(ISNUMBER(AB44),AB44)+IF(ISNUMBER(AE44),AE44)+IF(ISNUMBER(AH44),AH44)+IF(ISNUMBER(AK44),AK44)+IF(ISNUMBER(#REF!),#REF!)+IF(ISNUMBER(AN44),AN44)+IF(ISNUMBER(AQ44),AQ44))</f>
        <v>0</v>
      </c>
      <c r="C44" s="3">
        <v>63</v>
      </c>
      <c r="E44" s="15" t="s">
        <v>80</v>
      </c>
      <c r="F44" s="15" t="s">
        <v>55</v>
      </c>
      <c r="G44" s="185" t="s">
        <v>156</v>
      </c>
      <c r="H44" s="63"/>
      <c r="I44" s="99">
        <f>IF($G44="x",0,IF(H44&lt;50,H44-COUNTIFS($G$5:$G44,"x"),0))</f>
        <v>0</v>
      </c>
      <c r="J44" s="39" t="str">
        <f>IF(AND($G44="x",H44&gt;0),0,IF(ISERROR(LOOKUP(I44,Punkte!$D$1:$D$22,Punkte!$E$1:$E$22)),"",LOOKUP((I44),Punkte!$D$1:$D$22,Punkte!$E$1:$E$22)))</f>
        <v/>
      </c>
      <c r="L44" s="99">
        <f>IF($G44="x",0,IF(K44&lt;50,K44-COUNTIFS($G$5:$G44,"x"),0))</f>
        <v>0</v>
      </c>
      <c r="M44" s="39" t="str">
        <f>IF(AND($G44="x",K44&gt;0),0,IF(ISERROR(LOOKUP(L44,Punkte!$D$1:$D$22,Punkte!$E$1:$E$22)),"",LOOKUP((L44),Punkte!$D$1:$D$22,Punkte!$E$1:$E$22)))</f>
        <v/>
      </c>
      <c r="O44" s="99">
        <f>IF($G44="x",0,IF(N44&lt;50,N44-COUNTIFS($G$5:$G44,"x"),0))</f>
        <v>0</v>
      </c>
      <c r="P44" s="39" t="str">
        <f>IF(AND($G44="x",N44&gt;0),0,IF(ISERROR(LOOKUP(O44,Punkte!$D$1:$D$22,Punkte!$E$1:$E$22)),"",LOOKUP((O44),Punkte!$D$1:$D$22,Punkte!$E$1:$E$22)))</f>
        <v/>
      </c>
      <c r="R44" s="99">
        <f>IF($G44="x",0,IF(Q44&lt;50,Q44-COUNTIFS($G$5:$G44,"x"),0))</f>
        <v>0</v>
      </c>
      <c r="S44" s="39" t="str">
        <f>IF(AND($G44="x",Q44&gt;0),0,IF(ISERROR(LOOKUP(R44,Punkte!$D$1:$D$22,Punkte!$E$1:$E$22)),"",LOOKUP((R44),Punkte!$D$1:$D$22,Punkte!$E$1:$E$22)))</f>
        <v/>
      </c>
      <c r="U44" s="99">
        <f>IF($G44="x",0,IF(T44&lt;50,T44-COUNTIFS($G$5:$G44,"x"),0))</f>
        <v>0</v>
      </c>
      <c r="V44" s="39" t="str">
        <f>IF(AND($G44="x",T44&gt;0),0,IF(ISERROR(LOOKUP(U44,Punkte!$D$1:$D$22,Punkte!$E$1:$E$22)),"",LOOKUP((U44),Punkte!$D$1:$D$22,Punkte!$E$1:$E$22)))</f>
        <v/>
      </c>
      <c r="X44" s="99">
        <f>IF($G44="x",0,IF(W44&lt;50,W44-COUNTIFS($G$5:$G44,"x"),0))</f>
        <v>0</v>
      </c>
      <c r="Y44" s="39" t="str">
        <f>IF(AND($G44="x",W44&gt;0),0,IF(ISERROR(LOOKUP(X44,Punkte!$D$1:$D$22,Punkte!$E$1:$E$22)),"",LOOKUP((X44),Punkte!$D$1:$D$22,Punkte!$E$1:$E$22)))</f>
        <v/>
      </c>
      <c r="AA44" s="99">
        <f>IF($G44="x",0,IF(Z44&lt;50,Z44-COUNTIFS($G$5:$G44,"x"),0))</f>
        <v>0</v>
      </c>
      <c r="AB44" s="39" t="str">
        <f>IF(AND($G44="x",Z44&gt;0),0,IF(ISERROR(LOOKUP(AA44,Punkte!$D$1:$D$22,Punkte!$E$1:$E$22)),"",LOOKUP((AA44),Punkte!$D$1:$D$22,Punkte!$E$1:$E$22)))</f>
        <v/>
      </c>
      <c r="AD44" s="99">
        <f>IF($G44="x",0,IF(AC44&lt;50,AC44-COUNTIFS($G$5:$G44,"x"),0))</f>
        <v>0</v>
      </c>
      <c r="AE44" s="39" t="str">
        <f>IF(AND($G44="x",AC44&gt;0),0,IF(ISERROR(LOOKUP(AD44,Punkte!$D$1:$D$22,Punkte!$E$1:$E$22)),"",LOOKUP((AD44),Punkte!$D$1:$D$22,Punkte!$E$1:$E$22)))</f>
        <v/>
      </c>
      <c r="AG44" s="99">
        <f>IF($G44="x",0,IF(AF44&lt;50,AF44-COUNTIFS($G$5:$G44,"x"),0))</f>
        <v>0</v>
      </c>
      <c r="AH44" s="39" t="str">
        <f>IF(AND($G44="x",AF44&gt;0),0,IF(ISERROR(LOOKUP(AG44,Punkte!$D$1:$D$22,Punkte!$E$1:$E$22)),"",LOOKUP((AG44),Punkte!$D$1:$D$22,Punkte!$E$1:$E$22)))</f>
        <v/>
      </c>
      <c r="AJ44" s="99">
        <f>IF($G44="x",0,IF(AI44&lt;50,AI44-COUNTIFS($G$5:$G44,"x"),0))</f>
        <v>0</v>
      </c>
      <c r="AK44" s="39" t="str">
        <f>IF(AND($G44="x",AI44&gt;0),0,IF(ISERROR(LOOKUP(AJ44,Punkte!$D$1:$D$22,Punkte!$E$1:$E$22)),"",LOOKUP((AJ44),Punkte!$D$1:$D$22,Punkte!$E$1:$E$22)))</f>
        <v/>
      </c>
      <c r="AM44" s="99">
        <f>IF($G44="x",0,IF(AL44&lt;50,AL44-COUNTIFS($G$5:$G44,"x"),0))</f>
        <v>0</v>
      </c>
      <c r="AN44" s="39" t="str">
        <f>IF(AND($G44="x",AL44&gt;0),0,IF(ISERROR(LOOKUP(AM44,Punkte!$D$1:$D$22,Punkte!$E$1:$E$22)),"",LOOKUP((AM44),Punkte!$D$1:$D$22,Punkte!$E$1:$E$22)))</f>
        <v/>
      </c>
      <c r="AP44" s="99">
        <f>IF($G44="x",0,IF(AO44&lt;50,AO44-COUNTIFS($G$5:$G44,"x"),0))</f>
        <v>0</v>
      </c>
      <c r="AQ44" s="39" t="str">
        <f>IF(AND($G44="x",AO44&gt;0),0,IF(ISERROR(LOOKUP(AP44,Punkte!$D$1:$D$22,Punkte!$E$1:$E$22)),"",LOOKUP((AP44),Punkte!$D$1:$D$22,Punkte!$E$1:$E$22)))</f>
        <v/>
      </c>
      <c r="AR44" s="120">
        <f t="shared" si="3"/>
        <v>0</v>
      </c>
    </row>
    <row r="45" spans="1:44" x14ac:dyDescent="0.25">
      <c r="A45" s="9">
        <f t="shared" si="2"/>
        <v>13</v>
      </c>
      <c r="B45" s="146">
        <f>SUM(IF(ISNUMBER(J45),J45)+IF(ISNUMBER(M45),M45)+IF(ISNUMBER(P45),P45)+IF(ISNUMBER(S45),S45)+IF(ISNUMBER(V45),V45)+IF(ISNUMBER(Y45),Y45)+IF(ISNUMBER(AB45),AB45)+IF(ISNUMBER(AE45),AE45)+IF(ISNUMBER(AH45),AH45)+IF(ISNUMBER(AK45),AK45)+IF(ISNUMBER(#REF!),#REF!)+IF(ISNUMBER(AN45),AN45)+IF(ISNUMBER(AQ45),AQ45))</f>
        <v>0</v>
      </c>
      <c r="C45" s="3">
        <v>10</v>
      </c>
      <c r="E45" s="15" t="s">
        <v>289</v>
      </c>
      <c r="F45" s="15" t="s">
        <v>262</v>
      </c>
      <c r="G45" s="185" t="s">
        <v>156</v>
      </c>
      <c r="H45" s="63"/>
      <c r="I45" s="99">
        <f>IF($G45="x",0,IF(H45&lt;50,H45-COUNTIFS($G$5:$G45,"x"),0))</f>
        <v>0</v>
      </c>
      <c r="J45" s="39" t="str">
        <f>IF(AND($G45="x",H45&gt;0),0,IF(ISERROR(LOOKUP(I45,Punkte!$D$1:$D$22,Punkte!$E$1:$E$22)),"",LOOKUP((I45),Punkte!$D$1:$D$22,Punkte!$E$1:$E$22)))</f>
        <v/>
      </c>
      <c r="L45" s="99">
        <f>IF($G45="x",0,IF(K45&lt;50,K45-COUNTIFS($G$5:$G45,"x"),0))</f>
        <v>0</v>
      </c>
      <c r="M45" s="39" t="str">
        <f>IF(AND($G45="x",K45&gt;0),0,IF(ISERROR(LOOKUP(L45,Punkte!$D$1:$D$22,Punkte!$E$1:$E$22)),"",LOOKUP((L45),Punkte!$D$1:$D$22,Punkte!$E$1:$E$22)))</f>
        <v/>
      </c>
      <c r="O45" s="99">
        <f>IF($G45="x",0,IF(N45&lt;50,N45-COUNTIFS($G$5:$G45,"x"),0))</f>
        <v>0</v>
      </c>
      <c r="P45" s="39" t="str">
        <f>IF(AND($G45="x",N45&gt;0),0,IF(ISERROR(LOOKUP(O45,Punkte!$D$1:$D$22,Punkte!$E$1:$E$22)),"",LOOKUP((O45),Punkte!$D$1:$D$22,Punkte!$E$1:$E$22)))</f>
        <v/>
      </c>
      <c r="R45" s="99">
        <f>IF($G45="x",0,IF(Q45&lt;50,Q45-COUNTIFS($G$5:$G45,"x"),0))</f>
        <v>0</v>
      </c>
      <c r="S45" s="39" t="str">
        <f>IF(AND($G45="x",Q45&gt;0),0,IF(ISERROR(LOOKUP(R45,Punkte!$D$1:$D$22,Punkte!$E$1:$E$22)),"",LOOKUP((R45),Punkte!$D$1:$D$22,Punkte!$E$1:$E$22)))</f>
        <v/>
      </c>
      <c r="U45" s="99">
        <f>IF($G45="x",0,IF(T45&lt;50,T45-COUNTIFS($G$5:$G45,"x"),0))</f>
        <v>0</v>
      </c>
      <c r="V45" s="39" t="str">
        <f>IF(AND($G45="x",T45&gt;0),0,IF(ISERROR(LOOKUP(U45,Punkte!$D$1:$D$22,Punkte!$E$1:$E$22)),"",LOOKUP((U45),Punkte!$D$1:$D$22,Punkte!$E$1:$E$22)))</f>
        <v/>
      </c>
      <c r="X45" s="99">
        <f>IF($G45="x",0,IF(W45&lt;50,W45-COUNTIFS($G$5:$G45,"x"),0))</f>
        <v>0</v>
      </c>
      <c r="Y45" s="39" t="str">
        <f>IF(AND($G45="x",W45&gt;0),0,IF(ISERROR(LOOKUP(X45,Punkte!$D$1:$D$22,Punkte!$E$1:$E$22)),"",LOOKUP((X45),Punkte!$D$1:$D$22,Punkte!$E$1:$E$22)))</f>
        <v/>
      </c>
      <c r="AA45" s="99">
        <f>IF($G45="x",0,IF(Z45&lt;50,Z45-COUNTIFS($G$5:$G45,"x"),0))</f>
        <v>0</v>
      </c>
      <c r="AB45" s="39" t="str">
        <f>IF(AND($G45="x",Z45&gt;0),0,IF(ISERROR(LOOKUP(AA45,Punkte!$D$1:$D$22,Punkte!$E$1:$E$22)),"",LOOKUP((AA45),Punkte!$D$1:$D$22,Punkte!$E$1:$E$22)))</f>
        <v/>
      </c>
      <c r="AD45" s="99">
        <f>IF($G45="x",0,IF(AC45&lt;50,AC45-COUNTIFS($G$5:$G45,"x"),0))</f>
        <v>0</v>
      </c>
      <c r="AE45" s="39" t="str">
        <f>IF(AND($G45="x",AC45&gt;0),0,IF(ISERROR(LOOKUP(AD45,Punkte!$D$1:$D$22,Punkte!$E$1:$E$22)),"",LOOKUP((AD45),Punkte!$D$1:$D$22,Punkte!$E$1:$E$22)))</f>
        <v/>
      </c>
      <c r="AG45" s="99">
        <f>IF($G45="x",0,IF(AF45&lt;50,AF45-COUNTIFS($G$5:$G45,"x"),0))</f>
        <v>0</v>
      </c>
      <c r="AH45" s="39" t="str">
        <f>IF(AND($G45="x",AF45&gt;0),0,IF(ISERROR(LOOKUP(AG45,Punkte!$D$1:$D$22,Punkte!$E$1:$E$22)),"",LOOKUP((AG45),Punkte!$D$1:$D$22,Punkte!$E$1:$E$22)))</f>
        <v/>
      </c>
      <c r="AJ45" s="99">
        <f>IF($G45="x",0,IF(AI45&lt;50,AI45-COUNTIFS($G$5:$G45,"x"),0))</f>
        <v>0</v>
      </c>
      <c r="AK45" s="39" t="str">
        <f>IF(AND($G45="x",AI45&gt;0),0,IF(ISERROR(LOOKUP(AJ45,Punkte!$D$1:$D$22,Punkte!$E$1:$E$22)),"",LOOKUP((AJ45),Punkte!$D$1:$D$22,Punkte!$E$1:$E$22)))</f>
        <v/>
      </c>
      <c r="AM45" s="99">
        <f>IF($G45="x",0,IF(AL45&lt;50,AL45-COUNTIFS($G$5:$G45,"x"),0))</f>
        <v>0</v>
      </c>
      <c r="AN45" s="39" t="str">
        <f>IF(AND($G45="x",AL45&gt;0),0,IF(ISERROR(LOOKUP(AM45,Punkte!$D$1:$D$22,Punkte!$E$1:$E$22)),"",LOOKUP((AM45),Punkte!$D$1:$D$22,Punkte!$E$1:$E$22)))</f>
        <v/>
      </c>
      <c r="AP45" s="99">
        <f>IF($G45="x",0,IF(AO45&lt;50,AO45-COUNTIFS($G$5:$G45,"x"),0))</f>
        <v>0</v>
      </c>
      <c r="AQ45" s="39" t="str">
        <f>IF(AND($G45="x",AO45&gt;0),0,IF(ISERROR(LOOKUP(AP45,Punkte!$D$1:$D$22,Punkte!$E$1:$E$22)),"",LOOKUP((AP45),Punkte!$D$1:$D$22,Punkte!$E$1:$E$22)))</f>
        <v/>
      </c>
      <c r="AR45" s="120">
        <f t="shared" si="3"/>
        <v>0</v>
      </c>
    </row>
    <row r="46" spans="1:44" x14ac:dyDescent="0.25">
      <c r="A46" s="9">
        <f t="shared" si="2"/>
        <v>13</v>
      </c>
      <c r="B46" s="146">
        <f>SUM(IF(ISNUMBER(J46),J46)+IF(ISNUMBER(M46),M46)+IF(ISNUMBER(P46),P46)+IF(ISNUMBER(S46),S46)+IF(ISNUMBER(V46),V46)+IF(ISNUMBER(Y46),Y46)+IF(ISNUMBER(AB46),AB46)+IF(ISNUMBER(AE46),AE46)+IF(ISNUMBER(AH46),AH46)+IF(ISNUMBER(AK46),AK46)+IF(ISNUMBER(#REF!),#REF!)+IF(ISNUMBER(AN46),AN46)+IF(ISNUMBER(AQ46),AQ46))</f>
        <v>0</v>
      </c>
      <c r="C46" s="3">
        <v>54</v>
      </c>
      <c r="D46" s="19"/>
      <c r="E46" s="15" t="s">
        <v>288</v>
      </c>
      <c r="F46" s="15" t="s">
        <v>106</v>
      </c>
      <c r="G46" s="186" t="s">
        <v>156</v>
      </c>
      <c r="H46" s="63"/>
      <c r="I46" s="99">
        <f>IF($G46="x",0,IF(H46&lt;50,H46-COUNTIFS($G$5:$G46,"x"),0))</f>
        <v>0</v>
      </c>
      <c r="J46" s="39" t="str">
        <f>IF(AND($G46="x",H46&gt;0),0,IF(ISERROR(LOOKUP(I46,Punkte!$D$1:$D$22,Punkte!$E$1:$E$22)),"",LOOKUP((I46),Punkte!$D$1:$D$22,Punkte!$E$1:$E$22)))</f>
        <v/>
      </c>
      <c r="L46" s="99">
        <f>IF($G46="x",0,IF(K46&lt;50,K46-COUNTIFS($G$5:$G46,"x"),0))</f>
        <v>0</v>
      </c>
      <c r="M46" s="39" t="str">
        <f>IF(AND($G46="x",K46&gt;0),0,IF(ISERROR(LOOKUP(L46,Punkte!$D$1:$D$22,Punkte!$E$1:$E$22)),"",LOOKUP((L46),Punkte!$D$1:$D$22,Punkte!$E$1:$E$22)))</f>
        <v/>
      </c>
      <c r="O46" s="99">
        <f>IF($G46="x",0,IF(N46&lt;50,N46-COUNTIFS($G$5:$G46,"x"),0))</f>
        <v>0</v>
      </c>
      <c r="P46" s="39" t="str">
        <f>IF(AND($G46="x",N46&gt;0),0,IF(ISERROR(LOOKUP(O46,Punkte!$D$1:$D$22,Punkte!$E$1:$E$22)),"",LOOKUP((O46),Punkte!$D$1:$D$22,Punkte!$E$1:$E$22)))</f>
        <v/>
      </c>
      <c r="R46" s="99">
        <f>IF($G46="x",0,IF(Q46&lt;50,Q46-COUNTIFS($G$5:$G46,"x"),0))</f>
        <v>0</v>
      </c>
      <c r="S46" s="39" t="str">
        <f>IF(AND($G46="x",Q46&gt;0),0,IF(ISERROR(LOOKUP(R46,Punkte!$D$1:$D$22,Punkte!$E$1:$E$22)),"",LOOKUP((R46),Punkte!$D$1:$D$22,Punkte!$E$1:$E$22)))</f>
        <v/>
      </c>
      <c r="U46" s="99">
        <f>IF($G46="x",0,IF(T46&lt;50,T46-COUNTIFS($G$5:$G46,"x"),0))</f>
        <v>0</v>
      </c>
      <c r="V46" s="39" t="str">
        <f>IF(AND($G46="x",T46&gt;0),0,IF(ISERROR(LOOKUP(U46,Punkte!$D$1:$D$22,Punkte!$E$1:$E$22)),"",LOOKUP((U46),Punkte!$D$1:$D$22,Punkte!$E$1:$E$22)))</f>
        <v/>
      </c>
      <c r="X46" s="99">
        <f>IF($G46="x",0,IF(W46&lt;50,W46-COUNTIFS($G$5:$G46,"x"),0))</f>
        <v>0</v>
      </c>
      <c r="Y46" s="39" t="str">
        <f>IF(AND($G46="x",W46&gt;0),0,IF(ISERROR(LOOKUP(X46,Punkte!$D$1:$D$22,Punkte!$E$1:$E$22)),"",LOOKUP((X46),Punkte!$D$1:$D$22,Punkte!$E$1:$E$22)))</f>
        <v/>
      </c>
      <c r="AA46" s="99">
        <f>IF($G46="x",0,IF(Z46&lt;50,Z46-COUNTIFS($G$5:$G46,"x"),0))</f>
        <v>0</v>
      </c>
      <c r="AB46" s="39" t="str">
        <f>IF(AND($G46="x",Z46&gt;0),0,IF(ISERROR(LOOKUP(AA46,Punkte!$D$1:$D$22,Punkte!$E$1:$E$22)),"",LOOKUP((AA46),Punkte!$D$1:$D$22,Punkte!$E$1:$E$22)))</f>
        <v/>
      </c>
      <c r="AD46" s="99">
        <f>IF($G46="x",0,IF(AC46&lt;50,AC46-COUNTIFS($G$5:$G46,"x"),0))</f>
        <v>0</v>
      </c>
      <c r="AE46" s="39" t="str">
        <f>IF(AND($G46="x",AC46&gt;0),0,IF(ISERROR(LOOKUP(AD46,Punkte!$D$1:$D$22,Punkte!$E$1:$E$22)),"",LOOKUP((AD46),Punkte!$D$1:$D$22,Punkte!$E$1:$E$22)))</f>
        <v/>
      </c>
      <c r="AG46" s="99">
        <f>IF($G46="x",0,IF(AF46&lt;50,AF46-COUNTIFS($G$5:$G46,"x"),0))</f>
        <v>0</v>
      </c>
      <c r="AH46" s="39" t="str">
        <f>IF(AND($G46="x",AF46&gt;0),0,IF(ISERROR(LOOKUP(AG46,Punkte!$D$1:$D$22,Punkte!$E$1:$E$22)),"",LOOKUP((AG46),Punkte!$D$1:$D$22,Punkte!$E$1:$E$22)))</f>
        <v/>
      </c>
      <c r="AJ46" s="99">
        <f>IF($G46="x",0,IF(AI46&lt;50,AI46-COUNTIFS($G$5:$G46,"x"),0))</f>
        <v>0</v>
      </c>
      <c r="AK46" s="39" t="str">
        <f>IF(AND($G46="x",AI46&gt;0),0,IF(ISERROR(LOOKUP(AJ46,Punkte!$D$1:$D$22,Punkte!$E$1:$E$22)),"",LOOKUP((AJ46),Punkte!$D$1:$D$22,Punkte!$E$1:$E$22)))</f>
        <v/>
      </c>
      <c r="AM46" s="99">
        <f>IF($G46="x",0,IF(AL46&lt;50,AL46-COUNTIFS($G$5:$G46,"x"),0))</f>
        <v>0</v>
      </c>
      <c r="AN46" s="39" t="str">
        <f>IF(AND($G46="x",AL46&gt;0),0,IF(ISERROR(LOOKUP(AM46,Punkte!$D$1:$D$22,Punkte!$E$1:$E$22)),"",LOOKUP((AM46),Punkte!$D$1:$D$22,Punkte!$E$1:$E$22)))</f>
        <v/>
      </c>
      <c r="AP46" s="99">
        <f>IF($G46="x",0,IF(AO46&lt;50,AO46-COUNTIFS($G$5:$G46,"x"),0))</f>
        <v>0</v>
      </c>
      <c r="AQ46" s="39" t="str">
        <f>IF(AND($G46="x",AO46&gt;0),0,IF(ISERROR(LOOKUP(AP46,Punkte!$D$1:$D$22,Punkte!$E$1:$E$22)),"",LOOKUP((AP46),Punkte!$D$1:$D$22,Punkte!$E$1:$E$22)))</f>
        <v/>
      </c>
      <c r="AR46" s="120">
        <f t="shared" si="3"/>
        <v>0</v>
      </c>
    </row>
    <row r="47" spans="1:44" x14ac:dyDescent="0.25">
      <c r="A47" s="9">
        <f t="shared" si="2"/>
        <v>13</v>
      </c>
      <c r="B47" s="146">
        <f>SUM(IF(ISNUMBER(J47),J47)+IF(ISNUMBER(M47),M47)+IF(ISNUMBER(P47),P47)+IF(ISNUMBER(S47),S47)+IF(ISNUMBER(V47),V47)+IF(ISNUMBER(Y47),Y47)+IF(ISNUMBER(AB47),AB47)+IF(ISNUMBER(AE47),AE47)+IF(ISNUMBER(AH47),AH47)+IF(ISNUMBER(AK47),AK47)+IF(ISNUMBER(#REF!),#REF!)+IF(ISNUMBER(AN47),AN47)+IF(ISNUMBER(AQ47),AQ47))</f>
        <v>0</v>
      </c>
      <c r="C47" s="3">
        <v>89</v>
      </c>
      <c r="D47" s="19"/>
      <c r="E47" s="15" t="s">
        <v>58</v>
      </c>
      <c r="F47" s="15" t="s">
        <v>59</v>
      </c>
      <c r="G47" s="185" t="s">
        <v>156</v>
      </c>
      <c r="H47" s="63"/>
      <c r="I47" s="99">
        <f>IF($G47="x",0,IF(H47&lt;50,H47-COUNTIFS($G$5:$G47,"x"),0))</f>
        <v>0</v>
      </c>
      <c r="J47" s="39" t="str">
        <f>IF(AND($G47="x",H47&gt;0),0,IF(ISERROR(LOOKUP(I47,Punkte!$D$1:$D$22,Punkte!$E$1:$E$22)),"",LOOKUP((I47),Punkte!$D$1:$D$22,Punkte!$E$1:$E$22)))</f>
        <v/>
      </c>
      <c r="L47" s="99">
        <f>IF($G47="x",0,IF(K47&lt;50,K47-COUNTIFS($G$5:$G47,"x"),0))</f>
        <v>0</v>
      </c>
      <c r="M47" s="39" t="str">
        <f>IF(AND($G47="x",K47&gt;0),0,IF(ISERROR(LOOKUP(L47,Punkte!$D$1:$D$22,Punkte!$E$1:$E$22)),"",LOOKUP((L47),Punkte!$D$1:$D$22,Punkte!$E$1:$E$22)))</f>
        <v/>
      </c>
      <c r="O47" s="99">
        <f>IF($G47="x",0,IF(N47&lt;50,N47-COUNTIFS($G$5:$G47,"x"),0))</f>
        <v>0</v>
      </c>
      <c r="P47" s="39" t="str">
        <f>IF(AND($G47="x",N47&gt;0),0,IF(ISERROR(LOOKUP(O47,Punkte!$D$1:$D$22,Punkte!$E$1:$E$22)),"",LOOKUP((O47),Punkte!$D$1:$D$22,Punkte!$E$1:$E$22)))</f>
        <v/>
      </c>
      <c r="R47" s="99">
        <f>IF($G47="x",0,IF(Q47&lt;50,Q47-COUNTIFS($G$5:$G47,"x"),0))</f>
        <v>0</v>
      </c>
      <c r="S47" s="39" t="str">
        <f>IF(AND($G47="x",Q47&gt;0),0,IF(ISERROR(LOOKUP(R47,Punkte!$D$1:$D$22,Punkte!$E$1:$E$22)),"",LOOKUP((R47),Punkte!$D$1:$D$22,Punkte!$E$1:$E$22)))</f>
        <v/>
      </c>
      <c r="U47" s="99">
        <f>IF($G47="x",0,IF(T47&lt;50,T47-COUNTIFS($G$5:$G47,"x"),0))</f>
        <v>0</v>
      </c>
      <c r="V47" s="39" t="str">
        <f>IF(AND($G47="x",T47&gt;0),0,IF(ISERROR(LOOKUP(U47,Punkte!$D$1:$D$22,Punkte!$E$1:$E$22)),"",LOOKUP((U47),Punkte!$D$1:$D$22,Punkte!$E$1:$E$22)))</f>
        <v/>
      </c>
      <c r="X47" s="99">
        <f>IF($G47="x",0,IF(W47&lt;50,W47-COUNTIFS($G$5:$G47,"x"),0))</f>
        <v>0</v>
      </c>
      <c r="Y47" s="39" t="str">
        <f>IF(AND($G47="x",W47&gt;0),0,IF(ISERROR(LOOKUP(X47,Punkte!$D$1:$D$22,Punkte!$E$1:$E$22)),"",LOOKUP((X47),Punkte!$D$1:$D$22,Punkte!$E$1:$E$22)))</f>
        <v/>
      </c>
      <c r="AA47" s="99">
        <f>IF($G47="x",0,IF(Z47&lt;50,Z47-COUNTIFS($G$5:$G47,"x"),0))</f>
        <v>0</v>
      </c>
      <c r="AB47" s="39" t="str">
        <f>IF(AND($G47="x",Z47&gt;0),0,IF(ISERROR(LOOKUP(AA47,Punkte!$D$1:$D$22,Punkte!$E$1:$E$22)),"",LOOKUP((AA47),Punkte!$D$1:$D$22,Punkte!$E$1:$E$22)))</f>
        <v/>
      </c>
      <c r="AD47" s="99">
        <f>IF($G47="x",0,IF(AC47&lt;50,AC47-COUNTIFS($G$5:$G47,"x"),0))</f>
        <v>0</v>
      </c>
      <c r="AE47" s="39" t="str">
        <f>IF(AND($G47="x",AC47&gt;0),0,IF(ISERROR(LOOKUP(AD47,Punkte!$D$1:$D$22,Punkte!$E$1:$E$22)),"",LOOKUP((AD47),Punkte!$D$1:$D$22,Punkte!$E$1:$E$22)))</f>
        <v/>
      </c>
      <c r="AG47" s="99">
        <f>IF($G47="x",0,IF(AF47&lt;50,AF47-COUNTIFS($G$5:$G47,"x"),0))</f>
        <v>0</v>
      </c>
      <c r="AH47" s="39" t="str">
        <f>IF(AND($G47="x",AF47&gt;0),0,IF(ISERROR(LOOKUP(AG47,Punkte!$D$1:$D$22,Punkte!$E$1:$E$22)),"",LOOKUP((AG47),Punkte!$D$1:$D$22,Punkte!$E$1:$E$22)))</f>
        <v/>
      </c>
      <c r="AJ47" s="99">
        <f>IF($G47="x",0,IF(AI47&lt;50,AI47-COUNTIFS($G$5:$G47,"x"),0))</f>
        <v>0</v>
      </c>
      <c r="AK47" s="39" t="str">
        <f>IF(AND($G47="x",AI47&gt;0),0,IF(ISERROR(LOOKUP(AJ47,Punkte!$D$1:$D$22,Punkte!$E$1:$E$22)),"",LOOKUP((AJ47),Punkte!$D$1:$D$22,Punkte!$E$1:$E$22)))</f>
        <v/>
      </c>
      <c r="AM47" s="99">
        <f>IF($G47="x",0,IF(AL47&lt;50,AL47-COUNTIFS($G$5:$G47,"x"),0))</f>
        <v>0</v>
      </c>
      <c r="AN47" s="39" t="str">
        <f>IF(AND($G47="x",AL47&gt;0),0,IF(ISERROR(LOOKUP(AM47,Punkte!$D$1:$D$22,Punkte!$E$1:$E$22)),"",LOOKUP((AM47),Punkte!$D$1:$D$22,Punkte!$E$1:$E$22)))</f>
        <v/>
      </c>
      <c r="AP47" s="99">
        <f>IF($G47="x",0,IF(AO47&lt;50,AO47-COUNTIFS($G$5:$G47,"x"),0))</f>
        <v>0</v>
      </c>
      <c r="AQ47" s="39" t="str">
        <f>IF(AND($G47="x",AO47&gt;0),0,IF(ISERROR(LOOKUP(AP47,Punkte!$D$1:$D$22,Punkte!$E$1:$E$22)),"",LOOKUP((AP47),Punkte!$D$1:$D$22,Punkte!$E$1:$E$22)))</f>
        <v/>
      </c>
      <c r="AR47" s="120">
        <f t="shared" si="3"/>
        <v>0</v>
      </c>
    </row>
    <row r="48" spans="1:44" x14ac:dyDescent="0.25">
      <c r="A48" s="9">
        <f t="shared" si="2"/>
        <v>13</v>
      </c>
      <c r="B48" s="146">
        <f>SUM(IF(ISNUMBER(J48),J48)+IF(ISNUMBER(M48),M48)+IF(ISNUMBER(P48),P48)+IF(ISNUMBER(S48),S48)+IF(ISNUMBER(V48),V48)+IF(ISNUMBER(Y48),Y48)+IF(ISNUMBER(AB48),AB48)+IF(ISNUMBER(AE48),AE48)+IF(ISNUMBER(AH48),AH48)+IF(ISNUMBER(AK48),AK48)+IF(ISNUMBER(#REF!),#REF!)+IF(ISNUMBER(AN48),AN48)+IF(ISNUMBER(AQ48),AQ48))</f>
        <v>0</v>
      </c>
      <c r="C48" s="18">
        <v>80</v>
      </c>
      <c r="D48" s="19" t="s">
        <v>44</v>
      </c>
      <c r="E48" s="15" t="s">
        <v>175</v>
      </c>
      <c r="F48" s="15" t="s">
        <v>43</v>
      </c>
      <c r="G48" s="185" t="s">
        <v>156</v>
      </c>
      <c r="H48" s="63"/>
      <c r="I48" s="99">
        <f>IF($G48="x",0,IF(H48&lt;50,H48-COUNTIFS($G$5:$G48,"x"),0))</f>
        <v>0</v>
      </c>
      <c r="J48" s="39" t="str">
        <f>IF(AND($G48="x",H48&gt;0),0,IF(ISERROR(LOOKUP(I48,Punkte!$D$1:$D$22,Punkte!$E$1:$E$22)),"",LOOKUP((I48),Punkte!$D$1:$D$22,Punkte!$E$1:$E$22)))</f>
        <v/>
      </c>
      <c r="L48" s="99">
        <f>IF($G48="x",0,IF(K48&lt;50,K48-COUNTIFS($G$5:$G48,"x"),0))</f>
        <v>0</v>
      </c>
      <c r="M48" s="39" t="str">
        <f>IF(AND($G48="x",K48&gt;0),0,IF(ISERROR(LOOKUP(L48,Punkte!$D$1:$D$22,Punkte!$E$1:$E$22)),"",LOOKUP((L48),Punkte!$D$1:$D$22,Punkte!$E$1:$E$22)))</f>
        <v/>
      </c>
      <c r="O48" s="99">
        <f>IF($G48="x",0,IF(N48&lt;50,N48-COUNTIFS($G$5:$G48,"x"),0))</f>
        <v>0</v>
      </c>
      <c r="P48" s="39" t="str">
        <f>IF(AND($G48="x",N48&gt;0),0,IF(ISERROR(LOOKUP(O48,Punkte!$D$1:$D$22,Punkte!$E$1:$E$22)),"",LOOKUP((O48),Punkte!$D$1:$D$22,Punkte!$E$1:$E$22)))</f>
        <v/>
      </c>
      <c r="R48" s="99">
        <f>IF($G48="x",0,IF(Q48&lt;50,Q48-COUNTIFS($G$5:$G48,"x"),0))</f>
        <v>0</v>
      </c>
      <c r="S48" s="39" t="str">
        <f>IF(AND($G48="x",Q48&gt;0),0,IF(ISERROR(LOOKUP(R48,Punkte!$D$1:$D$22,Punkte!$E$1:$E$22)),"",LOOKUP((R48),Punkte!$D$1:$D$22,Punkte!$E$1:$E$22)))</f>
        <v/>
      </c>
      <c r="U48" s="99">
        <f>IF($G48="x",0,IF(T48&lt;50,T48-COUNTIFS($G$5:$G48,"x"),0))</f>
        <v>0</v>
      </c>
      <c r="V48" s="39" t="str">
        <f>IF(AND($G48="x",T48&gt;0),0,IF(ISERROR(LOOKUP(U48,Punkte!$D$1:$D$22,Punkte!$E$1:$E$22)),"",LOOKUP((U48),Punkte!$D$1:$D$22,Punkte!$E$1:$E$22)))</f>
        <v/>
      </c>
      <c r="X48" s="99">
        <f>IF($G48="x",0,IF(W48&lt;50,W48-COUNTIFS($G$5:$G48,"x"),0))</f>
        <v>0</v>
      </c>
      <c r="Y48" s="39" t="str">
        <f>IF(AND($G48="x",W48&gt;0),0,IF(ISERROR(LOOKUP(X48,Punkte!$D$1:$D$22,Punkte!$E$1:$E$22)),"",LOOKUP((X48),Punkte!$D$1:$D$22,Punkte!$E$1:$E$22)))</f>
        <v/>
      </c>
      <c r="AA48" s="99">
        <f>IF($G48="x",0,IF(Z48&lt;50,Z48-COUNTIFS($G$5:$G48,"x"),0))</f>
        <v>0</v>
      </c>
      <c r="AB48" s="39" t="str">
        <f>IF(AND($G48="x",Z48&gt;0),0,IF(ISERROR(LOOKUP(AA48,Punkte!$D$1:$D$22,Punkte!$E$1:$E$22)),"",LOOKUP((AA48),Punkte!$D$1:$D$22,Punkte!$E$1:$E$22)))</f>
        <v/>
      </c>
      <c r="AD48" s="99">
        <f>IF($G48="x",0,IF(AC48&lt;50,AC48-COUNTIFS($G$5:$G48,"x"),0))</f>
        <v>0</v>
      </c>
      <c r="AE48" s="39" t="str">
        <f>IF(AND($G48="x",AC48&gt;0),0,IF(ISERROR(LOOKUP(AD48,Punkte!$D$1:$D$22,Punkte!$E$1:$E$22)),"",LOOKUP((AD48),Punkte!$D$1:$D$22,Punkte!$E$1:$E$22)))</f>
        <v/>
      </c>
      <c r="AG48" s="99">
        <f>IF($G48="x",0,IF(AF48&lt;50,AF48-COUNTIFS($G$5:$G48,"x"),0))</f>
        <v>0</v>
      </c>
      <c r="AH48" s="39" t="str">
        <f>IF(AND($G48="x",AF48&gt;0),0,IF(ISERROR(LOOKUP(AG48,Punkte!$D$1:$D$22,Punkte!$E$1:$E$22)),"",LOOKUP((AG48),Punkte!$D$1:$D$22,Punkte!$E$1:$E$22)))</f>
        <v/>
      </c>
      <c r="AJ48" s="99">
        <f>IF($G48="x",0,IF(AI48&lt;50,AI48-COUNTIFS($G$5:$G48,"x"),0))</f>
        <v>0</v>
      </c>
      <c r="AK48" s="39" t="str">
        <f>IF(AND($G48="x",AI48&gt;0),0,IF(ISERROR(LOOKUP(AJ48,Punkte!$D$1:$D$22,Punkte!$E$1:$E$22)),"",LOOKUP((AJ48),Punkte!$D$1:$D$22,Punkte!$E$1:$E$22)))</f>
        <v/>
      </c>
      <c r="AM48" s="99">
        <f>IF($G48="x",0,IF(AL48&lt;50,AL48-COUNTIFS($G$5:$G48,"x"),0))</f>
        <v>0</v>
      </c>
      <c r="AN48" s="39" t="str">
        <f>IF(AND($G48="x",AL48&gt;0),0,IF(ISERROR(LOOKUP(AM48,Punkte!$D$1:$D$22,Punkte!$E$1:$E$22)),"",LOOKUP((AM48),Punkte!$D$1:$D$22,Punkte!$E$1:$E$22)))</f>
        <v/>
      </c>
      <c r="AP48" s="99">
        <f>IF($G48="x",0,IF(AO48&lt;50,AO48-COUNTIFS($G$5:$G48,"x"),0))</f>
        <v>0</v>
      </c>
      <c r="AQ48" s="39" t="str">
        <f>IF(AND($G48="x",AO48&gt;0),0,IF(ISERROR(LOOKUP(AP48,Punkte!$D$1:$D$22,Punkte!$E$1:$E$22)),"",LOOKUP((AP48),Punkte!$D$1:$D$22,Punkte!$E$1:$E$22)))</f>
        <v/>
      </c>
      <c r="AR48" s="120">
        <f t="shared" si="3"/>
        <v>0</v>
      </c>
    </row>
    <row r="49" spans="1:269" x14ac:dyDescent="0.25">
      <c r="A49" s="9">
        <f t="shared" si="2"/>
        <v>13</v>
      </c>
      <c r="B49" s="146">
        <f>SUM(IF(ISNUMBER(J49),J49)+IF(ISNUMBER(M49),M49)+IF(ISNUMBER(P49),P49)+IF(ISNUMBER(S49),S49)+IF(ISNUMBER(V49),V49)+IF(ISNUMBER(Y49),Y49)+IF(ISNUMBER(AB49),AB49)+IF(ISNUMBER(AE49),AE49)+IF(ISNUMBER(AH49),AH49)+IF(ISNUMBER(AK49),AK49)+IF(ISNUMBER(#REF!),#REF!)+IF(ISNUMBER(AN49),AN49)+IF(ISNUMBER(AQ49),AQ49))</f>
        <v>0</v>
      </c>
      <c r="C49" s="18">
        <v>91</v>
      </c>
      <c r="D49" s="19"/>
      <c r="E49" s="15" t="s">
        <v>312</v>
      </c>
      <c r="F49" s="15" t="s">
        <v>313</v>
      </c>
      <c r="G49" s="185" t="s">
        <v>156</v>
      </c>
      <c r="H49" s="63"/>
      <c r="I49" s="99">
        <f>IF($G49="x",0,IF(H49&lt;50,H49-COUNTIFS($G$5:$G49,"x"),0))</f>
        <v>0</v>
      </c>
      <c r="J49" s="39" t="str">
        <f>IF(AND($G49="x",H49&gt;0),0,IF(ISERROR(LOOKUP(I49,Punkte!$D$1:$D$22,Punkte!$E$1:$E$22)),"",LOOKUP((I49),Punkte!$D$1:$D$22,Punkte!$E$1:$E$22)))</f>
        <v/>
      </c>
      <c r="L49" s="99">
        <f>IF($G49="x",0,IF(K49&lt;50,K49-COUNTIFS($G$5:$G49,"x"),0))</f>
        <v>0</v>
      </c>
      <c r="M49" s="39" t="str">
        <f>IF(AND($G49="x",K49&gt;0),0,IF(ISERROR(LOOKUP(L49,Punkte!$D$1:$D$22,Punkte!$E$1:$E$22)),"",LOOKUP((L49),Punkte!$D$1:$D$22,Punkte!$E$1:$E$22)))</f>
        <v/>
      </c>
      <c r="O49" s="99">
        <f>IF($G49="x",0,IF(N49&lt;50,N49-COUNTIFS($G$5:$G49,"x"),0))</f>
        <v>0</v>
      </c>
      <c r="P49" s="39" t="str">
        <f>IF(AND($G49="x",N49&gt;0),0,IF(ISERROR(LOOKUP(O49,Punkte!$D$1:$D$22,Punkte!$E$1:$E$22)),"",LOOKUP((O49),Punkte!$D$1:$D$22,Punkte!$E$1:$E$22)))</f>
        <v/>
      </c>
      <c r="R49" s="99">
        <f>IF($G49="x",0,IF(Q49&lt;50,Q49-COUNTIFS($G$5:$G49,"x"),0))</f>
        <v>0</v>
      </c>
      <c r="S49" s="39" t="str">
        <f>IF(AND($G49="x",Q49&gt;0),0,IF(ISERROR(LOOKUP(R49,Punkte!$D$1:$D$22,Punkte!$E$1:$E$22)),"",LOOKUP((R49),Punkte!$D$1:$D$22,Punkte!$E$1:$E$22)))</f>
        <v/>
      </c>
      <c r="U49" s="99">
        <f>IF($G49="x",0,IF(T49&lt;50,T49-COUNTIFS($G$5:$G49,"x"),0))</f>
        <v>0</v>
      </c>
      <c r="V49" s="39" t="str">
        <f>IF(AND($G49="x",T49&gt;0),0,IF(ISERROR(LOOKUP(U49,Punkte!$D$1:$D$22,Punkte!$E$1:$E$22)),"",LOOKUP((U49),Punkte!$D$1:$D$22,Punkte!$E$1:$E$22)))</f>
        <v/>
      </c>
      <c r="X49" s="99">
        <f>IF($G49="x",0,IF(W49&lt;50,W49-COUNTIFS($G$5:$G49,"x"),0))</f>
        <v>0</v>
      </c>
      <c r="Y49" s="39" t="str">
        <f>IF(AND($G49="x",W49&gt;0),0,IF(ISERROR(LOOKUP(X49,Punkte!$D$1:$D$22,Punkte!$E$1:$E$22)),"",LOOKUP((X49),Punkte!$D$1:$D$22,Punkte!$E$1:$E$22)))</f>
        <v/>
      </c>
      <c r="AA49" s="99">
        <f>IF($G49="x",0,IF(Z49&lt;50,Z49-COUNTIFS($G$5:$G49,"x"),0))</f>
        <v>0</v>
      </c>
      <c r="AB49" s="39" t="str">
        <f>IF(AND($G49="x",Z49&gt;0),0,IF(ISERROR(LOOKUP(AA49,Punkte!$D$1:$D$22,Punkte!$E$1:$E$22)),"",LOOKUP((AA49),Punkte!$D$1:$D$22,Punkte!$E$1:$E$22)))</f>
        <v/>
      </c>
      <c r="AD49" s="99">
        <f>IF($G49="x",0,IF(AC49&lt;50,AC49-COUNTIFS($G$5:$G49,"x"),0))</f>
        <v>0</v>
      </c>
      <c r="AE49" s="39" t="str">
        <f>IF(AND($G49="x",AC49&gt;0),0,IF(ISERROR(LOOKUP(AD49,Punkte!$D$1:$D$22,Punkte!$E$1:$E$22)),"",LOOKUP((AD49),Punkte!$D$1:$D$22,Punkte!$E$1:$E$22)))</f>
        <v/>
      </c>
      <c r="AG49" s="99">
        <f>IF($G49="x",0,IF(AF49&lt;50,AF49-COUNTIFS($G$5:$G49,"x"),0))</f>
        <v>0</v>
      </c>
      <c r="AH49" s="39" t="str">
        <f>IF(AND($G49="x",AF49&gt;0),0,IF(ISERROR(LOOKUP(AG49,Punkte!$D$1:$D$22,Punkte!$E$1:$E$22)),"",LOOKUP((AG49),Punkte!$D$1:$D$22,Punkte!$E$1:$E$22)))</f>
        <v/>
      </c>
      <c r="AJ49" s="99">
        <f>IF($G49="x",0,IF(AI49&lt;50,AI49-COUNTIFS($G$5:$G49,"x"),0))</f>
        <v>0</v>
      </c>
      <c r="AK49" s="39" t="str">
        <f>IF(AND($G49="x",AI49&gt;0),0,IF(ISERROR(LOOKUP(AJ49,Punkte!$D$1:$D$22,Punkte!$E$1:$E$22)),"",LOOKUP((AJ49),Punkte!$D$1:$D$22,Punkte!$E$1:$E$22)))</f>
        <v/>
      </c>
      <c r="AM49" s="99">
        <f>IF($G49="x",0,IF(AL49&lt;50,AL49-COUNTIFS($G$5:$G49,"x"),0))</f>
        <v>0</v>
      </c>
      <c r="AN49" s="39" t="str">
        <f>IF(AND($G49="x",AL49&gt;0),0,IF(ISERROR(LOOKUP(AM49,Punkte!$D$1:$D$22,Punkte!$E$1:$E$22)),"",LOOKUP((AM49),Punkte!$D$1:$D$22,Punkte!$E$1:$E$22)))</f>
        <v/>
      </c>
      <c r="AP49" s="99">
        <f>IF($G49="x",0,IF(AO49&lt;50,AO49-COUNTIFS($G$5:$G49,"x"),0))</f>
        <v>0</v>
      </c>
      <c r="AQ49" s="39" t="str">
        <f>IF(AND($G49="x",AO49&gt;0),0,IF(ISERROR(LOOKUP(AP49,Punkte!$D$1:$D$22,Punkte!$E$1:$E$22)),"",LOOKUP((AP49),Punkte!$D$1:$D$22,Punkte!$E$1:$E$22)))</f>
        <v/>
      </c>
      <c r="AR49" s="120">
        <f t="shared" si="3"/>
        <v>0</v>
      </c>
    </row>
    <row r="50" spans="1:269" x14ac:dyDescent="0.25">
      <c r="A50" s="9">
        <f t="shared" si="2"/>
        <v>13</v>
      </c>
      <c r="B50" s="146">
        <f>SUM(IF(ISNUMBER(J50),J50)+IF(ISNUMBER(M50),M50)+IF(ISNUMBER(P50),P50)+IF(ISNUMBER(S50),S50)+IF(ISNUMBER(V50),V50)+IF(ISNUMBER(Y50),Y50)+IF(ISNUMBER(AB50),AB50)+IF(ISNUMBER(AE50),AE50)+IF(ISNUMBER(AH50),AH50)+IF(ISNUMBER(AK50),AK50)+IF(ISNUMBER(#REF!),#REF!)+IF(ISNUMBER(AN50),AN50)+IF(ISNUMBER(AQ50),AQ50))</f>
        <v>0</v>
      </c>
      <c r="C50" s="18">
        <v>47</v>
      </c>
      <c r="D50" s="4"/>
      <c r="E50" s="15" t="s">
        <v>167</v>
      </c>
      <c r="F50" s="15" t="s">
        <v>72</v>
      </c>
      <c r="G50" s="185" t="s">
        <v>156</v>
      </c>
      <c r="H50" s="63"/>
      <c r="I50" s="99">
        <f>IF($G50="x",0,IF(H50&lt;50,H50-COUNTIFS($G$5:$G50,"x"),0))</f>
        <v>0</v>
      </c>
      <c r="J50" s="39" t="str">
        <f>IF(AND($G50="x",H50&gt;0),0,IF(ISERROR(LOOKUP(I50,Punkte!$D$1:$D$22,Punkte!$E$1:$E$22)),"",LOOKUP((I50),Punkte!$D$1:$D$22,Punkte!$E$1:$E$22)))</f>
        <v/>
      </c>
      <c r="L50" s="99">
        <f>IF($G50="x",0,IF(K50&lt;50,K50-COUNTIFS($G$5:$G50,"x"),0))</f>
        <v>0</v>
      </c>
      <c r="M50" s="39" t="str">
        <f>IF(AND($G50="x",K50&gt;0),0,IF(ISERROR(LOOKUP(L50,Punkte!$D$1:$D$22,Punkte!$E$1:$E$22)),"",LOOKUP((L50),Punkte!$D$1:$D$22,Punkte!$E$1:$E$22)))</f>
        <v/>
      </c>
      <c r="O50" s="99">
        <f>IF($G50="x",0,IF(N50&lt;50,N50-COUNTIFS($G$5:$G50,"x"),0))</f>
        <v>0</v>
      </c>
      <c r="P50" s="39" t="str">
        <f>IF(AND($G50="x",N50&gt;0),0,IF(ISERROR(LOOKUP(O50,Punkte!$D$1:$D$22,Punkte!$E$1:$E$22)),"",LOOKUP((O50),Punkte!$D$1:$D$22,Punkte!$E$1:$E$22)))</f>
        <v/>
      </c>
      <c r="R50" s="99">
        <f>IF($G50="x",0,IF(Q50&lt;50,Q50-COUNTIFS($G$5:$G50,"x"),0))</f>
        <v>0</v>
      </c>
      <c r="S50" s="39" t="str">
        <f>IF(AND($G50="x",Q50&gt;0),0,IF(ISERROR(LOOKUP(R50,Punkte!$D$1:$D$22,Punkte!$E$1:$E$22)),"",LOOKUP((R50),Punkte!$D$1:$D$22,Punkte!$E$1:$E$22)))</f>
        <v/>
      </c>
      <c r="U50" s="99">
        <f>IF($G50="x",0,IF(T50&lt;50,T50-COUNTIFS($G$5:$G50,"x"),0))</f>
        <v>0</v>
      </c>
      <c r="V50" s="39" t="str">
        <f>IF(AND($G50="x",T50&gt;0),0,IF(ISERROR(LOOKUP(U50,Punkte!$D$1:$D$22,Punkte!$E$1:$E$22)),"",LOOKUP((U50),Punkte!$D$1:$D$22,Punkte!$E$1:$E$22)))</f>
        <v/>
      </c>
      <c r="X50" s="99">
        <f>IF($G50="x",0,IF(W50&lt;50,W50-COUNTIFS($G$5:$G50,"x"),0))</f>
        <v>0</v>
      </c>
      <c r="Y50" s="39" t="str">
        <f>IF(AND($G50="x",W50&gt;0),0,IF(ISERROR(LOOKUP(X50,Punkte!$D$1:$D$22,Punkte!$E$1:$E$22)),"",LOOKUP((X50),Punkte!$D$1:$D$22,Punkte!$E$1:$E$22)))</f>
        <v/>
      </c>
      <c r="AA50" s="99">
        <f>IF($G50="x",0,IF(Z50&lt;50,Z50-COUNTIFS($G$5:$G50,"x"),0))</f>
        <v>0</v>
      </c>
      <c r="AB50" s="39" t="str">
        <f>IF(AND($G50="x",Z50&gt;0),0,IF(ISERROR(LOOKUP(AA50,Punkte!$D$1:$D$22,Punkte!$E$1:$E$22)),"",LOOKUP((AA50),Punkte!$D$1:$D$22,Punkte!$E$1:$E$22)))</f>
        <v/>
      </c>
      <c r="AD50" s="99">
        <f>IF($G50="x",0,IF(AC50&lt;50,AC50-COUNTIFS($G$5:$G50,"x"),0))</f>
        <v>0</v>
      </c>
      <c r="AE50" s="39" t="str">
        <f>IF(AND($G50="x",AC50&gt;0),0,IF(ISERROR(LOOKUP(AD50,Punkte!$D$1:$D$22,Punkte!$E$1:$E$22)),"",LOOKUP((AD50),Punkte!$D$1:$D$22,Punkte!$E$1:$E$22)))</f>
        <v/>
      </c>
      <c r="AG50" s="99">
        <f>IF($G50="x",0,IF(AF50&lt;50,AF50-COUNTIFS($G$5:$G50,"x"),0))</f>
        <v>0</v>
      </c>
      <c r="AH50" s="39" t="str">
        <f>IF(AND($G50="x",AF50&gt;0),0,IF(ISERROR(LOOKUP(AG50,Punkte!$D$1:$D$22,Punkte!$E$1:$E$22)),"",LOOKUP((AG50),Punkte!$D$1:$D$22,Punkte!$E$1:$E$22)))</f>
        <v/>
      </c>
      <c r="AJ50" s="99">
        <f>IF($G50="x",0,IF(AI50&lt;50,AI50-COUNTIFS($G$5:$G50,"x"),0))</f>
        <v>0</v>
      </c>
      <c r="AK50" s="39" t="str">
        <f>IF(AND($G50="x",AI50&gt;0),0,IF(ISERROR(LOOKUP(AJ50,Punkte!$D$1:$D$22,Punkte!$E$1:$E$22)),"",LOOKUP((AJ50),Punkte!$D$1:$D$22,Punkte!$E$1:$E$22)))</f>
        <v/>
      </c>
      <c r="AM50" s="99">
        <f>IF($G50="x",0,IF(AL50&lt;50,AL50-COUNTIFS($G$5:$G50,"x"),0))</f>
        <v>0</v>
      </c>
      <c r="AN50" s="39" t="str">
        <f>IF(AND($G50="x",AL50&gt;0),0,IF(ISERROR(LOOKUP(AM50,Punkte!$D$1:$D$22,Punkte!$E$1:$E$22)),"",LOOKUP((AM50),Punkte!$D$1:$D$22,Punkte!$E$1:$E$22)))</f>
        <v/>
      </c>
      <c r="AP50" s="99">
        <f>IF($G50="x",0,IF(AO50&lt;50,AO50-COUNTIFS($G$5:$G50,"x"),0))</f>
        <v>0</v>
      </c>
      <c r="AQ50" s="39" t="str">
        <f>IF(AND($G50="x",AO50&gt;0),0,IF(ISERROR(LOOKUP(AP50,Punkte!$D$1:$D$22,Punkte!$E$1:$E$22)),"",LOOKUP((AP50),Punkte!$D$1:$D$22,Punkte!$E$1:$E$22)))</f>
        <v/>
      </c>
      <c r="AR50" s="120">
        <f t="shared" si="3"/>
        <v>0</v>
      </c>
    </row>
    <row r="51" spans="1:269" x14ac:dyDescent="0.25">
      <c r="A51" s="9">
        <f t="shared" si="2"/>
        <v>13</v>
      </c>
      <c r="B51" s="146">
        <f>SUM(IF(ISNUMBER(J51),J51)+IF(ISNUMBER(M51),M51)+IF(ISNUMBER(P51),P51)+IF(ISNUMBER(S51),S51)+IF(ISNUMBER(V51),V51)+IF(ISNUMBER(Y51),Y51)+IF(ISNUMBER(AB51),AB51)+IF(ISNUMBER(AE51),AE51)+IF(ISNUMBER(AH51),AH51)+IF(ISNUMBER(AK51),AK51)+IF(ISNUMBER(#REF!),#REF!)+IF(ISNUMBER(AN51),AN51)+IF(ISNUMBER(AQ51),AQ51))</f>
        <v>0</v>
      </c>
      <c r="C51" s="3">
        <v>26</v>
      </c>
      <c r="E51" s="15" t="s">
        <v>225</v>
      </c>
      <c r="F51" s="15" t="s">
        <v>226</v>
      </c>
      <c r="G51" s="185" t="s">
        <v>156</v>
      </c>
      <c r="H51" s="63"/>
      <c r="I51" s="99">
        <f>IF($G51="x",0,IF(H51&lt;50,H51-COUNTIFS($G$5:$G51,"x"),0))</f>
        <v>0</v>
      </c>
      <c r="J51" s="39" t="str">
        <f>IF(AND($G51="x",H51&gt;0),0,IF(ISERROR(LOOKUP(I51,Punkte!$D$1:$D$22,Punkte!$E$1:$E$22)),"",LOOKUP((I51),Punkte!$D$1:$D$22,Punkte!$E$1:$E$22)))</f>
        <v/>
      </c>
      <c r="L51" s="99">
        <f>IF($G51="x",0,IF(K51&lt;50,K51-COUNTIFS($G$5:$G51,"x"),0))</f>
        <v>0</v>
      </c>
      <c r="M51" s="39" t="str">
        <f>IF(AND($G51="x",K51&gt;0),0,IF(ISERROR(LOOKUP(L51,Punkte!$D$1:$D$22,Punkte!$E$1:$E$22)),"",LOOKUP((L51),Punkte!$D$1:$D$22,Punkte!$E$1:$E$22)))</f>
        <v/>
      </c>
      <c r="O51" s="99">
        <f>IF($G51="x",0,IF(N51&lt;50,N51-COUNTIFS($G$5:$G51,"x"),0))</f>
        <v>0</v>
      </c>
      <c r="P51" s="39" t="str">
        <f>IF(AND($G51="x",N51&gt;0),0,IF(ISERROR(LOOKUP(O51,Punkte!$D$1:$D$22,Punkte!$E$1:$E$22)),"",LOOKUP((O51),Punkte!$D$1:$D$22,Punkte!$E$1:$E$22)))</f>
        <v/>
      </c>
      <c r="R51" s="99">
        <f>IF($G51="x",0,IF(Q51&lt;50,Q51-COUNTIFS($G$5:$G51,"x"),0))</f>
        <v>0</v>
      </c>
      <c r="S51" s="39" t="str">
        <f>IF(AND($G51="x",Q51&gt;0),0,IF(ISERROR(LOOKUP(R51,Punkte!$D$1:$D$22,Punkte!$E$1:$E$22)),"",LOOKUP((R51),Punkte!$D$1:$D$22,Punkte!$E$1:$E$22)))</f>
        <v/>
      </c>
      <c r="U51" s="99">
        <f>IF($G51="x",0,IF(T51&lt;50,T51-COUNTIFS($G$5:$G51,"x"),0))</f>
        <v>0</v>
      </c>
      <c r="V51" s="39" t="str">
        <f>IF(AND($G51="x",T51&gt;0),0,IF(ISERROR(LOOKUP(U51,Punkte!$D$1:$D$22,Punkte!$E$1:$E$22)),"",LOOKUP((U51),Punkte!$D$1:$D$22,Punkte!$E$1:$E$22)))</f>
        <v/>
      </c>
      <c r="X51" s="99">
        <f>IF($G51="x",0,IF(W51&lt;50,W51-COUNTIFS($G$5:$G51,"x"),0))</f>
        <v>0</v>
      </c>
      <c r="Y51" s="39" t="str">
        <f>IF(AND($G51="x",W51&gt;0),0,IF(ISERROR(LOOKUP(X51,Punkte!$D$1:$D$22,Punkte!$E$1:$E$22)),"",LOOKUP((X51),Punkte!$D$1:$D$22,Punkte!$E$1:$E$22)))</f>
        <v/>
      </c>
      <c r="AA51" s="99">
        <f>IF($G51="x",0,IF(Z51&lt;50,Z51-COUNTIFS($G$5:$G51,"x"),0))</f>
        <v>0</v>
      </c>
      <c r="AB51" s="39" t="str">
        <f>IF(AND($G51="x",Z51&gt;0),0,IF(ISERROR(LOOKUP(AA51,Punkte!$D$1:$D$22,Punkte!$E$1:$E$22)),"",LOOKUP((AA51),Punkte!$D$1:$D$22,Punkte!$E$1:$E$22)))</f>
        <v/>
      </c>
      <c r="AD51" s="99">
        <f>IF($G51="x",0,IF(AC51&lt;50,AC51-COUNTIFS($G$5:$G51,"x"),0))</f>
        <v>0</v>
      </c>
      <c r="AE51" s="39" t="str">
        <f>IF(AND($G51="x",AC51&gt;0),0,IF(ISERROR(LOOKUP(AD51,Punkte!$D$1:$D$22,Punkte!$E$1:$E$22)),"",LOOKUP((AD51),Punkte!$D$1:$D$22,Punkte!$E$1:$E$22)))</f>
        <v/>
      </c>
      <c r="AG51" s="99">
        <f>IF($G51="x",0,IF(AF51&lt;50,AF51-COUNTIFS($G$5:$G51,"x"),0))</f>
        <v>0</v>
      </c>
      <c r="AH51" s="39" t="str">
        <f>IF(AND($G51="x",AF51&gt;0),0,IF(ISERROR(LOOKUP(AG51,Punkte!$D$1:$D$22,Punkte!$E$1:$E$22)),"",LOOKUP((AG51),Punkte!$D$1:$D$22,Punkte!$E$1:$E$22)))</f>
        <v/>
      </c>
      <c r="AJ51" s="99">
        <f>IF($G51="x",0,IF(AI51&lt;50,AI51-COUNTIFS($G$5:$G51,"x"),0))</f>
        <v>0</v>
      </c>
      <c r="AK51" s="39" t="str">
        <f>IF(AND($G51="x",AI51&gt;0),0,IF(ISERROR(LOOKUP(AJ51,Punkte!$D$1:$D$22,Punkte!$E$1:$E$22)),"",LOOKUP((AJ51),Punkte!$D$1:$D$22,Punkte!$E$1:$E$22)))</f>
        <v/>
      </c>
      <c r="AM51" s="99">
        <f>IF($G51="x",0,IF(AL51&lt;50,AL51-COUNTIFS($G$5:$G51,"x"),0))</f>
        <v>0</v>
      </c>
      <c r="AN51" s="39" t="str">
        <f>IF(AND($G51="x",AL51&gt;0),0,IF(ISERROR(LOOKUP(AM51,Punkte!$D$1:$D$22,Punkte!$E$1:$E$22)),"",LOOKUP((AM51),Punkte!$D$1:$D$22,Punkte!$E$1:$E$22)))</f>
        <v/>
      </c>
      <c r="AP51" s="99">
        <f>IF($G51="x",0,IF(AO51&lt;50,AO51-COUNTIFS($G$5:$G51,"x"),0))</f>
        <v>0</v>
      </c>
      <c r="AQ51" s="39" t="str">
        <f>IF(AND($G51="x",AO51&gt;0),0,IF(ISERROR(LOOKUP(AP51,Punkte!$D$1:$D$22,Punkte!$E$1:$E$22)),"",LOOKUP((AP51),Punkte!$D$1:$D$22,Punkte!$E$1:$E$22)))</f>
        <v/>
      </c>
      <c r="AR51" s="120">
        <f t="shared" si="3"/>
        <v>0</v>
      </c>
    </row>
    <row r="52" spans="1:269" x14ac:dyDescent="0.25">
      <c r="A52" s="9">
        <f t="shared" si="2"/>
        <v>13</v>
      </c>
      <c r="B52" s="146">
        <f>SUM(IF(ISNUMBER(J52),J52)+IF(ISNUMBER(M52),M52)+IF(ISNUMBER(P52),P52)+IF(ISNUMBER(S52),S52)+IF(ISNUMBER(V52),V52)+IF(ISNUMBER(Y52),Y52)+IF(ISNUMBER(AB52),AB52)+IF(ISNUMBER(AE52),AE52)+IF(ISNUMBER(AH52),AH52)+IF(ISNUMBER(AK52),AK52)+IF(ISNUMBER(#REF!),#REF!)+IF(ISNUMBER(AN52),AN52)+IF(ISNUMBER(AQ52),AQ52))</f>
        <v>0</v>
      </c>
      <c r="C52" s="18">
        <v>46</v>
      </c>
      <c r="D52" s="4"/>
      <c r="E52" s="15" t="s">
        <v>76</v>
      </c>
      <c r="F52" s="15" t="s">
        <v>77</v>
      </c>
      <c r="G52" s="185" t="s">
        <v>156</v>
      </c>
      <c r="H52" s="63"/>
      <c r="I52" s="99">
        <f>IF($G52="x",0,IF(H52&lt;50,H52-COUNTIFS($G$5:$G52,"x"),0))</f>
        <v>0</v>
      </c>
      <c r="J52" s="39" t="str">
        <f>IF(AND($G52="x",H52&gt;0),0,IF(ISERROR(LOOKUP(I52,Punkte!$D$1:$D$22,Punkte!$E$1:$E$22)),"",LOOKUP((I52),Punkte!$D$1:$D$22,Punkte!$E$1:$E$22)))</f>
        <v/>
      </c>
      <c r="L52" s="99">
        <f>IF($G52="x",0,IF(K52&lt;50,K52-COUNTIFS($G$5:$G52,"x"),0))</f>
        <v>0</v>
      </c>
      <c r="M52" s="39" t="str">
        <f>IF(AND($G52="x",K52&gt;0),0,IF(ISERROR(LOOKUP(L52,Punkte!$D$1:$D$22,Punkte!$E$1:$E$22)),"",LOOKUP((L52),Punkte!$D$1:$D$22,Punkte!$E$1:$E$22)))</f>
        <v/>
      </c>
      <c r="O52" s="99">
        <f>IF($G52="x",0,IF(N52&lt;50,N52-COUNTIFS($G$5:$G52,"x"),0))</f>
        <v>0</v>
      </c>
      <c r="P52" s="39" t="str">
        <f>IF(AND($G52="x",N52&gt;0),0,IF(ISERROR(LOOKUP(O52,Punkte!$D$1:$D$22,Punkte!$E$1:$E$22)),"",LOOKUP((O52),Punkte!$D$1:$D$22,Punkte!$E$1:$E$22)))</f>
        <v/>
      </c>
      <c r="R52" s="99">
        <f>IF($G52="x",0,IF(Q52&lt;50,Q52-COUNTIFS($G$5:$G52,"x"),0))</f>
        <v>0</v>
      </c>
      <c r="S52" s="39" t="str">
        <f>IF(AND($G52="x",Q52&gt;0),0,IF(ISERROR(LOOKUP(R52,Punkte!$D$1:$D$22,Punkte!$E$1:$E$22)),"",LOOKUP((R52),Punkte!$D$1:$D$22,Punkte!$E$1:$E$22)))</f>
        <v/>
      </c>
      <c r="U52" s="99">
        <f>IF($G52="x",0,IF(T52&lt;50,T52-COUNTIFS($G$5:$G52,"x"),0))</f>
        <v>0</v>
      </c>
      <c r="V52" s="39" t="str">
        <f>IF(AND($G52="x",T52&gt;0),0,IF(ISERROR(LOOKUP(U52,Punkte!$D$1:$D$22,Punkte!$E$1:$E$22)),"",LOOKUP((U52),Punkte!$D$1:$D$22,Punkte!$E$1:$E$22)))</f>
        <v/>
      </c>
      <c r="X52" s="99">
        <f>IF($G52="x",0,IF(W52&lt;50,W52-COUNTIFS($G$5:$G52,"x"),0))</f>
        <v>0</v>
      </c>
      <c r="Y52" s="39" t="str">
        <f>IF(AND($G52="x",W52&gt;0),0,IF(ISERROR(LOOKUP(X52,Punkte!$D$1:$D$22,Punkte!$E$1:$E$22)),"",LOOKUP((X52),Punkte!$D$1:$D$22,Punkte!$E$1:$E$22)))</f>
        <v/>
      </c>
      <c r="AA52" s="99">
        <f>IF($G52="x",0,IF(Z52&lt;50,Z52-COUNTIFS($G$5:$G52,"x"),0))</f>
        <v>0</v>
      </c>
      <c r="AB52" s="39" t="str">
        <f>IF(AND($G52="x",Z52&gt;0),0,IF(ISERROR(LOOKUP(AA52,Punkte!$D$1:$D$22,Punkte!$E$1:$E$22)),"",LOOKUP((AA52),Punkte!$D$1:$D$22,Punkte!$E$1:$E$22)))</f>
        <v/>
      </c>
      <c r="AD52" s="99">
        <f>IF($G52="x",0,IF(AC52&lt;50,AC52-COUNTIFS($G$5:$G52,"x"),0))</f>
        <v>0</v>
      </c>
      <c r="AE52" s="39" t="str">
        <f>IF(AND($G52="x",AC52&gt;0),0,IF(ISERROR(LOOKUP(AD52,Punkte!$D$1:$D$22,Punkte!$E$1:$E$22)),"",LOOKUP((AD52),Punkte!$D$1:$D$22,Punkte!$E$1:$E$22)))</f>
        <v/>
      </c>
      <c r="AG52" s="99">
        <f>IF($G52="x",0,IF(AF52&lt;50,AF52-COUNTIFS($G$5:$G52,"x"),0))</f>
        <v>0</v>
      </c>
      <c r="AH52" s="39" t="str">
        <f>IF(AND($G52="x",AF52&gt;0),0,IF(ISERROR(LOOKUP(AG52,Punkte!$D$1:$D$22,Punkte!$E$1:$E$22)),"",LOOKUP((AG52),Punkte!$D$1:$D$22,Punkte!$E$1:$E$22)))</f>
        <v/>
      </c>
      <c r="AJ52" s="99">
        <f>IF($G52="x",0,IF(AI52&lt;50,AI52-COUNTIFS($G$5:$G52,"x"),0))</f>
        <v>0</v>
      </c>
      <c r="AK52" s="39" t="str">
        <f>IF(AND($G52="x",AI52&gt;0),0,IF(ISERROR(LOOKUP(AJ52,Punkte!$D$1:$D$22,Punkte!$E$1:$E$22)),"",LOOKUP((AJ52),Punkte!$D$1:$D$22,Punkte!$E$1:$E$22)))</f>
        <v/>
      </c>
      <c r="AM52" s="99">
        <f>IF($G52="x",0,IF(AL52&lt;50,AL52-COUNTIFS($G$5:$G52,"x"),0))</f>
        <v>0</v>
      </c>
      <c r="AN52" s="39" t="str">
        <f>IF(AND($G52="x",AL52&gt;0),0,IF(ISERROR(LOOKUP(AM52,Punkte!$D$1:$D$22,Punkte!$E$1:$E$22)),"",LOOKUP((AM52),Punkte!$D$1:$D$22,Punkte!$E$1:$E$22)))</f>
        <v/>
      </c>
      <c r="AP52" s="99">
        <f>IF($G52="x",0,IF(AO52&lt;50,AO52-COUNTIFS($G$5:$G52,"x"),0))</f>
        <v>0</v>
      </c>
      <c r="AQ52" s="39" t="str">
        <f>IF(AND($G52="x",AO52&gt;0),0,IF(ISERROR(LOOKUP(AP52,Punkte!$D$1:$D$22,Punkte!$E$1:$E$22)),"",LOOKUP((AP52),Punkte!$D$1:$D$22,Punkte!$E$1:$E$22)))</f>
        <v/>
      </c>
      <c r="AR52" s="120">
        <f t="shared" si="3"/>
        <v>0</v>
      </c>
    </row>
    <row r="53" spans="1:269" x14ac:dyDescent="0.25">
      <c r="A53" s="9">
        <f t="shared" si="2"/>
        <v>13</v>
      </c>
      <c r="B53" s="146">
        <f>SUM(IF(ISNUMBER(J53),J53)+IF(ISNUMBER(M53),M53)+IF(ISNUMBER(P53),P53)+IF(ISNUMBER(S53),S53)+IF(ISNUMBER(V53),V53)+IF(ISNUMBER(Y53),Y53)+IF(ISNUMBER(AB53),AB53)+IF(ISNUMBER(AE53),AE53)+IF(ISNUMBER(AH53),AH53)+IF(ISNUMBER(AK53),AK53)+IF(ISNUMBER(#REF!),#REF!)+IF(ISNUMBER(AN53),AN53)+IF(ISNUMBER(AQ53),AQ53))</f>
        <v>0</v>
      </c>
      <c r="C53" s="3">
        <v>7</v>
      </c>
      <c r="D53" s="19"/>
      <c r="E53" s="15" t="s">
        <v>212</v>
      </c>
      <c r="F53" s="15" t="s">
        <v>213</v>
      </c>
      <c r="G53" s="185" t="s">
        <v>156</v>
      </c>
      <c r="H53" s="63"/>
      <c r="I53" s="99">
        <f>IF($G53="x",0,IF(H53&lt;50,H53-COUNTIFS($G$5:$G53,"x"),0))</f>
        <v>0</v>
      </c>
      <c r="J53" s="39" t="str">
        <f>IF(AND($G53="x",H53&gt;0),0,IF(ISERROR(LOOKUP(I53,Punkte!$D$1:$D$22,Punkte!$E$1:$E$22)),"",LOOKUP((I53),Punkte!$D$1:$D$22,Punkte!$E$1:$E$22)))</f>
        <v/>
      </c>
      <c r="L53" s="99">
        <f>IF($G53="x",0,IF(K53&lt;50,K53-COUNTIFS($G$5:$G53,"x"),0))</f>
        <v>0</v>
      </c>
      <c r="M53" s="39" t="str">
        <f>IF(AND($G53="x",K53&gt;0),0,IF(ISERROR(LOOKUP(L53,Punkte!$D$1:$D$22,Punkte!$E$1:$E$22)),"",LOOKUP((L53),Punkte!$D$1:$D$22,Punkte!$E$1:$E$22)))</f>
        <v/>
      </c>
      <c r="O53" s="99">
        <f>IF($G53="x",0,IF(N53&lt;50,N53-COUNTIFS($G$5:$G53,"x"),0))</f>
        <v>0</v>
      </c>
      <c r="P53" s="39" t="str">
        <f>IF(AND($G53="x",N53&gt;0),0,IF(ISERROR(LOOKUP(O53,Punkte!$D$1:$D$22,Punkte!$E$1:$E$22)),"",LOOKUP((O53),Punkte!$D$1:$D$22,Punkte!$E$1:$E$22)))</f>
        <v/>
      </c>
      <c r="R53" s="99">
        <f>IF($G53="x",0,IF(Q53&lt;50,Q53-COUNTIFS($G$5:$G53,"x"),0))</f>
        <v>0</v>
      </c>
      <c r="S53" s="39" t="str">
        <f>IF(AND($G53="x",Q53&gt;0),0,IF(ISERROR(LOOKUP(R53,Punkte!$D$1:$D$22,Punkte!$E$1:$E$22)),"",LOOKUP((R53),Punkte!$D$1:$D$22,Punkte!$E$1:$E$22)))</f>
        <v/>
      </c>
      <c r="U53" s="99">
        <f>IF($G53="x",0,IF(T53&lt;50,T53-COUNTIFS($G$5:$G53,"x"),0))</f>
        <v>0</v>
      </c>
      <c r="V53" s="39" t="str">
        <f>IF(AND($G53="x",T53&gt;0),0,IF(ISERROR(LOOKUP(U53,Punkte!$D$1:$D$22,Punkte!$E$1:$E$22)),"",LOOKUP((U53),Punkte!$D$1:$D$22,Punkte!$E$1:$E$22)))</f>
        <v/>
      </c>
      <c r="X53" s="99">
        <f>IF($G53="x",0,IF(W53&lt;50,W53-COUNTIFS($G$5:$G53,"x"),0))</f>
        <v>0</v>
      </c>
      <c r="Y53" s="39" t="str">
        <f>IF(AND($G53="x",W53&gt;0),0,IF(ISERROR(LOOKUP(X53,Punkte!$D$1:$D$22,Punkte!$E$1:$E$22)),"",LOOKUP((X53),Punkte!$D$1:$D$22,Punkte!$E$1:$E$22)))</f>
        <v/>
      </c>
      <c r="AA53" s="99">
        <f>IF($G53="x",0,IF(Z53&lt;50,Z53-COUNTIFS($G$5:$G53,"x"),0))</f>
        <v>0</v>
      </c>
      <c r="AB53" s="39" t="str">
        <f>IF(AND($G53="x",Z53&gt;0),0,IF(ISERROR(LOOKUP(AA53,Punkte!$D$1:$D$22,Punkte!$E$1:$E$22)),"",LOOKUP((AA53),Punkte!$D$1:$D$22,Punkte!$E$1:$E$22)))</f>
        <v/>
      </c>
      <c r="AD53" s="99">
        <f>IF($G53="x",0,IF(AC53&lt;50,AC53-COUNTIFS($G$5:$G53,"x"),0))</f>
        <v>0</v>
      </c>
      <c r="AE53" s="39" t="str">
        <f>IF(AND($G53="x",AC53&gt;0),0,IF(ISERROR(LOOKUP(AD53,Punkte!$D$1:$D$22,Punkte!$E$1:$E$22)),"",LOOKUP((AD53),Punkte!$D$1:$D$22,Punkte!$E$1:$E$22)))</f>
        <v/>
      </c>
      <c r="AG53" s="99">
        <f>IF($G53="x",0,IF(AF53&lt;50,AF53-COUNTIFS($G$5:$G53,"x"),0))</f>
        <v>0</v>
      </c>
      <c r="AH53" s="39" t="str">
        <f>IF(AND($G53="x",AF53&gt;0),0,IF(ISERROR(LOOKUP(AG53,Punkte!$D$1:$D$22,Punkte!$E$1:$E$22)),"",LOOKUP((AG53),Punkte!$D$1:$D$22,Punkte!$E$1:$E$22)))</f>
        <v/>
      </c>
      <c r="AJ53" s="99">
        <f>IF($G53="x",0,IF(AI53&lt;50,AI53-COUNTIFS($G$5:$G53,"x"),0))</f>
        <v>0</v>
      </c>
      <c r="AK53" s="39" t="str">
        <f>IF(AND($G53="x",AI53&gt;0),0,IF(ISERROR(LOOKUP(AJ53,Punkte!$D$1:$D$22,Punkte!$E$1:$E$22)),"",LOOKUP((AJ53),Punkte!$D$1:$D$22,Punkte!$E$1:$E$22)))</f>
        <v/>
      </c>
      <c r="AM53" s="99">
        <f>IF($G53="x",0,IF(AL53&lt;50,AL53-COUNTIFS($G$5:$G53,"x"),0))</f>
        <v>0</v>
      </c>
      <c r="AN53" s="39" t="str">
        <f>IF(AND($G53="x",AL53&gt;0),0,IF(ISERROR(LOOKUP(AM53,Punkte!$D$1:$D$22,Punkte!$E$1:$E$22)),"",LOOKUP((AM53),Punkte!$D$1:$D$22,Punkte!$E$1:$E$22)))</f>
        <v/>
      </c>
      <c r="AP53" s="99">
        <f>IF($G53="x",0,IF(AO53&lt;50,AO53-COUNTIFS($G$5:$G53,"x"),0))</f>
        <v>0</v>
      </c>
      <c r="AQ53" s="39" t="str">
        <f>IF(AND($G53="x",AO53&gt;0),0,IF(ISERROR(LOOKUP(AP53,Punkte!$D$1:$D$22,Punkte!$E$1:$E$22)),"",LOOKUP((AP53),Punkte!$D$1:$D$22,Punkte!$E$1:$E$22)))</f>
        <v/>
      </c>
      <c r="AR53" s="120">
        <f t="shared" si="3"/>
        <v>0</v>
      </c>
    </row>
    <row r="54" spans="1:269" x14ac:dyDescent="0.25">
      <c r="A54" s="9">
        <f t="shared" si="2"/>
        <v>13</v>
      </c>
      <c r="B54" s="146">
        <f>SUM(IF(ISNUMBER(J54),J54)+IF(ISNUMBER(M54),M54)+IF(ISNUMBER(P54),P54)+IF(ISNUMBER(S54),S54)+IF(ISNUMBER(V54),V54)+IF(ISNUMBER(Y54),Y54)+IF(ISNUMBER(AB54),AB54)+IF(ISNUMBER(AE54),AE54)+IF(ISNUMBER(AH54),AH54)+IF(ISNUMBER(AK54),AK54)+IF(ISNUMBER(#REF!),#REF!)+IF(ISNUMBER(AN54),AN54)+IF(ISNUMBER(AQ54),AQ54))</f>
        <v>0</v>
      </c>
      <c r="C54" s="3">
        <v>37</v>
      </c>
      <c r="D54" s="19" t="s">
        <v>67</v>
      </c>
      <c r="E54" s="15" t="s">
        <v>68</v>
      </c>
      <c r="F54" s="15" t="s">
        <v>84</v>
      </c>
      <c r="G54" s="185" t="s">
        <v>156</v>
      </c>
      <c r="H54" s="63"/>
      <c r="I54" s="99">
        <f>IF($G54="x",0,IF(H54&lt;50,H54-COUNTIFS($G$5:$G54,"x"),0))</f>
        <v>0</v>
      </c>
      <c r="J54" s="39" t="str">
        <f>IF(AND($G54="x",H54&gt;0),0,IF(ISERROR(LOOKUP(I54,Punkte!$D$1:$D$22,Punkte!$E$1:$E$22)),"",LOOKUP((I54),Punkte!$D$1:$D$22,Punkte!$E$1:$E$22)))</f>
        <v/>
      </c>
      <c r="L54" s="99">
        <f>IF($G54="x",0,IF(K54&lt;50,K54-COUNTIFS($G$5:$G54,"x"),0))</f>
        <v>0</v>
      </c>
      <c r="M54" s="39" t="str">
        <f>IF(AND($G54="x",K54&gt;0),0,IF(ISERROR(LOOKUP(L54,Punkte!$D$1:$D$22,Punkte!$E$1:$E$22)),"",LOOKUP((L54),Punkte!$D$1:$D$22,Punkte!$E$1:$E$22)))</f>
        <v/>
      </c>
      <c r="O54" s="99">
        <f>IF($G54="x",0,IF(N54&lt;50,N54-COUNTIFS($G$5:$G54,"x"),0))</f>
        <v>0</v>
      </c>
      <c r="P54" s="39" t="str">
        <f>IF(AND($G54="x",N54&gt;0),0,IF(ISERROR(LOOKUP(O54,Punkte!$D$1:$D$22,Punkte!$E$1:$E$22)),"",LOOKUP((O54),Punkte!$D$1:$D$22,Punkte!$E$1:$E$22)))</f>
        <v/>
      </c>
      <c r="R54" s="99">
        <f>IF($G54="x",0,IF(Q54&lt;50,Q54-COUNTIFS($G$5:$G54,"x"),0))</f>
        <v>0</v>
      </c>
      <c r="S54" s="39" t="str">
        <f>IF(AND($G54="x",Q54&gt;0),0,IF(ISERROR(LOOKUP(R54,Punkte!$D$1:$D$22,Punkte!$E$1:$E$22)),"",LOOKUP((R54),Punkte!$D$1:$D$22,Punkte!$E$1:$E$22)))</f>
        <v/>
      </c>
      <c r="U54" s="99">
        <f>IF($G54="x",0,IF(T54&lt;50,T54-COUNTIFS($G$5:$G54,"x"),0))</f>
        <v>0</v>
      </c>
      <c r="V54" s="39" t="str">
        <f>IF(AND($G54="x",T54&gt;0),0,IF(ISERROR(LOOKUP(U54,Punkte!$D$1:$D$22,Punkte!$E$1:$E$22)),"",LOOKUP((U54),Punkte!$D$1:$D$22,Punkte!$E$1:$E$22)))</f>
        <v/>
      </c>
      <c r="X54" s="99">
        <f>IF($G54="x",0,IF(W54&lt;50,W54-COUNTIFS($G$5:$G54,"x"),0))</f>
        <v>0</v>
      </c>
      <c r="Y54" s="39" t="str">
        <f>IF(AND($G54="x",W54&gt;0),0,IF(ISERROR(LOOKUP(X54,Punkte!$D$1:$D$22,Punkte!$E$1:$E$22)),"",LOOKUP((X54),Punkte!$D$1:$D$22,Punkte!$E$1:$E$22)))</f>
        <v/>
      </c>
      <c r="AA54" s="99">
        <f>IF($G54="x",0,IF(Z54&lt;50,Z54-COUNTIFS($G$5:$G54,"x"),0))</f>
        <v>0</v>
      </c>
      <c r="AB54" s="39" t="str">
        <f>IF(AND($G54="x",Z54&gt;0),0,IF(ISERROR(LOOKUP(AA54,Punkte!$D$1:$D$22,Punkte!$E$1:$E$22)),"",LOOKUP((AA54),Punkte!$D$1:$D$22,Punkte!$E$1:$E$22)))</f>
        <v/>
      </c>
      <c r="AD54" s="99">
        <f>IF($G54="x",0,IF(AC54&lt;50,AC54-COUNTIFS($G$5:$G54,"x"),0))</f>
        <v>0</v>
      </c>
      <c r="AE54" s="39" t="str">
        <f>IF(AND($G54="x",AC54&gt;0),0,IF(ISERROR(LOOKUP(AD54,Punkte!$D$1:$D$22,Punkte!$E$1:$E$22)),"",LOOKUP((AD54),Punkte!$D$1:$D$22,Punkte!$E$1:$E$22)))</f>
        <v/>
      </c>
      <c r="AG54" s="99">
        <f>IF($G54="x",0,IF(AF54&lt;50,AF54-COUNTIFS($G$5:$G54,"x"),0))</f>
        <v>0</v>
      </c>
      <c r="AH54" s="39" t="str">
        <f>IF(AND($G54="x",AF54&gt;0),0,IF(ISERROR(LOOKUP(AG54,Punkte!$D$1:$D$22,Punkte!$E$1:$E$22)),"",LOOKUP((AG54),Punkte!$D$1:$D$22,Punkte!$E$1:$E$22)))</f>
        <v/>
      </c>
      <c r="AJ54" s="99">
        <f>IF($G54="x",0,IF(AI54&lt;50,AI54-COUNTIFS($G$5:$G54,"x"),0))</f>
        <v>0</v>
      </c>
      <c r="AK54" s="39" t="str">
        <f>IF(AND($G54="x",AI54&gt;0),0,IF(ISERROR(LOOKUP(AJ54,Punkte!$D$1:$D$22,Punkte!$E$1:$E$22)),"",LOOKUP((AJ54),Punkte!$D$1:$D$22,Punkte!$E$1:$E$22)))</f>
        <v/>
      </c>
      <c r="AM54" s="99">
        <f>IF($G54="x",0,IF(AL54&lt;50,AL54-COUNTIFS($G$5:$G54,"x"),0))</f>
        <v>0</v>
      </c>
      <c r="AN54" s="39" t="str">
        <f>IF(AND($G54="x",AL54&gt;0),0,IF(ISERROR(LOOKUP(AM54,Punkte!$D$1:$D$22,Punkte!$E$1:$E$22)),"",LOOKUP((AM54),Punkte!$D$1:$D$22,Punkte!$E$1:$E$22)))</f>
        <v/>
      </c>
      <c r="AP54" s="99">
        <f>IF($G54="x",0,IF(AO54&lt;50,AO54-COUNTIFS($G$5:$G54,"x"),0))</f>
        <v>0</v>
      </c>
      <c r="AQ54" s="39" t="str">
        <f>IF(AND($G54="x",AO54&gt;0),0,IF(ISERROR(LOOKUP(AP54,Punkte!$D$1:$D$22,Punkte!$E$1:$E$22)),"",LOOKUP((AP54),Punkte!$D$1:$D$22,Punkte!$E$1:$E$22)))</f>
        <v/>
      </c>
      <c r="AR54" s="120">
        <f t="shared" si="3"/>
        <v>0</v>
      </c>
    </row>
    <row r="55" spans="1:269" x14ac:dyDescent="0.25">
      <c r="A55" s="9">
        <f t="shared" si="2"/>
        <v>13</v>
      </c>
      <c r="B55" s="146">
        <f>SUM(IF(ISNUMBER(J55),J55)+IF(ISNUMBER(M55),M55)+IF(ISNUMBER(P55),P55)+IF(ISNUMBER(S55),S55)+IF(ISNUMBER(V55),V55)+IF(ISNUMBER(Y55),Y55)+IF(ISNUMBER(AB55),AB55)+IF(ISNUMBER(AE55),AE55)+IF(ISNUMBER(AH55),AH55)+IF(ISNUMBER(AK55),AK55)+IF(ISNUMBER(#REF!),#REF!)+IF(ISNUMBER(AN55),AN55)+IF(ISNUMBER(AQ55),AQ55))</f>
        <v>0</v>
      </c>
      <c r="C55" s="3">
        <v>38</v>
      </c>
      <c r="D55" s="19"/>
      <c r="E55" s="15" t="s">
        <v>68</v>
      </c>
      <c r="F55" s="15" t="s">
        <v>66</v>
      </c>
      <c r="G55" s="185" t="s">
        <v>156</v>
      </c>
      <c r="H55" s="63"/>
      <c r="I55" s="99">
        <f>IF($G55="x",0,IF(H55&lt;50,H55-COUNTIFS($G$5:$G55,"x"),0))</f>
        <v>0</v>
      </c>
      <c r="J55" s="39" t="str">
        <f>IF(AND($G55="x",H55&gt;0),0,IF(ISERROR(LOOKUP(I55,Punkte!$D$1:$D$22,Punkte!$E$1:$E$22)),"",LOOKUP((I55),Punkte!$D$1:$D$22,Punkte!$E$1:$E$22)))</f>
        <v/>
      </c>
      <c r="L55" s="99">
        <f>IF($G55="x",0,IF(K55&lt;50,K55-COUNTIFS($G$5:$G55,"x"),0))</f>
        <v>0</v>
      </c>
      <c r="M55" s="39" t="str">
        <f>IF(AND($G55="x",K55&gt;0),0,IF(ISERROR(LOOKUP(L55,Punkte!$D$1:$D$22,Punkte!$E$1:$E$22)),"",LOOKUP((L55),Punkte!$D$1:$D$22,Punkte!$E$1:$E$22)))</f>
        <v/>
      </c>
      <c r="O55" s="99">
        <f>IF($G55="x",0,IF(N55&lt;50,N55-COUNTIFS($G$5:$G55,"x"),0))</f>
        <v>0</v>
      </c>
      <c r="P55" s="39" t="str">
        <f>IF(AND($G55="x",N55&gt;0),0,IF(ISERROR(LOOKUP(O55,Punkte!$D$1:$D$22,Punkte!$E$1:$E$22)),"",LOOKUP((O55),Punkte!$D$1:$D$22,Punkte!$E$1:$E$22)))</f>
        <v/>
      </c>
      <c r="R55" s="99">
        <f>IF($G55="x",0,IF(Q55&lt;50,Q55-COUNTIFS($G$5:$G55,"x"),0))</f>
        <v>0</v>
      </c>
      <c r="S55" s="39" t="str">
        <f>IF(AND($G55="x",Q55&gt;0),0,IF(ISERROR(LOOKUP(R55,Punkte!$D$1:$D$22,Punkte!$E$1:$E$22)),"",LOOKUP((R55),Punkte!$D$1:$D$22,Punkte!$E$1:$E$22)))</f>
        <v/>
      </c>
      <c r="U55" s="99">
        <f>IF($G55="x",0,IF(T55&lt;50,T55-COUNTIFS($G$5:$G55,"x"),0))</f>
        <v>0</v>
      </c>
      <c r="V55" s="39" t="str">
        <f>IF(AND($G55="x",T55&gt;0),0,IF(ISERROR(LOOKUP(U55,Punkte!$D$1:$D$22,Punkte!$E$1:$E$22)),"",LOOKUP((U55),Punkte!$D$1:$D$22,Punkte!$E$1:$E$22)))</f>
        <v/>
      </c>
      <c r="X55" s="99">
        <f>IF($G55="x",0,IF(W55&lt;50,W55-COUNTIFS($G$5:$G55,"x"),0))</f>
        <v>0</v>
      </c>
      <c r="Y55" s="39" t="str">
        <f>IF(AND($G55="x",W55&gt;0),0,IF(ISERROR(LOOKUP(X55,Punkte!$D$1:$D$22,Punkte!$E$1:$E$22)),"",LOOKUP((X55),Punkte!$D$1:$D$22,Punkte!$E$1:$E$22)))</f>
        <v/>
      </c>
      <c r="AA55" s="99">
        <f>IF($G55="x",0,IF(Z55&lt;50,Z55-COUNTIFS($G$5:$G55,"x"),0))</f>
        <v>0</v>
      </c>
      <c r="AB55" s="39" t="str">
        <f>IF(AND($G55="x",Z55&gt;0),0,IF(ISERROR(LOOKUP(AA55,Punkte!$D$1:$D$22,Punkte!$E$1:$E$22)),"",LOOKUP((AA55),Punkte!$D$1:$D$22,Punkte!$E$1:$E$22)))</f>
        <v/>
      </c>
      <c r="AD55" s="99">
        <f>IF($G55="x",0,IF(AC55&lt;50,AC55-COUNTIFS($G$5:$G55,"x"),0))</f>
        <v>0</v>
      </c>
      <c r="AE55" s="39" t="str">
        <f>IF(AND($G55="x",AC55&gt;0),0,IF(ISERROR(LOOKUP(AD55,Punkte!$D$1:$D$22,Punkte!$E$1:$E$22)),"",LOOKUP((AD55),Punkte!$D$1:$D$22,Punkte!$E$1:$E$22)))</f>
        <v/>
      </c>
      <c r="AG55" s="99">
        <f>IF($G55="x",0,IF(AF55&lt;50,AF55-COUNTIFS($G$5:$G55,"x"),0))</f>
        <v>0</v>
      </c>
      <c r="AH55" s="39" t="str">
        <f>IF(AND($G55="x",AF55&gt;0),0,IF(ISERROR(LOOKUP(AG55,Punkte!$D$1:$D$22,Punkte!$E$1:$E$22)),"",LOOKUP((AG55),Punkte!$D$1:$D$22,Punkte!$E$1:$E$22)))</f>
        <v/>
      </c>
      <c r="AJ55" s="99">
        <f>IF($G55="x",0,IF(AI55&lt;50,AI55-COUNTIFS($G$5:$G55,"x"),0))</f>
        <v>0</v>
      </c>
      <c r="AK55" s="39" t="str">
        <f>IF(AND($G55="x",AI55&gt;0),0,IF(ISERROR(LOOKUP(AJ55,Punkte!$D$1:$D$22,Punkte!$E$1:$E$22)),"",LOOKUP((AJ55),Punkte!$D$1:$D$22,Punkte!$E$1:$E$22)))</f>
        <v/>
      </c>
      <c r="AM55" s="99">
        <f>IF($G55="x",0,IF(AL55&lt;50,AL55-COUNTIFS($G$5:$G55,"x"),0))</f>
        <v>0</v>
      </c>
      <c r="AN55" s="39" t="str">
        <f>IF(AND($G55="x",AL55&gt;0),0,IF(ISERROR(LOOKUP(AM55,Punkte!$D$1:$D$22,Punkte!$E$1:$E$22)),"",LOOKUP((AM55),Punkte!$D$1:$D$22,Punkte!$E$1:$E$22)))</f>
        <v/>
      </c>
      <c r="AP55" s="99">
        <f>IF($G55="x",0,IF(AO55&lt;50,AO55-COUNTIFS($G$5:$G55,"x"),0))</f>
        <v>0</v>
      </c>
      <c r="AQ55" s="39" t="str">
        <f>IF(AND($G55="x",AO55&gt;0),0,IF(ISERROR(LOOKUP(AP55,Punkte!$D$1:$D$22,Punkte!$E$1:$E$22)),"",LOOKUP((AP55),Punkte!$D$1:$D$22,Punkte!$E$1:$E$22)))</f>
        <v/>
      </c>
      <c r="AR55" s="120">
        <f t="shared" si="3"/>
        <v>0</v>
      </c>
    </row>
    <row r="56" spans="1:269" x14ac:dyDescent="0.25">
      <c r="A56" s="9">
        <f t="shared" si="2"/>
        <v>13</v>
      </c>
      <c r="B56" s="146">
        <f>SUM(IF(ISNUMBER(J56),J56)+IF(ISNUMBER(M56),M56)+IF(ISNUMBER(P56),P56)+IF(ISNUMBER(S56),S56)+IF(ISNUMBER(V56),V56)+IF(ISNUMBER(Y56),Y56)+IF(ISNUMBER(AB56),AB56)+IF(ISNUMBER(AE56),AE56)+IF(ISNUMBER(AH56),AH56)+IF(ISNUMBER(AK56),AK56)+IF(ISNUMBER(#REF!),#REF!)+IF(ISNUMBER(AN56),AN56)+IF(ISNUMBER(AQ56),AQ56))</f>
        <v>0</v>
      </c>
      <c r="C56" s="18">
        <v>2</v>
      </c>
      <c r="D56" s="20"/>
      <c r="E56" s="15" t="s">
        <v>314</v>
      </c>
      <c r="F56" s="15" t="s">
        <v>63</v>
      </c>
      <c r="G56" s="186" t="s">
        <v>156</v>
      </c>
      <c r="H56" s="63"/>
      <c r="I56" s="99">
        <f>IF($G56="x",0,IF(H56&lt;50,H56-COUNTIFS($G$5:$G56,"x"),0))</f>
        <v>0</v>
      </c>
      <c r="J56" s="39" t="str">
        <f>IF(AND($G56="x",H56&gt;0),0,IF(ISERROR(LOOKUP(I56,Punkte!$D$1:$D$22,Punkte!$E$1:$E$22)),"",LOOKUP((I56),Punkte!$D$1:$D$22,Punkte!$E$1:$E$22)))</f>
        <v/>
      </c>
      <c r="L56" s="99">
        <f>IF($G56="x",0,IF(K56&lt;50,K56-COUNTIFS($G$5:$G56,"x"),0))</f>
        <v>0</v>
      </c>
      <c r="M56" s="39" t="str">
        <f>IF(AND($G56="x",K56&gt;0),0,IF(ISERROR(LOOKUP(L56,Punkte!$D$1:$D$22,Punkte!$E$1:$E$22)),"",LOOKUP((L56),Punkte!$D$1:$D$22,Punkte!$E$1:$E$22)))</f>
        <v/>
      </c>
      <c r="O56" s="99">
        <f>IF($G56="x",0,IF(N56&lt;50,N56-COUNTIFS($G$5:$G56,"x"),0))</f>
        <v>0</v>
      </c>
      <c r="P56" s="39" t="str">
        <f>IF(AND($G56="x",N56&gt;0),0,IF(ISERROR(LOOKUP(O56,Punkte!$D$1:$D$22,Punkte!$E$1:$E$22)),"",LOOKUP((O56),Punkte!$D$1:$D$22,Punkte!$E$1:$E$22)))</f>
        <v/>
      </c>
      <c r="R56" s="99">
        <f>IF($G56="x",0,IF(Q56&lt;50,Q56-COUNTIFS($G$5:$G56,"x"),0))</f>
        <v>0</v>
      </c>
      <c r="S56" s="39" t="str">
        <f>IF(AND($G56="x",Q56&gt;0),0,IF(ISERROR(LOOKUP(R56,Punkte!$D$1:$D$22,Punkte!$E$1:$E$22)),"",LOOKUP((R56),Punkte!$D$1:$D$22,Punkte!$E$1:$E$22)))</f>
        <v/>
      </c>
      <c r="U56" s="99">
        <f>IF($G56="x",0,IF(T56&lt;50,T56-COUNTIFS($G$5:$G56,"x"),0))</f>
        <v>0</v>
      </c>
      <c r="V56" s="39" t="str">
        <f>IF(AND($G56="x",T56&gt;0),0,IF(ISERROR(LOOKUP(U56,Punkte!$D$1:$D$22,Punkte!$E$1:$E$22)),"",LOOKUP((U56),Punkte!$D$1:$D$22,Punkte!$E$1:$E$22)))</f>
        <v/>
      </c>
      <c r="X56" s="99">
        <f>IF($G56="x",0,IF(W56&lt;50,W56-COUNTIFS($G$5:$G56,"x"),0))</f>
        <v>0</v>
      </c>
      <c r="Y56" s="39" t="str">
        <f>IF(AND($G56="x",W56&gt;0),0,IF(ISERROR(LOOKUP(X56,Punkte!$D$1:$D$22,Punkte!$E$1:$E$22)),"",LOOKUP((X56),Punkte!$D$1:$D$22,Punkte!$E$1:$E$22)))</f>
        <v/>
      </c>
      <c r="AA56" s="99">
        <f>IF($G56="x",0,IF(Z56&lt;50,Z56-COUNTIFS($G$5:$G56,"x"),0))</f>
        <v>0</v>
      </c>
      <c r="AB56" s="39" t="str">
        <f>IF(AND($G56="x",Z56&gt;0),0,IF(ISERROR(LOOKUP(AA56,Punkte!$D$1:$D$22,Punkte!$E$1:$E$22)),"",LOOKUP((AA56),Punkte!$D$1:$D$22,Punkte!$E$1:$E$22)))</f>
        <v/>
      </c>
      <c r="AD56" s="99">
        <f>IF($G56="x",0,IF(AC56&lt;50,AC56-COUNTIFS($G$5:$G56,"x"),0))</f>
        <v>0</v>
      </c>
      <c r="AE56" s="39" t="str">
        <f>IF(AND($G56="x",AC56&gt;0),0,IF(ISERROR(LOOKUP(AD56,Punkte!$D$1:$D$22,Punkte!$E$1:$E$22)),"",LOOKUP((AD56),Punkte!$D$1:$D$22,Punkte!$E$1:$E$22)))</f>
        <v/>
      </c>
      <c r="AG56" s="99">
        <f>IF($G56="x",0,IF(AF56&lt;50,AF56-COUNTIFS($G$5:$G56,"x"),0))</f>
        <v>0</v>
      </c>
      <c r="AH56" s="39" t="str">
        <f>IF(AND($G56="x",AF56&gt;0),0,IF(ISERROR(LOOKUP(AG56,Punkte!$D$1:$D$22,Punkte!$E$1:$E$22)),"",LOOKUP((AG56),Punkte!$D$1:$D$22,Punkte!$E$1:$E$22)))</f>
        <v/>
      </c>
      <c r="AJ56" s="99">
        <f>IF($G56="x",0,IF(AI56&lt;50,AI56-COUNTIFS($G$5:$G56,"x"),0))</f>
        <v>0</v>
      </c>
      <c r="AK56" s="39" t="str">
        <f>IF(AND($G56="x",AI56&gt;0),0,IF(ISERROR(LOOKUP(AJ56,Punkte!$D$1:$D$22,Punkte!$E$1:$E$22)),"",LOOKUP((AJ56),Punkte!$D$1:$D$22,Punkte!$E$1:$E$22)))</f>
        <v/>
      </c>
      <c r="AM56" s="99">
        <f>IF($G56="x",0,IF(AL56&lt;50,AL56-COUNTIFS($G$5:$G56,"x"),0))</f>
        <v>0</v>
      </c>
      <c r="AN56" s="39" t="str">
        <f>IF(AND($G56="x",AL56&gt;0),0,IF(ISERROR(LOOKUP(AM56,Punkte!$D$1:$D$22,Punkte!$E$1:$E$22)),"",LOOKUP((AM56),Punkte!$D$1:$D$22,Punkte!$E$1:$E$22)))</f>
        <v/>
      </c>
      <c r="AP56" s="99">
        <f>IF($G56="x",0,IF(AO56&lt;50,AO56-COUNTIFS($G$5:$G56,"x"),0))</f>
        <v>0</v>
      </c>
      <c r="AQ56" s="39" t="str">
        <f>IF(AND($G56="x",AO56&gt;0),0,IF(ISERROR(LOOKUP(AP56,Punkte!$D$1:$D$22,Punkte!$E$1:$E$22)),"",LOOKUP((AP56),Punkte!$D$1:$D$22,Punkte!$E$1:$E$22)))</f>
        <v/>
      </c>
      <c r="AR56" s="120">
        <f t="shared" si="3"/>
        <v>0</v>
      </c>
    </row>
    <row r="57" spans="1:269" x14ac:dyDescent="0.25">
      <c r="A57" s="9">
        <f t="shared" si="2"/>
        <v>13</v>
      </c>
      <c r="B57" s="146">
        <f>SUM(IF(ISNUMBER(J57),J57)+IF(ISNUMBER(M57),M57)+IF(ISNUMBER(P57),P57)+IF(ISNUMBER(S57),S57)+IF(ISNUMBER(V57),V57)+IF(ISNUMBER(Y57),Y57)+IF(ISNUMBER(AB57),AB57)+IF(ISNUMBER(AE57),AE57)+IF(ISNUMBER(AH57),AH57)+IF(ISNUMBER(AK57),AK57)+IF(ISNUMBER(#REF!),#REF!)+IF(ISNUMBER(AN57),AN57)+IF(ISNUMBER(AQ57),AQ57))</f>
        <v>0</v>
      </c>
      <c r="C57" s="3">
        <v>15</v>
      </c>
      <c r="D57" s="19" t="s">
        <v>23</v>
      </c>
      <c r="E57" s="15" t="s">
        <v>110</v>
      </c>
      <c r="F57" s="15" t="s">
        <v>111</v>
      </c>
      <c r="G57" s="186" t="s">
        <v>156</v>
      </c>
      <c r="H57" s="63"/>
      <c r="I57" s="99">
        <f>IF($G57="x",0,IF(H57&lt;50,H57-COUNTIFS($G$5:$G57,"x"),0))</f>
        <v>0</v>
      </c>
      <c r="J57" s="39" t="str">
        <f>IF(AND($G57="x",H57&gt;0),0,IF(ISERROR(LOOKUP(I57,Punkte!$D$1:$D$22,Punkte!$E$1:$E$22)),"",LOOKUP((I57),Punkte!$D$1:$D$22,Punkte!$E$1:$E$22)))</f>
        <v/>
      </c>
      <c r="L57" s="99">
        <f>IF($G57="x",0,IF(K57&lt;50,K57-COUNTIFS($G$5:$G57,"x"),0))</f>
        <v>0</v>
      </c>
      <c r="M57" s="39" t="str">
        <f>IF(AND($G57="x",K57&gt;0),0,IF(ISERROR(LOOKUP(L57,Punkte!$D$1:$D$22,Punkte!$E$1:$E$22)),"",LOOKUP((L57),Punkte!$D$1:$D$22,Punkte!$E$1:$E$22)))</f>
        <v/>
      </c>
      <c r="O57" s="99">
        <f>IF($G57="x",0,IF(N57&lt;50,N57-COUNTIFS($G$5:$G57,"x"),0))</f>
        <v>0</v>
      </c>
      <c r="P57" s="39" t="str">
        <f>IF(AND($G57="x",N57&gt;0),0,IF(ISERROR(LOOKUP(O57,Punkte!$D$1:$D$22,Punkte!$E$1:$E$22)),"",LOOKUP((O57),Punkte!$D$1:$D$22,Punkte!$E$1:$E$22)))</f>
        <v/>
      </c>
      <c r="R57" s="99">
        <f>IF($G57="x",0,IF(Q57&lt;50,Q57-COUNTIFS($G$5:$G57,"x"),0))</f>
        <v>0</v>
      </c>
      <c r="S57" s="39" t="str">
        <f>IF(AND($G57="x",Q57&gt;0),0,IF(ISERROR(LOOKUP(R57,Punkte!$D$1:$D$22,Punkte!$E$1:$E$22)),"",LOOKUP((R57),Punkte!$D$1:$D$22,Punkte!$E$1:$E$22)))</f>
        <v/>
      </c>
      <c r="U57" s="99">
        <f>IF($G57="x",0,IF(T57&lt;50,T57-COUNTIFS($G$5:$G57,"x"),0))</f>
        <v>0</v>
      </c>
      <c r="V57" s="39" t="str">
        <f>IF(AND($G57="x",T57&gt;0),0,IF(ISERROR(LOOKUP(U57,Punkte!$D$1:$D$22,Punkte!$E$1:$E$22)),"",LOOKUP((U57),Punkte!$D$1:$D$22,Punkte!$E$1:$E$22)))</f>
        <v/>
      </c>
      <c r="X57" s="99">
        <f>IF($G57="x",0,IF(W57&lt;50,W57-COUNTIFS($G$5:$G57,"x"),0))</f>
        <v>0</v>
      </c>
      <c r="Y57" s="39" t="str">
        <f>IF(AND($G57="x",W57&gt;0),0,IF(ISERROR(LOOKUP(X57,Punkte!$D$1:$D$22,Punkte!$E$1:$E$22)),"",LOOKUP((X57),Punkte!$D$1:$D$22,Punkte!$E$1:$E$22)))</f>
        <v/>
      </c>
      <c r="AA57" s="99">
        <f>IF($G57="x",0,IF(Z57&lt;50,Z57-COUNTIFS($G$5:$G57,"x"),0))</f>
        <v>0</v>
      </c>
      <c r="AB57" s="39" t="str">
        <f>IF(AND($G57="x",Z57&gt;0),0,IF(ISERROR(LOOKUP(AA57,Punkte!$D$1:$D$22,Punkte!$E$1:$E$22)),"",LOOKUP((AA57),Punkte!$D$1:$D$22,Punkte!$E$1:$E$22)))</f>
        <v/>
      </c>
      <c r="AD57" s="99">
        <f>IF($G57="x",0,IF(AC57&lt;50,AC57-COUNTIFS($G$5:$G57,"x"),0))</f>
        <v>0</v>
      </c>
      <c r="AE57" s="39" t="str">
        <f>IF(AND($G57="x",AC57&gt;0),0,IF(ISERROR(LOOKUP(AD57,Punkte!$D$1:$D$22,Punkte!$E$1:$E$22)),"",LOOKUP((AD57),Punkte!$D$1:$D$22,Punkte!$E$1:$E$22)))</f>
        <v/>
      </c>
      <c r="AG57" s="99">
        <f>IF($G57="x",0,IF(AF57&lt;50,AF57-COUNTIFS($G$5:$G57,"x"),0))</f>
        <v>0</v>
      </c>
      <c r="AH57" s="39" t="str">
        <f>IF(AND($G57="x",AF57&gt;0),0,IF(ISERROR(LOOKUP(AG57,Punkte!$D$1:$D$22,Punkte!$E$1:$E$22)),"",LOOKUP((AG57),Punkte!$D$1:$D$22,Punkte!$E$1:$E$22)))</f>
        <v/>
      </c>
      <c r="AJ57" s="99">
        <f>IF($G57="x",0,IF(AI57&lt;50,AI57-COUNTIFS($G$5:$G57,"x"),0))</f>
        <v>0</v>
      </c>
      <c r="AK57" s="39" t="str">
        <f>IF(AND($G57="x",AI57&gt;0),0,IF(ISERROR(LOOKUP(AJ57,Punkte!$D$1:$D$22,Punkte!$E$1:$E$22)),"",LOOKUP((AJ57),Punkte!$D$1:$D$22,Punkte!$E$1:$E$22)))</f>
        <v/>
      </c>
      <c r="AM57" s="99">
        <f>IF($G57="x",0,IF(AL57&lt;50,AL57-COUNTIFS($G$5:$G57,"x"),0))</f>
        <v>0</v>
      </c>
      <c r="AN57" s="39" t="str">
        <f>IF(AND($G57="x",AL57&gt;0),0,IF(ISERROR(LOOKUP(AM57,Punkte!$D$1:$D$22,Punkte!$E$1:$E$22)),"",LOOKUP((AM57),Punkte!$D$1:$D$22,Punkte!$E$1:$E$22)))</f>
        <v/>
      </c>
      <c r="AP57" s="99">
        <f>IF($G57="x",0,IF(AO57&lt;50,AO57-COUNTIFS($G$5:$G57,"x"),0))</f>
        <v>0</v>
      </c>
      <c r="AQ57" s="39" t="str">
        <f>IF(AND($G57="x",AO57&gt;0),0,IF(ISERROR(LOOKUP(AP57,Punkte!$D$1:$D$22,Punkte!$E$1:$E$22)),"",LOOKUP((AP57),Punkte!$D$1:$D$22,Punkte!$E$1:$E$22)))</f>
        <v/>
      </c>
      <c r="AR57" s="120">
        <f t="shared" si="3"/>
        <v>0</v>
      </c>
    </row>
    <row r="58" spans="1:269" x14ac:dyDescent="0.25">
      <c r="A58" s="9">
        <f t="shared" si="2"/>
        <v>13</v>
      </c>
      <c r="B58" s="146">
        <f>SUM(IF(ISNUMBER(J58),J58)+IF(ISNUMBER(M58),M58)+IF(ISNUMBER(P58),P58)+IF(ISNUMBER(S58),S58)+IF(ISNUMBER(V58),V58)+IF(ISNUMBER(Y58),Y58)+IF(ISNUMBER(AB58),AB58)+IF(ISNUMBER(AE58),AE58)+IF(ISNUMBER(AH58),AH58)+IF(ISNUMBER(AK58),AK58)+IF(ISNUMBER(#REF!),#REF!)+IF(ISNUMBER(AN58),AN58)+IF(ISNUMBER(AQ58),AQ58))</f>
        <v>0</v>
      </c>
      <c r="C58" s="18">
        <v>33</v>
      </c>
      <c r="D58" s="19"/>
      <c r="E58" s="15" t="s">
        <v>85</v>
      </c>
      <c r="F58" s="15" t="s">
        <v>86</v>
      </c>
      <c r="G58" s="185" t="s">
        <v>156</v>
      </c>
      <c r="H58" s="63"/>
      <c r="I58" s="99">
        <f>IF($G58="x",0,IF(H58&lt;50,H58-COUNTIFS($G$5:$G58,"x"),0))</f>
        <v>0</v>
      </c>
      <c r="J58" s="39" t="str">
        <f>IF(AND($G58="x",H58&gt;0),0,IF(ISERROR(LOOKUP(I58,Punkte!$D$1:$D$22,Punkte!$E$1:$E$22)),"",LOOKUP((I58),Punkte!$D$1:$D$22,Punkte!$E$1:$E$22)))</f>
        <v/>
      </c>
      <c r="L58" s="99">
        <f>IF($G58="x",0,IF(K58&lt;50,K58-COUNTIFS($G$5:$G58,"x"),0))</f>
        <v>0</v>
      </c>
      <c r="M58" s="39" t="str">
        <f>IF(AND($G58="x",K58&gt;0),0,IF(ISERROR(LOOKUP(L58,Punkte!$D$1:$D$22,Punkte!$E$1:$E$22)),"",LOOKUP((L58),Punkte!$D$1:$D$22,Punkte!$E$1:$E$22)))</f>
        <v/>
      </c>
      <c r="O58" s="99">
        <f>IF($G58="x",0,IF(N58&lt;50,N58-COUNTIFS($G$5:$G58,"x"),0))</f>
        <v>0</v>
      </c>
      <c r="P58" s="39" t="str">
        <f>IF(AND($G58="x",N58&gt;0),0,IF(ISERROR(LOOKUP(O58,Punkte!$D$1:$D$22,Punkte!$E$1:$E$22)),"",LOOKUP((O58),Punkte!$D$1:$D$22,Punkte!$E$1:$E$22)))</f>
        <v/>
      </c>
      <c r="R58" s="99">
        <f>IF($G58="x",0,IF(Q58&lt;50,Q58-COUNTIFS($G$5:$G58,"x"),0))</f>
        <v>0</v>
      </c>
      <c r="S58" s="39" t="str">
        <f>IF(AND($G58="x",Q58&gt;0),0,IF(ISERROR(LOOKUP(R58,Punkte!$D$1:$D$22,Punkte!$E$1:$E$22)),"",LOOKUP((R58),Punkte!$D$1:$D$22,Punkte!$E$1:$E$22)))</f>
        <v/>
      </c>
      <c r="U58" s="99">
        <f>IF($G58="x",0,IF(T58&lt;50,T58-COUNTIFS($G$5:$G58,"x"),0))</f>
        <v>0</v>
      </c>
      <c r="V58" s="39" t="str">
        <f>IF(AND($G58="x",T58&gt;0),0,IF(ISERROR(LOOKUP(U58,Punkte!$D$1:$D$22,Punkte!$E$1:$E$22)),"",LOOKUP((U58),Punkte!$D$1:$D$22,Punkte!$E$1:$E$22)))</f>
        <v/>
      </c>
      <c r="X58" s="99">
        <f>IF($G58="x",0,IF(W58&lt;50,W58-COUNTIFS($G$5:$G58,"x"),0))</f>
        <v>0</v>
      </c>
      <c r="Y58" s="39" t="str">
        <f>IF(AND($G58="x",W58&gt;0),0,IF(ISERROR(LOOKUP(X58,Punkte!$D$1:$D$22,Punkte!$E$1:$E$22)),"",LOOKUP((X58),Punkte!$D$1:$D$22,Punkte!$E$1:$E$22)))</f>
        <v/>
      </c>
      <c r="AA58" s="99">
        <f>IF($G58="x",0,IF(Z58&lt;50,Z58-COUNTIFS($G$5:$G58,"x"),0))</f>
        <v>0</v>
      </c>
      <c r="AB58" s="39" t="str">
        <f>IF(AND($G58="x",Z58&gt;0),0,IF(ISERROR(LOOKUP(AA58,Punkte!$D$1:$D$22,Punkte!$E$1:$E$22)),"",LOOKUP((AA58),Punkte!$D$1:$D$22,Punkte!$E$1:$E$22)))</f>
        <v/>
      </c>
      <c r="AD58" s="99">
        <f>IF($G58="x",0,IF(AC58&lt;50,AC58-COUNTIFS($G$5:$G58,"x"),0))</f>
        <v>0</v>
      </c>
      <c r="AE58" s="39" t="str">
        <f>IF(AND($G58="x",AC58&gt;0),0,IF(ISERROR(LOOKUP(AD58,Punkte!$D$1:$D$22,Punkte!$E$1:$E$22)),"",LOOKUP((AD58),Punkte!$D$1:$D$22,Punkte!$E$1:$E$22)))</f>
        <v/>
      </c>
      <c r="AG58" s="99">
        <f>IF($G58="x",0,IF(AF58&lt;50,AF58-COUNTIFS($G$5:$G58,"x"),0))</f>
        <v>0</v>
      </c>
      <c r="AH58" s="39" t="str">
        <f>IF(AND($G58="x",AF58&gt;0),0,IF(ISERROR(LOOKUP(AG58,Punkte!$D$1:$D$22,Punkte!$E$1:$E$22)),"",LOOKUP((AG58),Punkte!$D$1:$D$22,Punkte!$E$1:$E$22)))</f>
        <v/>
      </c>
      <c r="AJ58" s="99">
        <f>IF($G58="x",0,IF(AI58&lt;50,AI58-COUNTIFS($G$5:$G58,"x"),0))</f>
        <v>0</v>
      </c>
      <c r="AK58" s="39" t="str">
        <f>IF(AND($G58="x",AI58&gt;0),0,IF(ISERROR(LOOKUP(AJ58,Punkte!$D$1:$D$22,Punkte!$E$1:$E$22)),"",LOOKUP((AJ58),Punkte!$D$1:$D$22,Punkte!$E$1:$E$22)))</f>
        <v/>
      </c>
      <c r="AM58" s="99">
        <f>IF($G58="x",0,IF(AL58&lt;50,AL58-COUNTIFS($G$5:$G58,"x"),0))</f>
        <v>0</v>
      </c>
      <c r="AN58" s="39" t="str">
        <f>IF(AND($G58="x",AL58&gt;0),0,IF(ISERROR(LOOKUP(AM58,Punkte!$D$1:$D$22,Punkte!$E$1:$E$22)),"",LOOKUP((AM58),Punkte!$D$1:$D$22,Punkte!$E$1:$E$22)))</f>
        <v/>
      </c>
      <c r="AP58" s="99">
        <f>IF($G58="x",0,IF(AO58&lt;50,AO58-COUNTIFS($G$5:$G58,"x"),0))</f>
        <v>0</v>
      </c>
      <c r="AQ58" s="39" t="str">
        <f>IF(AND($G58="x",AO58&gt;0),0,IF(ISERROR(LOOKUP(AP58,Punkte!$D$1:$D$22,Punkte!$E$1:$E$22)),"",LOOKUP((AP58),Punkte!$D$1:$D$22,Punkte!$E$1:$E$22)))</f>
        <v/>
      </c>
      <c r="AR58" s="120">
        <f t="shared" si="3"/>
        <v>0</v>
      </c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</row>
    <row r="59" spans="1:269" x14ac:dyDescent="0.25">
      <c r="A59" s="9">
        <f t="shared" si="2"/>
        <v>13</v>
      </c>
      <c r="B59" s="146">
        <f>SUM(IF(ISNUMBER(J59),J59)+IF(ISNUMBER(M59),M59)+IF(ISNUMBER(P59),P59)+IF(ISNUMBER(S59),S59)+IF(ISNUMBER(V59),V59)+IF(ISNUMBER(Y59),Y59)+IF(ISNUMBER(AB59),AB59)+IF(ISNUMBER(AE59),AE59)+IF(ISNUMBER(AH59),AH59)+IF(ISNUMBER(AK59),AK59)+IF(ISNUMBER(#REF!),#REF!)+IF(ISNUMBER(AN59),AN59)+IF(ISNUMBER(AQ59),AQ59))</f>
        <v>0</v>
      </c>
      <c r="C59" s="84">
        <v>587</v>
      </c>
      <c r="D59" s="64"/>
      <c r="E59" s="65" t="s">
        <v>123</v>
      </c>
      <c r="F59" s="65" t="s">
        <v>241</v>
      </c>
      <c r="G59" s="185" t="s">
        <v>156</v>
      </c>
      <c r="H59" s="63"/>
      <c r="I59" s="99">
        <f>IF($G59="x",0,IF(H59&lt;50,H59-COUNTIFS($G$5:$G59,"x"),0))</f>
        <v>0</v>
      </c>
      <c r="J59" s="39" t="str">
        <f>IF(AND($G59="x",H59&gt;0),0,IF(ISERROR(LOOKUP(I59,Punkte!$D$1:$D$22,Punkte!$E$1:$E$22)),"",LOOKUP((I59),Punkte!$D$1:$D$22,Punkte!$E$1:$E$22)))</f>
        <v/>
      </c>
      <c r="L59" s="99">
        <f>IF($G59="x",0,IF(K59&lt;50,K59-COUNTIFS($G$5:$G59,"x"),0))</f>
        <v>0</v>
      </c>
      <c r="M59" s="39" t="str">
        <f>IF(AND($G59="x",K59&gt;0),0,IF(ISERROR(LOOKUP(L59,Punkte!$D$1:$D$22,Punkte!$E$1:$E$22)),"",LOOKUP((L59),Punkte!$D$1:$D$22,Punkte!$E$1:$E$22)))</f>
        <v/>
      </c>
      <c r="O59" s="99">
        <f>IF($G59="x",0,IF(N59&lt;50,N59-COUNTIFS($G$5:$G59,"x"),0))</f>
        <v>0</v>
      </c>
      <c r="P59" s="39" t="str">
        <f>IF(AND($G59="x",N59&gt;0),0,IF(ISERROR(LOOKUP(O59,Punkte!$D$1:$D$22,Punkte!$E$1:$E$22)),"",LOOKUP((O59),Punkte!$D$1:$D$22,Punkte!$E$1:$E$22)))</f>
        <v/>
      </c>
      <c r="R59" s="99">
        <f>IF($G59="x",0,IF(Q59&lt;50,Q59-COUNTIFS($G$5:$G59,"x"),0))</f>
        <v>0</v>
      </c>
      <c r="S59" s="39" t="str">
        <f>IF(AND($G59="x",Q59&gt;0),0,IF(ISERROR(LOOKUP(R59,Punkte!$D$1:$D$22,Punkte!$E$1:$E$22)),"",LOOKUP((R59),Punkte!$D$1:$D$22,Punkte!$E$1:$E$22)))</f>
        <v/>
      </c>
      <c r="U59" s="99">
        <f>IF($G59="x",0,IF(T59&lt;50,T59-COUNTIFS($G$5:$G59,"x"),0))</f>
        <v>0</v>
      </c>
      <c r="V59" s="39" t="str">
        <f>IF(AND($G59="x",T59&gt;0),0,IF(ISERROR(LOOKUP(U59,Punkte!$D$1:$D$22,Punkte!$E$1:$E$22)),"",LOOKUP((U59),Punkte!$D$1:$D$22,Punkte!$E$1:$E$22)))</f>
        <v/>
      </c>
      <c r="X59" s="99">
        <f>IF($G59="x",0,IF(W59&lt;50,W59-COUNTIFS($G$5:$G59,"x"),0))</f>
        <v>0</v>
      </c>
      <c r="Y59" s="39" t="str">
        <f>IF(AND($G59="x",W59&gt;0),0,IF(ISERROR(LOOKUP(X59,Punkte!$D$1:$D$22,Punkte!$E$1:$E$22)),"",LOOKUP((X59),Punkte!$D$1:$D$22,Punkte!$E$1:$E$22)))</f>
        <v/>
      </c>
      <c r="AA59" s="99">
        <f>IF($G59="x",0,IF(Z59&lt;50,Z59-COUNTIFS($G$5:$G59,"x"),0))</f>
        <v>0</v>
      </c>
      <c r="AB59" s="39" t="str">
        <f>IF(AND($G59="x",Z59&gt;0),0,IF(ISERROR(LOOKUP(AA59,Punkte!$D$1:$D$22,Punkte!$E$1:$E$22)),"",LOOKUP((AA59),Punkte!$D$1:$D$22,Punkte!$E$1:$E$22)))</f>
        <v/>
      </c>
      <c r="AD59" s="99">
        <f>IF($G59="x",0,IF(AC59&lt;50,AC59-COUNTIFS($G$5:$G59,"x"),0))</f>
        <v>0</v>
      </c>
      <c r="AE59" s="39" t="str">
        <f>IF(AND($G59="x",AC59&gt;0),0,IF(ISERROR(LOOKUP(AD59,Punkte!$D$1:$D$22,Punkte!$E$1:$E$22)),"",LOOKUP((AD59),Punkte!$D$1:$D$22,Punkte!$E$1:$E$22)))</f>
        <v/>
      </c>
      <c r="AG59" s="99">
        <f>IF($G59="x",0,IF(AF59&lt;50,AF59-COUNTIFS($G$5:$G59,"x"),0))</f>
        <v>0</v>
      </c>
      <c r="AH59" s="39" t="str">
        <f>IF(AND($G59="x",AF59&gt;0),0,IF(ISERROR(LOOKUP(AG59,Punkte!$D$1:$D$22,Punkte!$E$1:$E$22)),"",LOOKUP((AG59),Punkte!$D$1:$D$22,Punkte!$E$1:$E$22)))</f>
        <v/>
      </c>
      <c r="AJ59" s="99">
        <f>IF($G59="x",0,IF(AI59&lt;50,AI59-COUNTIFS($G$5:$G59,"x"),0))</f>
        <v>0</v>
      </c>
      <c r="AK59" s="39" t="str">
        <f>IF(AND($G59="x",AI59&gt;0),0,IF(ISERROR(LOOKUP(AJ59,Punkte!$D$1:$D$22,Punkte!$E$1:$E$22)),"",LOOKUP((AJ59),Punkte!$D$1:$D$22,Punkte!$E$1:$E$22)))</f>
        <v/>
      </c>
      <c r="AM59" s="99">
        <f>IF($G59="x",0,IF(AL59&lt;50,AL59-COUNTIFS($G$5:$G59,"x"),0))</f>
        <v>0</v>
      </c>
      <c r="AN59" s="39" t="str">
        <f>IF(AND($G59="x",AL59&gt;0),0,IF(ISERROR(LOOKUP(AM59,Punkte!$D$1:$D$22,Punkte!$E$1:$E$22)),"",LOOKUP((AM59),Punkte!$D$1:$D$22,Punkte!$E$1:$E$22)))</f>
        <v/>
      </c>
      <c r="AP59" s="99">
        <f>IF($G59="x",0,IF(AO59&lt;50,AO59-COUNTIFS($G$5:$G59,"x"),0))</f>
        <v>0</v>
      </c>
      <c r="AQ59" s="39" t="str">
        <f>IF(AND($G59="x",AO59&gt;0),0,IF(ISERROR(LOOKUP(AP59,Punkte!$D$1:$D$22,Punkte!$E$1:$E$22)),"",LOOKUP((AP59),Punkte!$D$1:$D$22,Punkte!$E$1:$E$22)))</f>
        <v/>
      </c>
      <c r="AR59" s="120">
        <f t="shared" si="3"/>
        <v>0</v>
      </c>
    </row>
    <row r="60" spans="1:269" s="70" customFormat="1" x14ac:dyDescent="0.25">
      <c r="A60" s="9">
        <f t="shared" si="2"/>
        <v>13</v>
      </c>
      <c r="B60" s="146">
        <f>SUM(IF(ISNUMBER(J60),J60)+IF(ISNUMBER(M60),M60)+IF(ISNUMBER(P60),P60)+IF(ISNUMBER(S60),S60)+IF(ISNUMBER(V60),V60)+IF(ISNUMBER(Y60),Y60)+IF(ISNUMBER(AB60),AB60)+IF(ISNUMBER(AE60),AE60)+IF(ISNUMBER(AH60),AH60)+IF(ISNUMBER(AK60),AK60)+IF(ISNUMBER(#REF!),#REF!)+IF(ISNUMBER(AN60),AN60)+IF(ISNUMBER(AQ60),AQ60))</f>
        <v>0</v>
      </c>
      <c r="C60" s="84">
        <v>56</v>
      </c>
      <c r="E60" s="65" t="s">
        <v>260</v>
      </c>
      <c r="F60" s="65" t="s">
        <v>72</v>
      </c>
      <c r="G60" s="186" t="s">
        <v>156</v>
      </c>
      <c r="H60" s="63"/>
      <c r="I60" s="99">
        <f>IF($G60="x",0,IF(H60&lt;50,H60-COUNTIFS($G$5:$G60,"x"),0))</f>
        <v>0</v>
      </c>
      <c r="J60" s="39" t="str">
        <f>IF(AND($G60="x",H60&gt;0),0,IF(ISERROR(LOOKUP(I60,Punkte!$D$1:$D$22,Punkte!$E$1:$E$22)),"",LOOKUP((I60),Punkte!$D$1:$D$22,Punkte!$E$1:$E$22)))</f>
        <v/>
      </c>
      <c r="K60" s="3"/>
      <c r="L60" s="99">
        <f>IF($G60="x",0,IF(K60&lt;50,K60-COUNTIFS($G$5:$G60,"x"),0))</f>
        <v>0</v>
      </c>
      <c r="M60" s="39" t="str">
        <f>IF(AND($G60="x",K60&gt;0),0,IF(ISERROR(LOOKUP(L60,Punkte!$D$1:$D$22,Punkte!$E$1:$E$22)),"",LOOKUP((L60),Punkte!$D$1:$D$22,Punkte!$E$1:$E$22)))</f>
        <v/>
      </c>
      <c r="N60" s="3"/>
      <c r="O60" s="99">
        <f>IF($G60="x",0,IF(N60&lt;50,N60-COUNTIFS($G$5:$G60,"x"),0))</f>
        <v>0</v>
      </c>
      <c r="P60" s="39" t="str">
        <f>IF(AND($G60="x",N60&gt;0),0,IF(ISERROR(LOOKUP(O60,Punkte!$D$1:$D$22,Punkte!$E$1:$E$22)),"",LOOKUP((O60),Punkte!$D$1:$D$22,Punkte!$E$1:$E$22)))</f>
        <v/>
      </c>
      <c r="Q60" s="3"/>
      <c r="R60" s="99">
        <f>IF($G60="x",0,IF(Q60&lt;50,Q60-COUNTIFS($G$5:$G60,"x"),0))</f>
        <v>0</v>
      </c>
      <c r="S60" s="39" t="str">
        <f>IF(AND($G60="x",Q60&gt;0),0,IF(ISERROR(LOOKUP(R60,Punkte!$D$1:$D$22,Punkte!$E$1:$E$22)),"",LOOKUP((R60),Punkte!$D$1:$D$22,Punkte!$E$1:$E$22)))</f>
        <v/>
      </c>
      <c r="T60" s="3"/>
      <c r="U60" s="99">
        <f>IF($G60="x",0,IF(T60&lt;50,T60-COUNTIFS($G$5:$G60,"x"),0))</f>
        <v>0</v>
      </c>
      <c r="V60" s="39" t="str">
        <f>IF(AND($G60="x",T60&gt;0),0,IF(ISERROR(LOOKUP(U60,Punkte!$D$1:$D$22,Punkte!$E$1:$E$22)),"",LOOKUP((U60),Punkte!$D$1:$D$22,Punkte!$E$1:$E$22)))</f>
        <v/>
      </c>
      <c r="W60" s="3"/>
      <c r="X60" s="99">
        <f>IF($G60="x",0,IF(W60&lt;50,W60-COUNTIFS($G$5:$G60,"x"),0))</f>
        <v>0</v>
      </c>
      <c r="Y60" s="39" t="str">
        <f>IF(AND($G60="x",W60&gt;0),0,IF(ISERROR(LOOKUP(X60,Punkte!$D$1:$D$22,Punkte!$E$1:$E$22)),"",LOOKUP((X60),Punkte!$D$1:$D$22,Punkte!$E$1:$E$22)))</f>
        <v/>
      </c>
      <c r="Z60" s="3"/>
      <c r="AA60" s="99">
        <f>IF($G60="x",0,IF(Z60&lt;50,Z60-COUNTIFS($G$5:$G60,"x"),0))</f>
        <v>0</v>
      </c>
      <c r="AB60" s="39" t="str">
        <f>IF(AND($G60="x",Z60&gt;0),0,IF(ISERROR(LOOKUP(AA60,Punkte!$D$1:$D$22,Punkte!$E$1:$E$22)),"",LOOKUP((AA60),Punkte!$D$1:$D$22,Punkte!$E$1:$E$22)))</f>
        <v/>
      </c>
      <c r="AC60" s="3"/>
      <c r="AD60" s="99">
        <f>IF($G60="x",0,IF(AC60&lt;50,AC60-COUNTIFS($G$5:$G60,"x"),0))</f>
        <v>0</v>
      </c>
      <c r="AE60" s="39" t="str">
        <f>IF(AND($G60="x",AC60&gt;0),0,IF(ISERROR(LOOKUP(AD60,Punkte!$D$1:$D$22,Punkte!$E$1:$E$22)),"",LOOKUP((AD60),Punkte!$D$1:$D$22,Punkte!$E$1:$E$22)))</f>
        <v/>
      </c>
      <c r="AF60" s="3"/>
      <c r="AG60" s="99">
        <f>IF($G60="x",0,IF(AF60&lt;50,AF60-COUNTIFS($G$5:$G60,"x"),0))</f>
        <v>0</v>
      </c>
      <c r="AH60" s="39" t="str">
        <f>IF(AND($G60="x",AF60&gt;0),0,IF(ISERROR(LOOKUP(AG60,Punkte!$D$1:$D$22,Punkte!$E$1:$E$22)),"",LOOKUP((AG60),Punkte!$D$1:$D$22,Punkte!$E$1:$E$22)))</f>
        <v/>
      </c>
      <c r="AI60" s="3"/>
      <c r="AJ60" s="99">
        <f>IF($G60="x",0,IF(AI60&lt;50,AI60-COUNTIFS($G$5:$G60,"x"),0))</f>
        <v>0</v>
      </c>
      <c r="AK60" s="39" t="str">
        <f>IF(AND($G60="x",AI60&gt;0),0,IF(ISERROR(LOOKUP(AJ60,Punkte!$D$1:$D$22,Punkte!$E$1:$E$22)),"",LOOKUP((AJ60),Punkte!$D$1:$D$22,Punkte!$E$1:$E$22)))</f>
        <v/>
      </c>
      <c r="AL60" s="3"/>
      <c r="AM60" s="99">
        <f>IF($G60="x",0,IF(AL60&lt;50,AL60-COUNTIFS($G$5:$G60,"x"),0))</f>
        <v>0</v>
      </c>
      <c r="AN60" s="39" t="str">
        <f>IF(AND($G60="x",AL60&gt;0),0,IF(ISERROR(LOOKUP(AM60,Punkte!$D$1:$D$22,Punkte!$E$1:$E$22)),"",LOOKUP((AM60),Punkte!$D$1:$D$22,Punkte!$E$1:$E$22)))</f>
        <v/>
      </c>
      <c r="AO60" s="3"/>
      <c r="AP60" s="99">
        <f>IF($G60="x",0,IF(AO60&lt;50,AO60-COUNTIFS($G$5:$G60,"x"),0))</f>
        <v>0</v>
      </c>
      <c r="AQ60" s="39" t="str">
        <f>IF(AND($G60="x",AO60&gt;0),0,IF(ISERROR(LOOKUP(AP60,Punkte!$D$1:$D$22,Punkte!$E$1:$E$22)),"",LOOKUP((AP60),Punkte!$D$1:$D$22,Punkte!$E$1:$E$22)))</f>
        <v/>
      </c>
      <c r="AR60" s="120">
        <f t="shared" si="3"/>
        <v>0</v>
      </c>
      <c r="AS60" s="194"/>
      <c r="AT60" s="194"/>
      <c r="AU60" s="194"/>
      <c r="AV60" s="194"/>
      <c r="AW60" s="194"/>
      <c r="AX60" s="194"/>
      <c r="AY60" s="194"/>
      <c r="AZ60" s="194"/>
      <c r="BA60" s="194"/>
      <c r="BB60" s="194"/>
      <c r="BC60" s="194"/>
      <c r="BD60" s="194"/>
      <c r="BE60" s="194"/>
      <c r="BF60" s="194"/>
      <c r="BG60" s="194"/>
      <c r="BH60" s="194"/>
      <c r="BI60" s="194"/>
      <c r="BJ60" s="194"/>
      <c r="BK60" s="194"/>
      <c r="BL60" s="194"/>
      <c r="BM60" s="194"/>
      <c r="BN60" s="194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4"/>
      <c r="BZ60" s="194"/>
      <c r="CA60" s="194"/>
      <c r="CB60" s="194"/>
      <c r="CC60" s="194"/>
      <c r="CD60" s="194"/>
      <c r="CE60" s="194"/>
      <c r="CF60" s="194"/>
      <c r="CG60" s="194"/>
      <c r="CH60" s="194"/>
      <c r="CI60" s="194"/>
      <c r="CJ60" s="194"/>
      <c r="CK60" s="194"/>
      <c r="CL60" s="194"/>
      <c r="CM60" s="194"/>
      <c r="CN60" s="194"/>
      <c r="CO60" s="194"/>
      <c r="CP60" s="194"/>
      <c r="CQ60" s="194"/>
      <c r="CR60" s="194"/>
      <c r="CS60" s="194"/>
      <c r="CT60" s="194"/>
      <c r="CU60" s="194"/>
      <c r="CV60" s="194"/>
      <c r="CW60" s="194"/>
      <c r="CX60" s="194"/>
      <c r="CY60" s="194"/>
      <c r="CZ60" s="194"/>
      <c r="DA60" s="194"/>
      <c r="DB60" s="194"/>
      <c r="DC60" s="194"/>
      <c r="DD60" s="194"/>
      <c r="DE60" s="194"/>
      <c r="DF60" s="194"/>
      <c r="DG60" s="194"/>
      <c r="DH60" s="194"/>
      <c r="DI60" s="194"/>
      <c r="DJ60" s="194"/>
      <c r="DK60" s="194"/>
      <c r="DL60" s="194"/>
      <c r="DM60" s="194"/>
      <c r="DN60" s="194"/>
      <c r="DO60" s="194"/>
      <c r="DP60" s="194"/>
      <c r="DQ60" s="194"/>
      <c r="DR60" s="194"/>
      <c r="DS60" s="194"/>
      <c r="DT60" s="194"/>
      <c r="DU60" s="194"/>
      <c r="DV60" s="194"/>
      <c r="DW60" s="194"/>
      <c r="DX60" s="194"/>
      <c r="DY60" s="194"/>
      <c r="DZ60" s="194"/>
      <c r="EA60" s="194"/>
      <c r="EB60" s="194"/>
      <c r="EC60" s="194"/>
      <c r="ED60" s="194"/>
      <c r="EE60" s="194"/>
      <c r="EF60" s="194"/>
      <c r="EG60" s="194"/>
      <c r="EH60" s="194"/>
      <c r="EI60" s="194"/>
      <c r="EJ60" s="194"/>
      <c r="EK60" s="194"/>
      <c r="EL60" s="194"/>
      <c r="EM60" s="194"/>
      <c r="EN60" s="194"/>
      <c r="EO60" s="194"/>
      <c r="EP60" s="194"/>
      <c r="EQ60" s="194"/>
      <c r="ER60" s="194"/>
      <c r="ES60" s="194"/>
      <c r="ET60" s="194"/>
      <c r="EU60" s="194"/>
      <c r="EV60" s="194"/>
      <c r="EW60" s="194"/>
      <c r="EX60" s="194"/>
      <c r="EY60" s="194"/>
      <c r="EZ60" s="194"/>
      <c r="FA60" s="194"/>
      <c r="FB60" s="194"/>
      <c r="FC60" s="194"/>
      <c r="FD60" s="194"/>
      <c r="FE60" s="194"/>
      <c r="FF60" s="194"/>
      <c r="FG60" s="194"/>
      <c r="FH60" s="194"/>
      <c r="FI60" s="194"/>
      <c r="FJ60" s="194"/>
      <c r="FK60" s="194"/>
      <c r="FL60" s="194"/>
      <c r="FM60" s="194"/>
      <c r="FN60" s="194"/>
      <c r="FO60" s="194"/>
      <c r="FP60" s="194"/>
      <c r="FQ60" s="194"/>
      <c r="FR60" s="194"/>
      <c r="FS60" s="194"/>
      <c r="FT60" s="194"/>
      <c r="FU60" s="194"/>
      <c r="FV60" s="194"/>
      <c r="FW60" s="194"/>
      <c r="FX60" s="194"/>
      <c r="FY60" s="194"/>
      <c r="FZ60" s="194"/>
      <c r="GA60" s="194"/>
      <c r="GB60" s="194"/>
      <c r="GC60" s="194"/>
      <c r="GD60" s="194"/>
      <c r="GE60" s="194"/>
      <c r="GF60" s="194"/>
      <c r="GG60" s="194"/>
      <c r="GH60" s="194"/>
      <c r="GI60" s="194"/>
      <c r="GJ60" s="194"/>
      <c r="GK60" s="194"/>
      <c r="GL60" s="194"/>
      <c r="GM60" s="194"/>
      <c r="GN60" s="194"/>
      <c r="GO60" s="194"/>
      <c r="GP60" s="194"/>
      <c r="GQ60" s="194"/>
      <c r="GR60" s="194"/>
      <c r="GS60" s="194"/>
      <c r="GT60" s="194"/>
      <c r="GU60" s="194"/>
      <c r="GV60" s="194"/>
      <c r="GW60" s="194"/>
      <c r="GX60" s="194"/>
      <c r="GY60" s="194"/>
      <c r="GZ60" s="194"/>
      <c r="HA60" s="194"/>
      <c r="HB60" s="194"/>
      <c r="HC60" s="194"/>
      <c r="HD60" s="194"/>
      <c r="HE60" s="194"/>
      <c r="HF60" s="194"/>
      <c r="HG60" s="194"/>
      <c r="HH60" s="194"/>
      <c r="HI60" s="194"/>
      <c r="HJ60" s="194"/>
      <c r="HK60" s="194"/>
      <c r="HL60" s="194"/>
      <c r="HM60" s="194"/>
      <c r="HN60" s="194"/>
      <c r="HO60" s="194"/>
      <c r="HP60" s="194"/>
      <c r="HQ60" s="194"/>
      <c r="HR60" s="194"/>
      <c r="HS60" s="194"/>
      <c r="HT60" s="194"/>
      <c r="HU60" s="194"/>
      <c r="HV60" s="194"/>
      <c r="HW60" s="194"/>
      <c r="HX60" s="194"/>
      <c r="HY60" s="194"/>
      <c r="HZ60" s="194"/>
      <c r="IA60" s="194"/>
      <c r="IB60" s="194"/>
      <c r="IC60" s="194"/>
      <c r="ID60" s="194"/>
      <c r="IE60" s="194"/>
      <c r="IF60" s="194"/>
      <c r="IG60" s="194"/>
      <c r="IH60" s="194"/>
      <c r="II60" s="194"/>
      <c r="IJ60" s="194"/>
      <c r="IK60" s="194"/>
      <c r="IL60" s="194"/>
      <c r="IM60" s="194"/>
      <c r="IN60" s="194"/>
      <c r="IO60" s="194"/>
      <c r="IP60" s="194"/>
      <c r="IQ60" s="194"/>
      <c r="IR60" s="194"/>
      <c r="IS60" s="194"/>
      <c r="IT60" s="194"/>
      <c r="IU60" s="194"/>
      <c r="IV60" s="194"/>
      <c r="IW60" s="194"/>
      <c r="IX60" s="194"/>
      <c r="IY60" s="194"/>
      <c r="IZ60" s="194"/>
      <c r="JA60" s="194"/>
      <c r="JB60" s="194"/>
      <c r="JC60" s="194"/>
      <c r="JD60" s="194"/>
      <c r="JE60" s="194"/>
      <c r="JF60" s="194"/>
      <c r="JG60" s="194"/>
      <c r="JH60" s="194"/>
      <c r="JI60" s="194"/>
    </row>
    <row r="61" spans="1:269" s="70" customFormat="1" x14ac:dyDescent="0.25">
      <c r="A61" s="9">
        <f t="shared" si="2"/>
        <v>13</v>
      </c>
      <c r="B61" s="146">
        <f>SUM(IF(ISNUMBER(J61),J61)+IF(ISNUMBER(M61),M61)+IF(ISNUMBER(P61),P61)+IF(ISNUMBER(S61),S61)+IF(ISNUMBER(V61),V61)+IF(ISNUMBER(Y61),Y61)+IF(ISNUMBER(AB61),AB61)+IF(ISNUMBER(AE61),AE61)+IF(ISNUMBER(AH61),AH61)+IF(ISNUMBER(AK61),AK61)+IF(ISNUMBER(#REF!),#REF!)+IF(ISNUMBER(AN61),AN61)+IF(ISNUMBER(AQ61),AQ61))</f>
        <v>0</v>
      </c>
      <c r="C61" s="63">
        <v>34</v>
      </c>
      <c r="D61" s="64"/>
      <c r="E61" s="65" t="s">
        <v>180</v>
      </c>
      <c r="F61" s="65" t="s">
        <v>70</v>
      </c>
      <c r="G61" s="185" t="s">
        <v>156</v>
      </c>
      <c r="H61" s="63"/>
      <c r="I61" s="99">
        <f>IF($G61="x",0,IF(H61&lt;50,H61-COUNTIFS($G$5:$G61,"x"),0))</f>
        <v>0</v>
      </c>
      <c r="J61" s="39" t="str">
        <f>IF(AND($G61="x",H61&gt;0),0,IF(ISERROR(LOOKUP(I61,Punkte!$D$1:$D$22,Punkte!$E$1:$E$22)),"",LOOKUP((I61),Punkte!$D$1:$D$22,Punkte!$E$1:$E$22)))</f>
        <v/>
      </c>
      <c r="K61" s="3"/>
      <c r="L61" s="99">
        <f>IF($G61="x",0,IF(K61&lt;50,K61-COUNTIFS($G$5:$G61,"x"),0))</f>
        <v>0</v>
      </c>
      <c r="M61" s="39" t="str">
        <f>IF(AND($G61="x",K61&gt;0),0,IF(ISERROR(LOOKUP(L61,Punkte!$D$1:$D$22,Punkte!$E$1:$E$22)),"",LOOKUP((L61),Punkte!$D$1:$D$22,Punkte!$E$1:$E$22)))</f>
        <v/>
      </c>
      <c r="N61" s="3"/>
      <c r="O61" s="99">
        <f>IF($G61="x",0,IF(N61&lt;50,N61-COUNTIFS($G$5:$G61,"x"),0))</f>
        <v>0</v>
      </c>
      <c r="P61" s="39" t="str">
        <f>IF(AND($G61="x",N61&gt;0),0,IF(ISERROR(LOOKUP(O61,Punkte!$D$1:$D$22,Punkte!$E$1:$E$22)),"",LOOKUP((O61),Punkte!$D$1:$D$22,Punkte!$E$1:$E$22)))</f>
        <v/>
      </c>
      <c r="Q61" s="3"/>
      <c r="R61" s="99">
        <f>IF($G61="x",0,IF(Q61&lt;50,Q61-COUNTIFS($G$5:$G61,"x"),0))</f>
        <v>0</v>
      </c>
      <c r="S61" s="39" t="str">
        <f>IF(AND($G61="x",Q61&gt;0),0,IF(ISERROR(LOOKUP(R61,Punkte!$D$1:$D$22,Punkte!$E$1:$E$22)),"",LOOKUP((R61),Punkte!$D$1:$D$22,Punkte!$E$1:$E$22)))</f>
        <v/>
      </c>
      <c r="T61" s="3"/>
      <c r="U61" s="99">
        <f>IF($G61="x",0,IF(T61&lt;50,T61-COUNTIFS($G$5:$G61,"x"),0))</f>
        <v>0</v>
      </c>
      <c r="V61" s="39" t="str">
        <f>IF(AND($G61="x",T61&gt;0),0,IF(ISERROR(LOOKUP(U61,Punkte!$D$1:$D$22,Punkte!$E$1:$E$22)),"",LOOKUP((U61),Punkte!$D$1:$D$22,Punkte!$E$1:$E$22)))</f>
        <v/>
      </c>
      <c r="W61" s="3"/>
      <c r="X61" s="99">
        <f>IF($G61="x",0,IF(W61&lt;50,W61-COUNTIFS($G$5:$G61,"x"),0))</f>
        <v>0</v>
      </c>
      <c r="Y61" s="39" t="str">
        <f>IF(AND($G61="x",W61&gt;0),0,IF(ISERROR(LOOKUP(X61,Punkte!$D$1:$D$22,Punkte!$E$1:$E$22)),"",LOOKUP((X61),Punkte!$D$1:$D$22,Punkte!$E$1:$E$22)))</f>
        <v/>
      </c>
      <c r="Z61" s="3"/>
      <c r="AA61" s="99">
        <f>IF($G61="x",0,IF(Z61&lt;50,Z61-COUNTIFS($G$5:$G61,"x"),0))</f>
        <v>0</v>
      </c>
      <c r="AB61" s="39" t="str">
        <f>IF(AND($G61="x",Z61&gt;0),0,IF(ISERROR(LOOKUP(AA61,Punkte!$D$1:$D$22,Punkte!$E$1:$E$22)),"",LOOKUP((AA61),Punkte!$D$1:$D$22,Punkte!$E$1:$E$22)))</f>
        <v/>
      </c>
      <c r="AC61" s="3"/>
      <c r="AD61" s="99">
        <f>IF($G61="x",0,IF(AC61&lt;50,AC61-COUNTIFS($G$5:$G61,"x"),0))</f>
        <v>0</v>
      </c>
      <c r="AE61" s="39" t="str">
        <f>IF(AND($G61="x",AC61&gt;0),0,IF(ISERROR(LOOKUP(AD61,Punkte!$D$1:$D$22,Punkte!$E$1:$E$22)),"",LOOKUP((AD61),Punkte!$D$1:$D$22,Punkte!$E$1:$E$22)))</f>
        <v/>
      </c>
      <c r="AF61" s="3"/>
      <c r="AG61" s="99">
        <f>IF($G61="x",0,IF(AF61&lt;50,AF61-COUNTIFS($G$5:$G61,"x"),0))</f>
        <v>0</v>
      </c>
      <c r="AH61" s="39" t="str">
        <f>IF(AND($G61="x",AF61&gt;0),0,IF(ISERROR(LOOKUP(AG61,Punkte!$D$1:$D$22,Punkte!$E$1:$E$22)),"",LOOKUP((AG61),Punkte!$D$1:$D$22,Punkte!$E$1:$E$22)))</f>
        <v/>
      </c>
      <c r="AI61" s="3"/>
      <c r="AJ61" s="99">
        <f>IF($G61="x",0,IF(AI61&lt;50,AI61-COUNTIFS($G$5:$G61,"x"),0))</f>
        <v>0</v>
      </c>
      <c r="AK61" s="39" t="str">
        <f>IF(AND($G61="x",AI61&gt;0),0,IF(ISERROR(LOOKUP(AJ61,Punkte!$D$1:$D$22,Punkte!$E$1:$E$22)),"",LOOKUP((AJ61),Punkte!$D$1:$D$22,Punkte!$E$1:$E$22)))</f>
        <v/>
      </c>
      <c r="AL61" s="3"/>
      <c r="AM61" s="99">
        <f>IF($G61="x",0,IF(AL61&lt;50,AL61-COUNTIFS($G$5:$G61,"x"),0))</f>
        <v>0</v>
      </c>
      <c r="AN61" s="39" t="str">
        <f>IF(AND($G61="x",AL61&gt;0),0,IF(ISERROR(LOOKUP(AM61,Punkte!$D$1:$D$22,Punkte!$E$1:$E$22)),"",LOOKUP((AM61),Punkte!$D$1:$D$22,Punkte!$E$1:$E$22)))</f>
        <v/>
      </c>
      <c r="AO61" s="3"/>
      <c r="AP61" s="99">
        <f>IF($G61="x",0,IF(AO61&lt;50,AO61-COUNTIFS($G$5:$G61,"x"),0))</f>
        <v>0</v>
      </c>
      <c r="AQ61" s="39" t="str">
        <f>IF(AND($G61="x",AO61&gt;0),0,IF(ISERROR(LOOKUP(AP61,Punkte!$D$1:$D$22,Punkte!$E$1:$E$22)),"",LOOKUP((AP61),Punkte!$D$1:$D$22,Punkte!$E$1:$E$22)))</f>
        <v/>
      </c>
      <c r="AR61" s="120">
        <f t="shared" si="3"/>
        <v>0</v>
      </c>
    </row>
    <row r="62" spans="1:269" s="70" customFormat="1" collapsed="1" x14ac:dyDescent="0.25">
      <c r="A62" s="9">
        <f t="shared" si="2"/>
        <v>13</v>
      </c>
      <c r="B62" s="146">
        <f>SUM(IF(ISNUMBER(J62),J62)+IF(ISNUMBER(M62),M62)+IF(ISNUMBER(P62),P62)+IF(ISNUMBER(S62),S62)+IF(ISNUMBER(V62),V62)+IF(ISNUMBER(Y62),Y62)+IF(ISNUMBER(AB62),AB62)+IF(ISNUMBER(AE62),AE62)+IF(ISNUMBER(AH62),AH62)+IF(ISNUMBER(AK62),AK62)+IF(ISNUMBER(#REF!),#REF!)+IF(ISNUMBER(AN62),AN62)+IF(ISNUMBER(AQ62),AQ62))</f>
        <v>0</v>
      </c>
      <c r="C62" s="63">
        <v>34</v>
      </c>
      <c r="D62" s="64"/>
      <c r="E62" s="65" t="s">
        <v>180</v>
      </c>
      <c r="F62" s="65" t="s">
        <v>108</v>
      </c>
      <c r="G62" s="66" t="s">
        <v>156</v>
      </c>
      <c r="H62" s="63"/>
      <c r="I62" s="99">
        <f>IF($G62="x",0,IF(H62&lt;50,H62-COUNTIFS($G$5:$G62,"x"),0))</f>
        <v>0</v>
      </c>
      <c r="J62" s="39" t="str">
        <f>IF(AND($G62="x",H62&gt;0),0,IF(ISERROR(LOOKUP(I62,Punkte!$D$1:$D$22,Punkte!$E$1:$E$22)),"",LOOKUP((I62),Punkte!$D$1:$D$22,Punkte!$E$1:$E$22)))</f>
        <v/>
      </c>
      <c r="K62" s="3"/>
      <c r="L62" s="99">
        <f>IF($G62="x",0,IF(K62&lt;50,K62-COUNTIFS($G$5:$G62,"x"),0))</f>
        <v>0</v>
      </c>
      <c r="M62" s="39" t="str">
        <f>IF(AND($G62="x",K62&gt;0),0,IF(ISERROR(LOOKUP(L62,Punkte!$D$1:$D$22,Punkte!$E$1:$E$22)),"",LOOKUP((L62),Punkte!$D$1:$D$22,Punkte!$E$1:$E$22)))</f>
        <v/>
      </c>
      <c r="N62" s="3"/>
      <c r="O62" s="99">
        <f>IF($G62="x",0,IF(N62&lt;50,N62-COUNTIFS($G$5:$G62,"x"),0))</f>
        <v>0</v>
      </c>
      <c r="P62" s="39" t="str">
        <f>IF(AND($G62="x",N62&gt;0),0,IF(ISERROR(LOOKUP(O62,Punkte!$D$1:$D$22,Punkte!$E$1:$E$22)),"",LOOKUP((O62),Punkte!$D$1:$D$22,Punkte!$E$1:$E$22)))</f>
        <v/>
      </c>
      <c r="Q62" s="3"/>
      <c r="R62" s="99">
        <f>IF($G62="x",0,IF(Q62&lt;50,Q62-COUNTIFS($G$5:$G62,"x"),0))</f>
        <v>0</v>
      </c>
      <c r="S62" s="39" t="str">
        <f>IF(AND($G62="x",Q62&gt;0),0,IF(ISERROR(LOOKUP(R62,Punkte!$D$1:$D$22,Punkte!$E$1:$E$22)),"",LOOKUP((R62),Punkte!$D$1:$D$22,Punkte!$E$1:$E$22)))</f>
        <v/>
      </c>
      <c r="T62" s="3"/>
      <c r="U62" s="99">
        <f>IF($G62="x",0,IF(T62&lt;50,T62-COUNTIFS($G$5:$G62,"x"),0))</f>
        <v>0</v>
      </c>
      <c r="V62" s="39" t="str">
        <f>IF(AND($G62="x",T62&gt;0),0,IF(ISERROR(LOOKUP(U62,Punkte!$D$1:$D$22,Punkte!$E$1:$E$22)),"",LOOKUP((U62),Punkte!$D$1:$D$22,Punkte!$E$1:$E$22)))</f>
        <v/>
      </c>
      <c r="W62" s="3"/>
      <c r="X62" s="99">
        <f>IF($G62="x",0,IF(W62&lt;50,W62-COUNTIFS($G$5:$G62,"x"),0))</f>
        <v>0</v>
      </c>
      <c r="Y62" s="39" t="str">
        <f>IF(AND($G62="x",W62&gt;0),0,IF(ISERROR(LOOKUP(X62,Punkte!$D$1:$D$22,Punkte!$E$1:$E$22)),"",LOOKUP((X62),Punkte!$D$1:$D$22,Punkte!$E$1:$E$22)))</f>
        <v/>
      </c>
      <c r="Z62" s="3"/>
      <c r="AA62" s="99">
        <f>IF($G62="x",0,IF(Z62&lt;50,Z62-COUNTIFS($G$5:$G62,"x"),0))</f>
        <v>0</v>
      </c>
      <c r="AB62" s="39" t="str">
        <f>IF(AND($G62="x",Z62&gt;0),0,IF(ISERROR(LOOKUP(AA62,Punkte!$D$1:$D$22,Punkte!$E$1:$E$22)),"",LOOKUP((AA62),Punkte!$D$1:$D$22,Punkte!$E$1:$E$22)))</f>
        <v/>
      </c>
      <c r="AC62" s="3"/>
      <c r="AD62" s="99">
        <f>IF($G62="x",0,IF(AC62&lt;50,AC62-COUNTIFS($G$5:$G62,"x"),0))</f>
        <v>0</v>
      </c>
      <c r="AE62" s="39" t="str">
        <f>IF(AND($G62="x",AC62&gt;0),0,IF(ISERROR(LOOKUP(AD62,Punkte!$D$1:$D$22,Punkte!$E$1:$E$22)),"",LOOKUP((AD62),Punkte!$D$1:$D$22,Punkte!$E$1:$E$22)))</f>
        <v/>
      </c>
      <c r="AF62" s="3"/>
      <c r="AG62" s="99">
        <f>IF($G62="x",0,IF(AF62&lt;50,AF62-COUNTIFS($G$5:$G62,"x"),0))</f>
        <v>0</v>
      </c>
      <c r="AH62" s="39" t="str">
        <f>IF(AND($G62="x",AF62&gt;0),0,IF(ISERROR(LOOKUP(AG62,Punkte!$D$1:$D$22,Punkte!$E$1:$E$22)),"",LOOKUP((AG62),Punkte!$D$1:$D$22,Punkte!$E$1:$E$22)))</f>
        <v/>
      </c>
      <c r="AI62" s="3"/>
      <c r="AJ62" s="99">
        <f>IF($G62="x",0,IF(AI62&lt;50,AI62-COUNTIFS($G$5:$G62,"x"),0))</f>
        <v>0</v>
      </c>
      <c r="AK62" s="39" t="str">
        <f>IF(AND($G62="x",AI62&gt;0),0,IF(ISERROR(LOOKUP(AJ62,Punkte!$D$1:$D$22,Punkte!$E$1:$E$22)),"",LOOKUP((AJ62),Punkte!$D$1:$D$22,Punkte!$E$1:$E$22)))</f>
        <v/>
      </c>
      <c r="AL62" s="3"/>
      <c r="AM62" s="99">
        <f>IF($G62="x",0,IF(AL62&lt;50,AL62-COUNTIFS($G$5:$G62,"x"),0))</f>
        <v>0</v>
      </c>
      <c r="AN62" s="39" t="str">
        <f>IF(AND($G62="x",AL62&gt;0),0,IF(ISERROR(LOOKUP(AM62,Punkte!$D$1:$D$22,Punkte!$E$1:$E$22)),"",LOOKUP((AM62),Punkte!$D$1:$D$22,Punkte!$E$1:$E$22)))</f>
        <v/>
      </c>
      <c r="AO62" s="3"/>
      <c r="AP62" s="99">
        <f>IF($G62="x",0,IF(AO62&lt;50,AO62-COUNTIFS($G$5:$G62,"x"),0))</f>
        <v>0</v>
      </c>
      <c r="AQ62" s="39" t="str">
        <f>IF(AND($G62="x",AO62&gt;0),0,IF(ISERROR(LOOKUP(AP62,Punkte!$D$1:$D$22,Punkte!$E$1:$E$22)),"",LOOKUP((AP62),Punkte!$D$1:$D$22,Punkte!$E$1:$E$22)))</f>
        <v/>
      </c>
      <c r="AR62" s="120">
        <f t="shared" si="3"/>
        <v>0</v>
      </c>
    </row>
    <row r="63" spans="1:269" s="70" customFormat="1" x14ac:dyDescent="0.25">
      <c r="A63" s="9">
        <f t="shared" si="2"/>
        <v>13</v>
      </c>
      <c r="B63" s="146">
        <f>SUM(IF(ISNUMBER(J63),J63)+IF(ISNUMBER(M63),M63)+IF(ISNUMBER(P63),P63)+IF(ISNUMBER(S63),S63)+IF(ISNUMBER(V63),V63)+IF(ISNUMBER(Y63),Y63)+IF(ISNUMBER(AB63),AB63)+IF(ISNUMBER(AE63),AE63)+IF(ISNUMBER(AH63),AH63)+IF(ISNUMBER(AK63),AK63)+IF(ISNUMBER(#REF!),#REF!)+IF(ISNUMBER(AN63),AN63)+IF(ISNUMBER(AQ63),AQ63))</f>
        <v>0</v>
      </c>
      <c r="C63" s="84">
        <v>90</v>
      </c>
      <c r="E63" s="65" t="s">
        <v>180</v>
      </c>
      <c r="F63" s="65" t="s">
        <v>181</v>
      </c>
      <c r="G63" s="66" t="s">
        <v>156</v>
      </c>
      <c r="H63" s="63"/>
      <c r="I63" s="99">
        <f>IF($G63="x",0,IF(H63&lt;50,H63-COUNTIFS($G$5:$G63,"x"),0))</f>
        <v>0</v>
      </c>
      <c r="J63" s="39" t="str">
        <f>IF(AND($G63="x",H63&gt;0),0,IF(ISERROR(LOOKUP(I63,Punkte!$D$1:$D$22,Punkte!$E$1:$E$22)),"",LOOKUP((I63),Punkte!$D$1:$D$22,Punkte!$E$1:$E$22)))</f>
        <v/>
      </c>
      <c r="K63" s="3"/>
      <c r="L63" s="99">
        <f>IF($G63="x",0,IF(K63&lt;50,K63-COUNTIFS($G$5:$G63,"x"),0))</f>
        <v>0</v>
      </c>
      <c r="M63" s="39" t="str">
        <f>IF(AND($G63="x",K63&gt;0),0,IF(ISERROR(LOOKUP(L63,Punkte!$D$1:$D$22,Punkte!$E$1:$E$22)),"",LOOKUP((L63),Punkte!$D$1:$D$22,Punkte!$E$1:$E$22)))</f>
        <v/>
      </c>
      <c r="N63" s="3"/>
      <c r="O63" s="99">
        <f>IF($G63="x",0,IF(N63&lt;50,N63-COUNTIFS($G$5:$G63,"x"),0))</f>
        <v>0</v>
      </c>
      <c r="P63" s="39" t="str">
        <f>IF(AND($G63="x",N63&gt;0),0,IF(ISERROR(LOOKUP(O63,Punkte!$D$1:$D$22,Punkte!$E$1:$E$22)),"",LOOKUP((O63),Punkte!$D$1:$D$22,Punkte!$E$1:$E$22)))</f>
        <v/>
      </c>
      <c r="Q63" s="3"/>
      <c r="R63" s="99">
        <f>IF($G63="x",0,IF(Q63&lt;50,Q63-COUNTIFS($G$5:$G63,"x"),0))</f>
        <v>0</v>
      </c>
      <c r="S63" s="39" t="str">
        <f>IF(AND($G63="x",Q63&gt;0),0,IF(ISERROR(LOOKUP(R63,Punkte!$D$1:$D$22,Punkte!$E$1:$E$22)),"",LOOKUP((R63),Punkte!$D$1:$D$22,Punkte!$E$1:$E$22)))</f>
        <v/>
      </c>
      <c r="T63" s="3"/>
      <c r="U63" s="99">
        <f>IF($G63="x",0,IF(T63&lt;50,T63-COUNTIFS($G$5:$G63,"x"),0))</f>
        <v>0</v>
      </c>
      <c r="V63" s="39" t="str">
        <f>IF(AND($G63="x",T63&gt;0),0,IF(ISERROR(LOOKUP(U63,Punkte!$D$1:$D$22,Punkte!$E$1:$E$22)),"",LOOKUP((U63),Punkte!$D$1:$D$22,Punkte!$E$1:$E$22)))</f>
        <v/>
      </c>
      <c r="W63" s="3"/>
      <c r="X63" s="99">
        <f>IF($G63="x",0,IF(W63&lt;50,W63-COUNTIFS($G$5:$G63,"x"),0))</f>
        <v>0</v>
      </c>
      <c r="Y63" s="39" t="str">
        <f>IF(AND($G63="x",W63&gt;0),0,IF(ISERROR(LOOKUP(X63,Punkte!$D$1:$D$22,Punkte!$E$1:$E$22)),"",LOOKUP((X63),Punkte!$D$1:$D$22,Punkte!$E$1:$E$22)))</f>
        <v/>
      </c>
      <c r="Z63" s="3"/>
      <c r="AA63" s="99">
        <f>IF($G63="x",0,IF(Z63&lt;50,Z63-COUNTIFS($G$5:$G63,"x"),0))</f>
        <v>0</v>
      </c>
      <c r="AB63" s="39" t="str">
        <f>IF(AND($G63="x",Z63&gt;0),0,IF(ISERROR(LOOKUP(AA63,Punkte!$D$1:$D$22,Punkte!$E$1:$E$22)),"",LOOKUP((AA63),Punkte!$D$1:$D$22,Punkte!$E$1:$E$22)))</f>
        <v/>
      </c>
      <c r="AC63" s="3"/>
      <c r="AD63" s="99">
        <f>IF($G63="x",0,IF(AC63&lt;50,AC63-COUNTIFS($G$5:$G63,"x"),0))</f>
        <v>0</v>
      </c>
      <c r="AE63" s="39" t="str">
        <f>IF(AND($G63="x",AC63&gt;0),0,IF(ISERROR(LOOKUP(AD63,Punkte!$D$1:$D$22,Punkte!$E$1:$E$22)),"",LOOKUP((AD63),Punkte!$D$1:$D$22,Punkte!$E$1:$E$22)))</f>
        <v/>
      </c>
      <c r="AF63" s="3"/>
      <c r="AG63" s="99">
        <f>IF($G63="x",0,IF(AF63&lt;50,AF63-COUNTIFS($G$5:$G63,"x"),0))</f>
        <v>0</v>
      </c>
      <c r="AH63" s="39" t="str">
        <f>IF(AND($G63="x",AF63&gt;0),0,IF(ISERROR(LOOKUP(AG63,Punkte!$D$1:$D$22,Punkte!$E$1:$E$22)),"",LOOKUP((AG63),Punkte!$D$1:$D$22,Punkte!$E$1:$E$22)))</f>
        <v/>
      </c>
      <c r="AI63" s="3"/>
      <c r="AJ63" s="99">
        <f>IF($G63="x",0,IF(AI63&lt;50,AI63-COUNTIFS($G$5:$G63,"x"),0))</f>
        <v>0</v>
      </c>
      <c r="AK63" s="39" t="str">
        <f>IF(AND($G63="x",AI63&gt;0),0,IF(ISERROR(LOOKUP(AJ63,Punkte!$D$1:$D$22,Punkte!$E$1:$E$22)),"",LOOKUP((AJ63),Punkte!$D$1:$D$22,Punkte!$E$1:$E$22)))</f>
        <v/>
      </c>
      <c r="AL63" s="3"/>
      <c r="AM63" s="99">
        <f>IF($G63="x",0,IF(AL63&lt;50,AL63-COUNTIFS($G$5:$G63,"x"),0))</f>
        <v>0</v>
      </c>
      <c r="AN63" s="39" t="str">
        <f>IF(AND($G63="x",AL63&gt;0),0,IF(ISERROR(LOOKUP(AM63,Punkte!$D$1:$D$22,Punkte!$E$1:$E$22)),"",LOOKUP((AM63),Punkte!$D$1:$D$22,Punkte!$E$1:$E$22)))</f>
        <v/>
      </c>
      <c r="AO63" s="3"/>
      <c r="AP63" s="99">
        <f>IF($G63="x",0,IF(AO63&lt;50,AO63-COUNTIFS($G$5:$G63,"x"),0))</f>
        <v>0</v>
      </c>
      <c r="AQ63" s="39" t="str">
        <f>IF(AND($G63="x",AO63&gt;0),0,IF(ISERROR(LOOKUP(AP63,Punkte!$D$1:$D$22,Punkte!$E$1:$E$22)),"",LOOKUP((AP63),Punkte!$D$1:$D$22,Punkte!$E$1:$E$22)))</f>
        <v/>
      </c>
      <c r="AR63" s="120">
        <f t="shared" si="3"/>
        <v>0</v>
      </c>
    </row>
    <row r="64" spans="1:269" s="70" customFormat="1" x14ac:dyDescent="0.25">
      <c r="A64" s="9">
        <f t="shared" si="2"/>
        <v>13</v>
      </c>
      <c r="B64" s="146">
        <f>SUM(IF(ISNUMBER(J64),J64)+IF(ISNUMBER(M64),M64)+IF(ISNUMBER(P64),P64)+IF(ISNUMBER(S64),S64)+IF(ISNUMBER(V64),V64)+IF(ISNUMBER(Y64),Y64)+IF(ISNUMBER(AB64),AB64)+IF(ISNUMBER(AE64),AE64)+IF(ISNUMBER(AH64),AH64)+IF(ISNUMBER(AK64),AK64)+IF(ISNUMBER(#REF!),#REF!)+IF(ISNUMBER(AN64),AN64)+IF(ISNUMBER(AQ64),AQ64))</f>
        <v>0</v>
      </c>
      <c r="C64" s="63">
        <v>97</v>
      </c>
      <c r="D64" s="64" t="s">
        <v>44</v>
      </c>
      <c r="E64" s="65" t="s">
        <v>135</v>
      </c>
      <c r="F64" s="65" t="s">
        <v>136</v>
      </c>
      <c r="G64" s="66" t="s">
        <v>156</v>
      </c>
      <c r="H64" s="63"/>
      <c r="I64" s="99">
        <f>IF($G64="x",0,IF(H64&lt;50,H64-COUNTIFS($G$5:$G64,"x"),0))</f>
        <v>0</v>
      </c>
      <c r="J64" s="39" t="str">
        <f>IF(AND($G64="x",H64&gt;0),0,IF(ISERROR(LOOKUP(I64,Punkte!$D$1:$D$22,Punkte!$E$1:$E$22)),"",LOOKUP((I64),Punkte!$D$1:$D$22,Punkte!$E$1:$E$22)))</f>
        <v/>
      </c>
      <c r="K64" s="3"/>
      <c r="L64" s="99">
        <f>IF($G64="x",0,IF(K64&lt;50,K64-COUNTIFS($G$5:$G64,"x"),0))</f>
        <v>0</v>
      </c>
      <c r="M64" s="39" t="str">
        <f>IF(AND($G64="x",K64&gt;0),0,IF(ISERROR(LOOKUP(L64,Punkte!$D$1:$D$22,Punkte!$E$1:$E$22)),"",LOOKUP((L64),Punkte!$D$1:$D$22,Punkte!$E$1:$E$22)))</f>
        <v/>
      </c>
      <c r="N64" s="3"/>
      <c r="O64" s="99">
        <f>IF($G64="x",0,IF(N64&lt;50,N64-COUNTIFS($G$5:$G64,"x"),0))</f>
        <v>0</v>
      </c>
      <c r="P64" s="39" t="str">
        <f>IF(AND($G64="x",N64&gt;0),0,IF(ISERROR(LOOKUP(O64,Punkte!$D$1:$D$22,Punkte!$E$1:$E$22)),"",LOOKUP((O64),Punkte!$D$1:$D$22,Punkte!$E$1:$E$22)))</f>
        <v/>
      </c>
      <c r="Q64" s="3"/>
      <c r="R64" s="99">
        <f>IF($G64="x",0,IF(Q64&lt;50,Q64-COUNTIFS($G$5:$G64,"x"),0))</f>
        <v>0</v>
      </c>
      <c r="S64" s="39" t="str">
        <f>IF(AND($G64="x",Q64&gt;0),0,IF(ISERROR(LOOKUP(R64,Punkte!$D$1:$D$22,Punkte!$E$1:$E$22)),"",LOOKUP((R64),Punkte!$D$1:$D$22,Punkte!$E$1:$E$22)))</f>
        <v/>
      </c>
      <c r="T64" s="3"/>
      <c r="U64" s="99">
        <f>IF($G64="x",0,IF(T64&lt;50,T64-COUNTIFS($G$5:$G64,"x"),0))</f>
        <v>0</v>
      </c>
      <c r="V64" s="39" t="str">
        <f>IF(AND($G64="x",T64&gt;0),0,IF(ISERROR(LOOKUP(U64,Punkte!$D$1:$D$22,Punkte!$E$1:$E$22)),"",LOOKUP((U64),Punkte!$D$1:$D$22,Punkte!$E$1:$E$22)))</f>
        <v/>
      </c>
      <c r="W64" s="3"/>
      <c r="X64" s="99">
        <f>IF($G64="x",0,IF(W64&lt;50,W64-COUNTIFS($G$5:$G64,"x"),0))</f>
        <v>0</v>
      </c>
      <c r="Y64" s="39" t="str">
        <f>IF(AND($G64="x",W64&gt;0),0,IF(ISERROR(LOOKUP(X64,Punkte!$D$1:$D$22,Punkte!$E$1:$E$22)),"",LOOKUP((X64),Punkte!$D$1:$D$22,Punkte!$E$1:$E$22)))</f>
        <v/>
      </c>
      <c r="Z64" s="3"/>
      <c r="AA64" s="99">
        <f>IF($G64="x",0,IF(Z64&lt;50,Z64-COUNTIFS($G$5:$G64,"x"),0))</f>
        <v>0</v>
      </c>
      <c r="AB64" s="39" t="str">
        <f>IF(AND($G64="x",Z64&gt;0),0,IF(ISERROR(LOOKUP(AA64,Punkte!$D$1:$D$22,Punkte!$E$1:$E$22)),"",LOOKUP((AA64),Punkte!$D$1:$D$22,Punkte!$E$1:$E$22)))</f>
        <v/>
      </c>
      <c r="AC64" s="3"/>
      <c r="AD64" s="99">
        <f>IF($G64="x",0,IF(AC64&lt;50,AC64-COUNTIFS($G$5:$G64,"x"),0))</f>
        <v>0</v>
      </c>
      <c r="AE64" s="39" t="str">
        <f>IF(AND($G64="x",AC64&gt;0),0,IF(ISERROR(LOOKUP(AD64,Punkte!$D$1:$D$22,Punkte!$E$1:$E$22)),"",LOOKUP((AD64),Punkte!$D$1:$D$22,Punkte!$E$1:$E$22)))</f>
        <v/>
      </c>
      <c r="AF64" s="3"/>
      <c r="AG64" s="99">
        <f>IF($G64="x",0,IF(AF64&lt;50,AF64-COUNTIFS($G$5:$G64,"x"),0))</f>
        <v>0</v>
      </c>
      <c r="AH64" s="39" t="str">
        <f>IF(AND($G64="x",AF64&gt;0),0,IF(ISERROR(LOOKUP(AG64,Punkte!$D$1:$D$22,Punkte!$E$1:$E$22)),"",LOOKUP((AG64),Punkte!$D$1:$D$22,Punkte!$E$1:$E$22)))</f>
        <v/>
      </c>
      <c r="AI64" s="3"/>
      <c r="AJ64" s="99">
        <f>IF($G64="x",0,IF(AI64&lt;50,AI64-COUNTIFS($G$5:$G64,"x"),0))</f>
        <v>0</v>
      </c>
      <c r="AK64" s="39" t="str">
        <f>IF(AND($G64="x",AI64&gt;0),0,IF(ISERROR(LOOKUP(AJ64,Punkte!$D$1:$D$22,Punkte!$E$1:$E$22)),"",LOOKUP((AJ64),Punkte!$D$1:$D$22,Punkte!$E$1:$E$22)))</f>
        <v/>
      </c>
      <c r="AL64" s="3"/>
      <c r="AM64" s="99">
        <f>IF($G64="x",0,IF(AL64&lt;50,AL64-COUNTIFS($G$5:$G64,"x"),0))</f>
        <v>0</v>
      </c>
      <c r="AN64" s="39" t="str">
        <f>IF(AND($G64="x",AL64&gt;0),0,IF(ISERROR(LOOKUP(AM64,Punkte!$D$1:$D$22,Punkte!$E$1:$E$22)),"",LOOKUP((AM64),Punkte!$D$1:$D$22,Punkte!$E$1:$E$22)))</f>
        <v/>
      </c>
      <c r="AO64" s="3"/>
      <c r="AP64" s="99">
        <f>IF($G64="x",0,IF(AO64&lt;50,AO64-COUNTIFS($G$5:$G64,"x"),0))</f>
        <v>0</v>
      </c>
      <c r="AQ64" s="39" t="str">
        <f>IF(AND($G64="x",AO64&gt;0),0,IF(ISERROR(LOOKUP(AP64,Punkte!$D$1:$D$22,Punkte!$E$1:$E$22)),"",LOOKUP((AP64),Punkte!$D$1:$D$22,Punkte!$E$1:$E$22)))</f>
        <v/>
      </c>
      <c r="AR64" s="120">
        <f t="shared" si="3"/>
        <v>0</v>
      </c>
    </row>
    <row r="65" spans="1:269" s="128" customFormat="1" x14ac:dyDescent="0.25">
      <c r="A65" s="9">
        <f t="shared" si="2"/>
        <v>13</v>
      </c>
      <c r="B65" s="146">
        <f>SUM(IF(ISNUMBER(J65),J65)+IF(ISNUMBER(M65),M65)+IF(ISNUMBER(P65),P65)+IF(ISNUMBER(S65),S65)+IF(ISNUMBER(V65),V65)+IF(ISNUMBER(Y65),Y65)+IF(ISNUMBER(AB65),AB65)+IF(ISNUMBER(AE65),AE65)+IF(ISNUMBER(AH65),AH65)+IF(ISNUMBER(AK65),AK65)+IF(ISNUMBER(#REF!),#REF!)+IF(ISNUMBER(AN65),AN65)+IF(ISNUMBER(AQ65),AQ65))</f>
        <v>0</v>
      </c>
      <c r="C65" s="84">
        <v>66</v>
      </c>
      <c r="D65" s="70"/>
      <c r="E65" s="65" t="s">
        <v>78</v>
      </c>
      <c r="F65" s="65" t="s">
        <v>79</v>
      </c>
      <c r="G65" s="66" t="s">
        <v>156</v>
      </c>
      <c r="H65" s="63"/>
      <c r="I65" s="99">
        <f>IF($G65="x",0,IF(H65&lt;50,H65-COUNTIFS($G$5:$G65,"x"),0))</f>
        <v>0</v>
      </c>
      <c r="J65" s="39" t="str">
        <f>IF(AND($G65="x",H65&gt;0),0,IF(ISERROR(LOOKUP(I65,Punkte!$D$1:$D$22,Punkte!$E$1:$E$22)),"",LOOKUP((I65),Punkte!$D$1:$D$22,Punkte!$E$1:$E$22)))</f>
        <v/>
      </c>
      <c r="K65" s="3"/>
      <c r="L65" s="99">
        <f>IF($G65="x",0,IF(K65&lt;50,K65-COUNTIFS($G$5:$G65,"x"),0))</f>
        <v>0</v>
      </c>
      <c r="M65" s="39" t="str">
        <f>IF(AND($G65="x",K65&gt;0),0,IF(ISERROR(LOOKUP(L65,Punkte!$D$1:$D$22,Punkte!$E$1:$E$22)),"",LOOKUP((L65),Punkte!$D$1:$D$22,Punkte!$E$1:$E$22)))</f>
        <v/>
      </c>
      <c r="N65" s="3"/>
      <c r="O65" s="99">
        <f>IF($G65="x",0,IF(N65&lt;50,N65-COUNTIFS($G$5:$G65,"x"),0))</f>
        <v>0</v>
      </c>
      <c r="P65" s="39" t="str">
        <f>IF(AND($G65="x",N65&gt;0),0,IF(ISERROR(LOOKUP(O65,Punkte!$D$1:$D$22,Punkte!$E$1:$E$22)),"",LOOKUP((O65),Punkte!$D$1:$D$22,Punkte!$E$1:$E$22)))</f>
        <v/>
      </c>
      <c r="Q65" s="3"/>
      <c r="R65" s="99">
        <f>IF($G65="x",0,IF(Q65&lt;50,Q65-COUNTIFS($G$5:$G65,"x"),0))</f>
        <v>0</v>
      </c>
      <c r="S65" s="39" t="str">
        <f>IF(AND($G65="x",Q65&gt;0),0,IF(ISERROR(LOOKUP(R65,Punkte!$D$1:$D$22,Punkte!$E$1:$E$22)),"",LOOKUP((R65),Punkte!$D$1:$D$22,Punkte!$E$1:$E$22)))</f>
        <v/>
      </c>
      <c r="T65" s="3"/>
      <c r="U65" s="99">
        <f>IF($G65="x",0,IF(T65&lt;50,T65-COUNTIFS($G$5:$G65,"x"),0))</f>
        <v>0</v>
      </c>
      <c r="V65" s="39" t="str">
        <f>IF(AND($G65="x",T65&gt;0),0,IF(ISERROR(LOOKUP(U65,Punkte!$D$1:$D$22,Punkte!$E$1:$E$22)),"",LOOKUP((U65),Punkte!$D$1:$D$22,Punkte!$E$1:$E$22)))</f>
        <v/>
      </c>
      <c r="W65" s="3"/>
      <c r="X65" s="99">
        <f>IF($G65="x",0,IF(W65&lt;50,W65-COUNTIFS($G$5:$G65,"x"),0))</f>
        <v>0</v>
      </c>
      <c r="Y65" s="39" t="str">
        <f>IF(AND($G65="x",W65&gt;0),0,IF(ISERROR(LOOKUP(X65,Punkte!$D$1:$D$22,Punkte!$E$1:$E$22)),"",LOOKUP((X65),Punkte!$D$1:$D$22,Punkte!$E$1:$E$22)))</f>
        <v/>
      </c>
      <c r="Z65" s="3"/>
      <c r="AA65" s="99">
        <f>IF($G65="x",0,IF(Z65&lt;50,Z65-COUNTIFS($G$5:$G65,"x"),0))</f>
        <v>0</v>
      </c>
      <c r="AB65" s="39" t="str">
        <f>IF(AND($G65="x",Z65&gt;0),0,IF(ISERROR(LOOKUP(AA65,Punkte!$D$1:$D$22,Punkte!$E$1:$E$22)),"",LOOKUP((AA65),Punkte!$D$1:$D$22,Punkte!$E$1:$E$22)))</f>
        <v/>
      </c>
      <c r="AC65" s="3"/>
      <c r="AD65" s="99">
        <f>IF($G65="x",0,IF(AC65&lt;50,AC65-COUNTIFS($G$5:$G65,"x"),0))</f>
        <v>0</v>
      </c>
      <c r="AE65" s="39" t="str">
        <f>IF(AND($G65="x",AC65&gt;0),0,IF(ISERROR(LOOKUP(AD65,Punkte!$D$1:$D$22,Punkte!$E$1:$E$22)),"",LOOKUP((AD65),Punkte!$D$1:$D$22,Punkte!$E$1:$E$22)))</f>
        <v/>
      </c>
      <c r="AF65" s="3"/>
      <c r="AG65" s="99">
        <f>IF($G65="x",0,IF(AF65&lt;50,AF65-COUNTIFS($G$5:$G65,"x"),0))</f>
        <v>0</v>
      </c>
      <c r="AH65" s="39" t="str">
        <f>IF(AND($G65="x",AF65&gt;0),0,IF(ISERROR(LOOKUP(AG65,Punkte!$D$1:$D$22,Punkte!$E$1:$E$22)),"",LOOKUP((AG65),Punkte!$D$1:$D$22,Punkte!$E$1:$E$22)))</f>
        <v/>
      </c>
      <c r="AI65" s="3"/>
      <c r="AJ65" s="99">
        <f>IF($G65="x",0,IF(AI65&lt;50,AI65-COUNTIFS($G$5:$G65,"x"),0))</f>
        <v>0</v>
      </c>
      <c r="AK65" s="39" t="str">
        <f>IF(AND($G65="x",AI65&gt;0),0,IF(ISERROR(LOOKUP(AJ65,Punkte!$D$1:$D$22,Punkte!$E$1:$E$22)),"",LOOKUP((AJ65),Punkte!$D$1:$D$22,Punkte!$E$1:$E$22)))</f>
        <v/>
      </c>
      <c r="AL65" s="3"/>
      <c r="AM65" s="99">
        <f>IF($G65="x",0,IF(AL65&lt;50,AL65-COUNTIFS($G$5:$G65,"x"),0))</f>
        <v>0</v>
      </c>
      <c r="AN65" s="39" t="str">
        <f>IF(AND($G65="x",AL65&gt;0),0,IF(ISERROR(LOOKUP(AM65,Punkte!$D$1:$D$22,Punkte!$E$1:$E$22)),"",LOOKUP((AM65),Punkte!$D$1:$D$22,Punkte!$E$1:$E$22)))</f>
        <v/>
      </c>
      <c r="AO65" s="3"/>
      <c r="AP65" s="99">
        <f>IF($G65="x",0,IF(AO65&lt;50,AO65-COUNTIFS($G$5:$G65,"x"),0))</f>
        <v>0</v>
      </c>
      <c r="AQ65" s="39" t="str">
        <f>IF(AND($G65="x",AO65&gt;0),0,IF(ISERROR(LOOKUP(AP65,Punkte!$D$1:$D$22,Punkte!$E$1:$E$22)),"",LOOKUP((AP65),Punkte!$D$1:$D$22,Punkte!$E$1:$E$22)))</f>
        <v/>
      </c>
      <c r="AR65" s="120">
        <f t="shared" si="3"/>
        <v>0</v>
      </c>
    </row>
    <row r="66" spans="1:269" s="128" customFormat="1" x14ac:dyDescent="0.25">
      <c r="A66" s="9">
        <f t="shared" si="2"/>
        <v>13</v>
      </c>
      <c r="B66" s="146">
        <f>SUM(IF(ISNUMBER(J66),J66)+IF(ISNUMBER(M66),M66)+IF(ISNUMBER(P66),P66)+IF(ISNUMBER(S66),S66)+IF(ISNUMBER(V66),V66)+IF(ISNUMBER(Y66),Y66)+IF(ISNUMBER(AB66),AB66)+IF(ISNUMBER(AE66),AE66)+IF(ISNUMBER(AH66),AH66)+IF(ISNUMBER(AK66),AK66)+IF(ISNUMBER(#REF!),#REF!)+IF(ISNUMBER(AN66),AN66)+IF(ISNUMBER(AQ66),AQ66))</f>
        <v>0</v>
      </c>
      <c r="C66" s="189">
        <v>96</v>
      </c>
      <c r="D66" s="195"/>
      <c r="E66" s="188" t="s">
        <v>104</v>
      </c>
      <c r="F66" s="188" t="s">
        <v>74</v>
      </c>
      <c r="G66" s="190" t="s">
        <v>156</v>
      </c>
      <c r="H66" s="63"/>
      <c r="I66" s="99">
        <f>IF($G66="x",0,IF(H66&lt;50,H66-COUNTIFS($G$5:$G66,"x"),0))</f>
        <v>0</v>
      </c>
      <c r="J66" s="39" t="str">
        <f>IF(AND($G66="x",H66&gt;0),0,IF(ISERROR(LOOKUP(I66,Punkte!$D$1:$D$22,Punkte!$E$1:$E$22)),"",LOOKUP((I66),Punkte!$D$1:$D$22,Punkte!$E$1:$E$22)))</f>
        <v/>
      </c>
      <c r="K66" s="3"/>
      <c r="L66" s="99">
        <f>IF($G66="x",0,IF(K66&lt;50,K66-COUNTIFS($G$5:$G66,"x"),0))</f>
        <v>0</v>
      </c>
      <c r="M66" s="39" t="str">
        <f>IF(AND($G66="x",K66&gt;0),0,IF(ISERROR(LOOKUP(L66,Punkte!$D$1:$D$22,Punkte!$E$1:$E$22)),"",LOOKUP((L66),Punkte!$D$1:$D$22,Punkte!$E$1:$E$22)))</f>
        <v/>
      </c>
      <c r="N66" s="3"/>
      <c r="O66" s="99">
        <f>IF($G66="x",0,IF(N66&lt;50,N66-COUNTIFS($G$5:$G66,"x"),0))</f>
        <v>0</v>
      </c>
      <c r="P66" s="39" t="str">
        <f>IF(AND($G66="x",N66&gt;0),0,IF(ISERROR(LOOKUP(O66,Punkte!$D$1:$D$22,Punkte!$E$1:$E$22)),"",LOOKUP((O66),Punkte!$D$1:$D$22,Punkte!$E$1:$E$22)))</f>
        <v/>
      </c>
      <c r="Q66" s="3"/>
      <c r="R66" s="99">
        <f>IF($G66="x",0,IF(Q66&lt;50,Q66-COUNTIFS($G$5:$G66,"x"),0))</f>
        <v>0</v>
      </c>
      <c r="S66" s="39" t="str">
        <f>IF(AND($G66="x",Q66&gt;0),0,IF(ISERROR(LOOKUP(R66,Punkte!$D$1:$D$22,Punkte!$E$1:$E$22)),"",LOOKUP((R66),Punkte!$D$1:$D$22,Punkte!$E$1:$E$22)))</f>
        <v/>
      </c>
      <c r="T66" s="3"/>
      <c r="U66" s="99">
        <f>IF($G66="x",0,IF(T66&lt;50,T66-COUNTIFS($G$5:$G66,"x"),0))</f>
        <v>0</v>
      </c>
      <c r="V66" s="39" t="str">
        <f>IF(AND($G66="x",T66&gt;0),0,IF(ISERROR(LOOKUP(U66,Punkte!$D$1:$D$22,Punkte!$E$1:$E$22)),"",LOOKUP((U66),Punkte!$D$1:$D$22,Punkte!$E$1:$E$22)))</f>
        <v/>
      </c>
      <c r="W66" s="3"/>
      <c r="X66" s="99">
        <f>IF($G66="x",0,IF(W66&lt;50,W66-COUNTIFS($G$5:$G66,"x"),0))</f>
        <v>0</v>
      </c>
      <c r="Y66" s="39" t="str">
        <f>IF(AND($G66="x",W66&gt;0),0,IF(ISERROR(LOOKUP(X66,Punkte!$D$1:$D$22,Punkte!$E$1:$E$22)),"",LOOKUP((X66),Punkte!$D$1:$D$22,Punkte!$E$1:$E$22)))</f>
        <v/>
      </c>
      <c r="Z66" s="3"/>
      <c r="AA66" s="99">
        <f>IF($G66="x",0,IF(Z66&lt;50,Z66-COUNTIFS($G$5:$G66,"x"),0))</f>
        <v>0</v>
      </c>
      <c r="AB66" s="39" t="str">
        <f>IF(AND($G66="x",Z66&gt;0),0,IF(ISERROR(LOOKUP(AA66,Punkte!$D$1:$D$22,Punkte!$E$1:$E$22)),"",LOOKUP((AA66),Punkte!$D$1:$D$22,Punkte!$E$1:$E$22)))</f>
        <v/>
      </c>
      <c r="AC66" s="3"/>
      <c r="AD66" s="99">
        <f>IF($G66="x",0,IF(AC66&lt;50,AC66-COUNTIFS($G$5:$G66,"x"),0))</f>
        <v>0</v>
      </c>
      <c r="AE66" s="39" t="str">
        <f>IF(AND($G66="x",AC66&gt;0),0,IF(ISERROR(LOOKUP(AD66,Punkte!$D$1:$D$22,Punkte!$E$1:$E$22)),"",LOOKUP((AD66),Punkte!$D$1:$D$22,Punkte!$E$1:$E$22)))</f>
        <v/>
      </c>
      <c r="AF66" s="3"/>
      <c r="AG66" s="99">
        <f>IF($G66="x",0,IF(AF66&lt;50,AF66-COUNTIFS($G$5:$G66,"x"),0))</f>
        <v>0</v>
      </c>
      <c r="AH66" s="39" t="str">
        <f>IF(AND($G66="x",AF66&gt;0),0,IF(ISERROR(LOOKUP(AG66,Punkte!$D$1:$D$22,Punkte!$E$1:$E$22)),"",LOOKUP((AG66),Punkte!$D$1:$D$22,Punkte!$E$1:$E$22)))</f>
        <v/>
      </c>
      <c r="AI66" s="3"/>
      <c r="AJ66" s="99">
        <f>IF($G66="x",0,IF(AI66&lt;50,AI66-COUNTIFS($G$5:$G66,"x"),0))</f>
        <v>0</v>
      </c>
      <c r="AK66" s="39" t="str">
        <f>IF(AND($G66="x",AI66&gt;0),0,IF(ISERROR(LOOKUP(AJ66,Punkte!$D$1:$D$22,Punkte!$E$1:$E$22)),"",LOOKUP((AJ66),Punkte!$D$1:$D$22,Punkte!$E$1:$E$22)))</f>
        <v/>
      </c>
      <c r="AL66" s="3"/>
      <c r="AM66" s="99">
        <f>IF($G66="x",0,IF(AL66&lt;50,AL66-COUNTIFS($G$5:$G66,"x"),0))</f>
        <v>0</v>
      </c>
      <c r="AN66" s="39" t="str">
        <f>IF(AND($G66="x",AL66&gt;0),0,IF(ISERROR(LOOKUP(AM66,Punkte!$D$1:$D$22,Punkte!$E$1:$E$22)),"",LOOKUP((AM66),Punkte!$D$1:$D$22,Punkte!$E$1:$E$22)))</f>
        <v/>
      </c>
      <c r="AO66" s="3"/>
      <c r="AP66" s="99">
        <f>IF($G66="x",0,IF(AO66&lt;50,AO66-COUNTIFS($G$5:$G66,"x"),0))</f>
        <v>0</v>
      </c>
      <c r="AQ66" s="39" t="str">
        <f>IF(AND($G66="x",AO66&gt;0),0,IF(ISERROR(LOOKUP(AP66,Punkte!$D$1:$D$22,Punkte!$E$1:$E$22)),"",LOOKUP((AP66),Punkte!$D$1:$D$22,Punkte!$E$1:$E$22)))</f>
        <v/>
      </c>
      <c r="AR66" s="120">
        <f t="shared" si="3"/>
        <v>0</v>
      </c>
    </row>
    <row r="67" spans="1:269" s="128" customFormat="1" x14ac:dyDescent="0.25">
      <c r="A67" s="72"/>
      <c r="B67" s="73"/>
      <c r="C67" s="74"/>
      <c r="D67" s="75"/>
      <c r="E67" s="80"/>
      <c r="F67" s="76"/>
      <c r="G67" s="76"/>
      <c r="H67" s="76"/>
      <c r="I67" s="97"/>
      <c r="J67" s="78"/>
      <c r="K67" s="74"/>
      <c r="L67" s="117"/>
      <c r="M67" s="78"/>
      <c r="N67" s="74"/>
      <c r="O67" s="97"/>
      <c r="P67" s="78"/>
      <c r="Q67" s="74"/>
      <c r="R67" s="97"/>
      <c r="S67" s="78"/>
      <c r="T67" s="74"/>
      <c r="U67" s="97"/>
      <c r="V67" s="78"/>
      <c r="W67" s="74"/>
      <c r="X67" s="97"/>
      <c r="Y67" s="79"/>
      <c r="Z67" s="74"/>
      <c r="AA67" s="97"/>
      <c r="AB67" s="78"/>
      <c r="AC67" s="74"/>
      <c r="AD67" s="97"/>
      <c r="AE67" s="74"/>
      <c r="AF67" s="74"/>
      <c r="AG67" s="97"/>
      <c r="AH67" s="78"/>
      <c r="AI67" s="74"/>
      <c r="AJ67" s="97"/>
      <c r="AK67" s="78"/>
      <c r="AL67" s="74"/>
      <c r="AM67" s="97"/>
      <c r="AN67" s="77"/>
      <c r="AO67" s="74"/>
      <c r="AP67" s="97"/>
      <c r="AQ67" s="77"/>
      <c r="AR67" s="77"/>
    </row>
    <row r="68" spans="1:269" s="128" customFormat="1" x14ac:dyDescent="0.25">
      <c r="A68" s="52"/>
      <c r="B68" s="129"/>
      <c r="C68" s="116"/>
      <c r="D68" s="52"/>
      <c r="E68" s="56" t="s">
        <v>141</v>
      </c>
      <c r="F68" s="56"/>
      <c r="G68" s="80"/>
      <c r="H68" s="76"/>
      <c r="I68" s="98"/>
      <c r="J68" s="91"/>
      <c r="K68" s="101"/>
      <c r="L68" s="98"/>
      <c r="M68" s="91"/>
      <c r="N68" s="101"/>
      <c r="O68" s="98"/>
      <c r="P68" s="78"/>
      <c r="Q68" s="101"/>
      <c r="R68" s="98"/>
      <c r="S68" s="91"/>
      <c r="T68" s="101"/>
      <c r="U68" s="98"/>
      <c r="V68" s="91"/>
      <c r="W68" s="101"/>
      <c r="X68" s="98"/>
      <c r="Y68" s="91"/>
      <c r="Z68" s="101"/>
      <c r="AA68" s="98"/>
      <c r="AB68" s="91"/>
      <c r="AC68" s="101"/>
      <c r="AD68" s="98"/>
      <c r="AE68" s="91"/>
      <c r="AF68" s="101"/>
      <c r="AG68" s="98"/>
      <c r="AH68" s="78"/>
      <c r="AI68" s="101"/>
      <c r="AJ68" s="98"/>
      <c r="AK68" s="78"/>
      <c r="AL68" s="101"/>
      <c r="AM68" s="98"/>
      <c r="AN68" s="91"/>
      <c r="AO68" s="74"/>
      <c r="AP68" s="98"/>
      <c r="AQ68" s="77"/>
      <c r="AR68" s="77"/>
    </row>
    <row r="69" spans="1:269" s="128" customFormat="1" x14ac:dyDescent="0.25">
      <c r="A69" s="52"/>
      <c r="B69" s="129"/>
      <c r="C69" s="116"/>
      <c r="D69" s="52"/>
      <c r="E69" s="56" t="s">
        <v>140</v>
      </c>
      <c r="F69" s="130"/>
      <c r="G69" s="80"/>
      <c r="H69" s="76"/>
      <c r="I69" s="97"/>
      <c r="J69" s="92"/>
      <c r="K69" s="74"/>
      <c r="L69" s="97"/>
      <c r="M69" s="92"/>
      <c r="N69" s="74"/>
      <c r="O69" s="97"/>
      <c r="P69" s="78"/>
      <c r="Q69" s="74"/>
      <c r="R69" s="97"/>
      <c r="S69" s="92"/>
      <c r="T69" s="74"/>
      <c r="U69" s="97"/>
      <c r="V69" s="92"/>
      <c r="W69" s="74"/>
      <c r="X69" s="97"/>
      <c r="Y69" s="92"/>
      <c r="Z69" s="74"/>
      <c r="AA69" s="97"/>
      <c r="AB69" s="92"/>
      <c r="AC69" s="74"/>
      <c r="AD69" s="97"/>
      <c r="AE69" s="92"/>
      <c r="AF69" s="74"/>
      <c r="AG69" s="97"/>
      <c r="AH69" s="78"/>
      <c r="AI69" s="74"/>
      <c r="AJ69" s="97"/>
      <c r="AK69" s="78"/>
      <c r="AL69" s="74"/>
      <c r="AM69" s="97"/>
      <c r="AN69" s="92"/>
      <c r="AO69" s="74"/>
      <c r="AP69" s="97"/>
      <c r="AQ69" s="77"/>
      <c r="AR69" s="77"/>
    </row>
    <row r="70" spans="1:269" s="71" customFormat="1" x14ac:dyDescent="0.25">
      <c r="A70" s="121"/>
      <c r="B70" s="121"/>
      <c r="C70" s="121"/>
      <c r="D70" s="121"/>
      <c r="E70" s="130" t="s">
        <v>337</v>
      </c>
      <c r="F70" s="121"/>
      <c r="G70" s="80"/>
      <c r="H70" s="76"/>
      <c r="I70" s="132"/>
      <c r="J70" s="121"/>
      <c r="K70" s="131"/>
      <c r="L70" s="132"/>
      <c r="M70" s="121"/>
      <c r="N70" s="131"/>
      <c r="O70" s="132"/>
      <c r="P70" s="121"/>
      <c r="Q70" s="131"/>
      <c r="R70" s="132"/>
      <c r="S70" s="121"/>
      <c r="T70" s="131"/>
      <c r="U70" s="132"/>
      <c r="V70" s="121"/>
      <c r="W70" s="131"/>
      <c r="X70" s="132"/>
      <c r="Y70" s="121"/>
      <c r="Z70" s="131"/>
      <c r="AA70" s="132"/>
      <c r="AB70" s="121"/>
      <c r="AC70" s="131"/>
      <c r="AD70" s="132"/>
      <c r="AE70" s="121"/>
      <c r="AF70" s="131"/>
      <c r="AG70" s="132"/>
      <c r="AH70" s="121"/>
      <c r="AI70" s="131"/>
      <c r="AJ70" s="132"/>
      <c r="AK70" s="121"/>
      <c r="AL70" s="131"/>
      <c r="AM70" s="132"/>
      <c r="AN70" s="121"/>
      <c r="AO70" s="131"/>
      <c r="AP70" s="132"/>
      <c r="AQ70" s="121"/>
      <c r="AR70" s="77"/>
    </row>
    <row r="71" spans="1:269" x14ac:dyDescent="0.25">
      <c r="A71" s="122"/>
      <c r="B71" s="123"/>
      <c r="C71" s="124"/>
      <c r="D71" s="122"/>
      <c r="E71" s="125"/>
      <c r="F71" s="125"/>
      <c r="G71" s="125"/>
      <c r="H71" s="124"/>
      <c r="I71" s="126"/>
      <c r="J71" s="127"/>
      <c r="K71" s="124"/>
      <c r="L71" s="126"/>
      <c r="M71" s="127"/>
      <c r="N71" s="124"/>
      <c r="O71" s="126"/>
      <c r="P71" s="127"/>
      <c r="Q71" s="124"/>
      <c r="R71" s="126"/>
      <c r="S71" s="127"/>
      <c r="T71" s="124"/>
      <c r="U71" s="126"/>
      <c r="V71" s="127"/>
      <c r="W71" s="124"/>
      <c r="X71" s="126"/>
      <c r="Y71" s="127"/>
      <c r="Z71" s="124"/>
      <c r="AA71" s="126"/>
      <c r="AB71" s="127"/>
      <c r="AC71" s="124"/>
      <c r="AD71" s="126"/>
      <c r="AE71" s="127"/>
      <c r="AF71" s="124"/>
      <c r="AG71" s="126"/>
      <c r="AH71" s="127"/>
      <c r="AI71" s="124"/>
      <c r="AJ71" s="126"/>
      <c r="AK71" s="127"/>
      <c r="AL71" s="124"/>
      <c r="AM71" s="126"/>
      <c r="AN71" s="127"/>
      <c r="AO71" s="124"/>
      <c r="AP71" s="126"/>
      <c r="AQ71" s="127"/>
      <c r="AR71" s="71"/>
    </row>
    <row r="72" spans="1:269" x14ac:dyDescent="0.25">
      <c r="E72" s="29"/>
      <c r="F72" s="29"/>
      <c r="G72" s="29"/>
    </row>
    <row r="73" spans="1:269" x14ac:dyDescent="0.25">
      <c r="E73" s="29"/>
      <c r="F73" s="29"/>
      <c r="G73" s="29"/>
    </row>
    <row r="74" spans="1:269" x14ac:dyDescent="0.25">
      <c r="E74" s="29"/>
      <c r="F74" s="29"/>
      <c r="G74" s="29"/>
    </row>
    <row r="75" spans="1:269" x14ac:dyDescent="0.25">
      <c r="E75" s="29"/>
      <c r="F75" s="29"/>
      <c r="G75" s="29"/>
    </row>
    <row r="76" spans="1:269" x14ac:dyDescent="0.25">
      <c r="E76" s="29"/>
      <c r="F76" s="29"/>
      <c r="G76" s="29"/>
    </row>
    <row r="77" spans="1:269" x14ac:dyDescent="0.25">
      <c r="E77" s="29"/>
      <c r="F77" s="29"/>
      <c r="G77" s="29"/>
    </row>
    <row r="78" spans="1:269" s="3" customFormat="1" x14ac:dyDescent="0.25">
      <c r="A78" s="1"/>
      <c r="B78" s="2"/>
      <c r="D78" s="1"/>
      <c r="E78" s="29"/>
      <c r="F78" s="29"/>
      <c r="G78" s="29"/>
      <c r="I78" s="99"/>
      <c r="J78" s="6"/>
      <c r="L78" s="99"/>
      <c r="M78" s="6"/>
      <c r="O78" s="99"/>
      <c r="P78" s="6"/>
      <c r="R78" s="99"/>
      <c r="S78" s="6"/>
      <c r="U78" s="99"/>
      <c r="V78" s="6"/>
      <c r="X78" s="99"/>
      <c r="Y78" s="6"/>
      <c r="AA78" s="99"/>
      <c r="AB78" s="6"/>
      <c r="AD78" s="99"/>
      <c r="AE78" s="6"/>
      <c r="AG78" s="99"/>
      <c r="AH78" s="6"/>
      <c r="AJ78" s="99"/>
      <c r="AK78" s="6"/>
      <c r="AM78" s="99"/>
      <c r="AN78" s="6"/>
      <c r="AP78" s="99"/>
      <c r="AQ78" s="6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  <c r="IY78" s="4"/>
      <c r="IZ78" s="4"/>
      <c r="JA78" s="4"/>
      <c r="JB78" s="4"/>
      <c r="JC78" s="4"/>
      <c r="JD78" s="4"/>
      <c r="JE78" s="4"/>
      <c r="JF78" s="4"/>
      <c r="JG78" s="4"/>
      <c r="JH78" s="4"/>
      <c r="JI78" s="4"/>
    </row>
    <row r="79" spans="1:269" s="3" customFormat="1" x14ac:dyDescent="0.25">
      <c r="A79" s="1"/>
      <c r="B79" s="2"/>
      <c r="D79" s="1"/>
      <c r="E79" s="29"/>
      <c r="F79" s="29"/>
      <c r="G79" s="29"/>
      <c r="I79" s="99"/>
      <c r="J79" s="6"/>
      <c r="L79" s="99"/>
      <c r="M79" s="6"/>
      <c r="O79" s="99"/>
      <c r="P79" s="6"/>
      <c r="R79" s="99"/>
      <c r="S79" s="6"/>
      <c r="U79" s="99"/>
      <c r="V79" s="6"/>
      <c r="X79" s="99"/>
      <c r="Y79" s="6"/>
      <c r="AA79" s="99"/>
      <c r="AB79" s="6"/>
      <c r="AD79" s="99"/>
      <c r="AE79" s="6"/>
      <c r="AG79" s="99"/>
      <c r="AH79" s="6"/>
      <c r="AJ79" s="99"/>
      <c r="AK79" s="6"/>
      <c r="AM79" s="99"/>
      <c r="AN79" s="6"/>
      <c r="AP79" s="99"/>
      <c r="AQ79" s="6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</row>
    <row r="80" spans="1:269" s="3" customFormat="1" x14ac:dyDescent="0.25">
      <c r="A80" s="1"/>
      <c r="B80" s="2"/>
      <c r="D80" s="1"/>
      <c r="E80" s="29"/>
      <c r="F80" s="29"/>
      <c r="G80" s="29"/>
      <c r="I80" s="99"/>
      <c r="J80" s="6"/>
      <c r="L80" s="99"/>
      <c r="M80" s="6"/>
      <c r="O80" s="99"/>
      <c r="P80" s="6"/>
      <c r="R80" s="99"/>
      <c r="S80" s="6"/>
      <c r="U80" s="99"/>
      <c r="V80" s="6"/>
      <c r="X80" s="99"/>
      <c r="Y80" s="6"/>
      <c r="AA80" s="99"/>
      <c r="AB80" s="6"/>
      <c r="AD80" s="99"/>
      <c r="AE80" s="6"/>
      <c r="AG80" s="99"/>
      <c r="AH80" s="6"/>
      <c r="AJ80" s="99"/>
      <c r="AK80" s="6"/>
      <c r="AM80" s="99"/>
      <c r="AN80" s="6"/>
      <c r="AP80" s="99"/>
      <c r="AQ80" s="6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  <c r="JD80" s="4"/>
      <c r="JE80" s="4"/>
      <c r="JF80" s="4"/>
      <c r="JG80" s="4"/>
      <c r="JH80" s="4"/>
      <c r="JI80" s="4"/>
    </row>
    <row r="81" spans="1:269" s="3" customFormat="1" x14ac:dyDescent="0.25">
      <c r="A81" s="1"/>
      <c r="B81" s="2"/>
      <c r="D81" s="1"/>
      <c r="E81" s="29"/>
      <c r="F81" s="29"/>
      <c r="G81" s="29"/>
      <c r="I81" s="99"/>
      <c r="J81" s="6"/>
      <c r="L81" s="99"/>
      <c r="M81" s="6"/>
      <c r="O81" s="99"/>
      <c r="P81" s="6"/>
      <c r="R81" s="99"/>
      <c r="S81" s="6"/>
      <c r="U81" s="99"/>
      <c r="V81" s="6"/>
      <c r="X81" s="99"/>
      <c r="Y81" s="6"/>
      <c r="AA81" s="99"/>
      <c r="AB81" s="6"/>
      <c r="AD81" s="99"/>
      <c r="AE81" s="6"/>
      <c r="AG81" s="99"/>
      <c r="AH81" s="6"/>
      <c r="AJ81" s="99"/>
      <c r="AK81" s="6"/>
      <c r="AM81" s="99"/>
      <c r="AN81" s="6"/>
      <c r="AP81" s="99"/>
      <c r="AQ81" s="6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/>
      <c r="JE81" s="4"/>
      <c r="JF81" s="4"/>
      <c r="JG81" s="4"/>
      <c r="JH81" s="4"/>
      <c r="JI81" s="4"/>
    </row>
    <row r="82" spans="1:269" s="3" customFormat="1" x14ac:dyDescent="0.25">
      <c r="A82" s="1"/>
      <c r="B82" s="2"/>
      <c r="D82" s="1"/>
      <c r="E82" s="29"/>
      <c r="F82" s="29"/>
      <c r="G82" s="29"/>
      <c r="I82" s="99"/>
      <c r="J82" s="6"/>
      <c r="L82" s="99"/>
      <c r="M82" s="6"/>
      <c r="O82" s="99"/>
      <c r="P82" s="6"/>
      <c r="R82" s="99"/>
      <c r="S82" s="6"/>
      <c r="U82" s="99"/>
      <c r="V82" s="6"/>
      <c r="X82" s="99"/>
      <c r="Y82" s="6"/>
      <c r="AA82" s="99"/>
      <c r="AB82" s="6"/>
      <c r="AD82" s="99"/>
      <c r="AE82" s="6"/>
      <c r="AG82" s="99"/>
      <c r="AH82" s="6"/>
      <c r="AJ82" s="99"/>
      <c r="AK82" s="6"/>
      <c r="AM82" s="99"/>
      <c r="AN82" s="6"/>
      <c r="AP82" s="99"/>
      <c r="AQ82" s="6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  <c r="JD82" s="4"/>
      <c r="JE82" s="4"/>
      <c r="JF82" s="4"/>
      <c r="JG82" s="4"/>
      <c r="JH82" s="4"/>
      <c r="JI82" s="4"/>
    </row>
    <row r="83" spans="1:269" s="3" customFormat="1" x14ac:dyDescent="0.25">
      <c r="A83" s="1"/>
      <c r="B83" s="2"/>
      <c r="D83" s="1"/>
      <c r="E83" s="29"/>
      <c r="F83" s="29"/>
      <c r="G83" s="29"/>
      <c r="I83" s="99"/>
      <c r="J83" s="6"/>
      <c r="L83" s="99"/>
      <c r="M83" s="6"/>
      <c r="O83" s="99"/>
      <c r="P83" s="6"/>
      <c r="R83" s="99"/>
      <c r="S83" s="6"/>
      <c r="U83" s="99"/>
      <c r="V83" s="6"/>
      <c r="X83" s="99"/>
      <c r="Y83" s="6"/>
      <c r="AA83" s="99"/>
      <c r="AB83" s="6"/>
      <c r="AD83" s="99"/>
      <c r="AE83" s="6"/>
      <c r="AG83" s="99"/>
      <c r="AH83" s="6"/>
      <c r="AJ83" s="99"/>
      <c r="AK83" s="6"/>
      <c r="AM83" s="99"/>
      <c r="AN83" s="6"/>
      <c r="AP83" s="99"/>
      <c r="AQ83" s="6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</row>
    <row r="84" spans="1:269" s="3" customFormat="1" x14ac:dyDescent="0.25">
      <c r="A84" s="1"/>
      <c r="B84" s="2"/>
      <c r="D84" s="1"/>
      <c r="E84" s="29"/>
      <c r="F84" s="29"/>
      <c r="G84" s="29"/>
      <c r="I84" s="99"/>
      <c r="J84" s="6"/>
      <c r="L84" s="99"/>
      <c r="M84" s="6"/>
      <c r="O84" s="99"/>
      <c r="P84" s="6"/>
      <c r="R84" s="99"/>
      <c r="S84" s="6"/>
      <c r="U84" s="99"/>
      <c r="V84" s="6"/>
      <c r="X84" s="99"/>
      <c r="Y84" s="6"/>
      <c r="AA84" s="99"/>
      <c r="AB84" s="6"/>
      <c r="AD84" s="99"/>
      <c r="AE84" s="6"/>
      <c r="AG84" s="99"/>
      <c r="AH84" s="6"/>
      <c r="AJ84" s="99"/>
      <c r="AK84" s="6"/>
      <c r="AM84" s="99"/>
      <c r="AN84" s="6"/>
      <c r="AP84" s="99"/>
      <c r="AQ84" s="6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  <c r="JD84" s="4"/>
      <c r="JE84" s="4"/>
      <c r="JF84" s="4"/>
      <c r="JG84" s="4"/>
      <c r="JH84" s="4"/>
      <c r="JI84" s="4"/>
    </row>
    <row r="85" spans="1:269" s="3" customFormat="1" x14ac:dyDescent="0.25">
      <c r="A85" s="1"/>
      <c r="B85" s="2"/>
      <c r="D85" s="1"/>
      <c r="E85" s="29"/>
      <c r="F85" s="29"/>
      <c r="G85" s="29"/>
      <c r="I85" s="99"/>
      <c r="J85" s="6"/>
      <c r="L85" s="99"/>
      <c r="M85" s="6"/>
      <c r="O85" s="99"/>
      <c r="P85" s="6"/>
      <c r="R85" s="99"/>
      <c r="S85" s="6"/>
      <c r="U85" s="99"/>
      <c r="V85" s="6"/>
      <c r="X85" s="99"/>
      <c r="Y85" s="6"/>
      <c r="AA85" s="99"/>
      <c r="AB85" s="6"/>
      <c r="AD85" s="99"/>
      <c r="AE85" s="6"/>
      <c r="AG85" s="99"/>
      <c r="AH85" s="6"/>
      <c r="AJ85" s="99"/>
      <c r="AK85" s="6"/>
      <c r="AM85" s="99"/>
      <c r="AN85" s="6"/>
      <c r="AP85" s="99"/>
      <c r="AQ85" s="6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  <c r="IY85" s="4"/>
      <c r="IZ85" s="4"/>
      <c r="JA85" s="4"/>
      <c r="JB85" s="4"/>
      <c r="JC85" s="4"/>
      <c r="JD85" s="4"/>
      <c r="JE85" s="4"/>
      <c r="JF85" s="4"/>
      <c r="JG85" s="4"/>
      <c r="JH85" s="4"/>
      <c r="JI85" s="4"/>
    </row>
    <row r="86" spans="1:269" s="3" customFormat="1" x14ac:dyDescent="0.25">
      <c r="A86" s="1"/>
      <c r="B86" s="2"/>
      <c r="D86" s="1"/>
      <c r="E86" s="29"/>
      <c r="F86" s="29"/>
      <c r="G86" s="29"/>
      <c r="I86" s="99"/>
      <c r="J86" s="6"/>
      <c r="L86" s="99"/>
      <c r="M86" s="6"/>
      <c r="O86" s="99"/>
      <c r="P86" s="6"/>
      <c r="R86" s="99"/>
      <c r="S86" s="6"/>
      <c r="U86" s="99"/>
      <c r="V86" s="6"/>
      <c r="X86" s="99"/>
      <c r="Y86" s="6"/>
      <c r="AA86" s="99"/>
      <c r="AB86" s="6"/>
      <c r="AD86" s="99"/>
      <c r="AE86" s="6"/>
      <c r="AG86" s="99"/>
      <c r="AH86" s="6"/>
      <c r="AJ86" s="99"/>
      <c r="AK86" s="6"/>
      <c r="AM86" s="99"/>
      <c r="AN86" s="6"/>
      <c r="AP86" s="99"/>
      <c r="AQ86" s="6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  <c r="JB86" s="4"/>
      <c r="JC86" s="4"/>
      <c r="JD86" s="4"/>
      <c r="JE86" s="4"/>
      <c r="JF86" s="4"/>
      <c r="JG86" s="4"/>
      <c r="JH86" s="4"/>
      <c r="JI86" s="4"/>
    </row>
    <row r="87" spans="1:269" s="3" customFormat="1" x14ac:dyDescent="0.25">
      <c r="A87" s="1"/>
      <c r="B87" s="2"/>
      <c r="D87" s="1"/>
      <c r="E87" s="29"/>
      <c r="F87" s="29"/>
      <c r="G87" s="29"/>
      <c r="I87" s="99"/>
      <c r="J87" s="6"/>
      <c r="L87" s="99"/>
      <c r="M87" s="6"/>
      <c r="O87" s="99"/>
      <c r="P87" s="6"/>
      <c r="R87" s="99"/>
      <c r="S87" s="6"/>
      <c r="U87" s="99"/>
      <c r="V87" s="6"/>
      <c r="X87" s="99"/>
      <c r="Y87" s="6"/>
      <c r="AA87" s="99"/>
      <c r="AB87" s="6"/>
      <c r="AD87" s="99"/>
      <c r="AE87" s="6"/>
      <c r="AG87" s="99"/>
      <c r="AH87" s="6"/>
      <c r="AJ87" s="99"/>
      <c r="AK87" s="6"/>
      <c r="AM87" s="99"/>
      <c r="AN87" s="6"/>
      <c r="AP87" s="99"/>
      <c r="AQ87" s="6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  <c r="JB87" s="4"/>
      <c r="JC87" s="4"/>
      <c r="JD87" s="4"/>
      <c r="JE87" s="4"/>
      <c r="JF87" s="4"/>
      <c r="JG87" s="4"/>
      <c r="JH87" s="4"/>
      <c r="JI87" s="4"/>
    </row>
    <row r="88" spans="1:269" s="3" customFormat="1" x14ac:dyDescent="0.25">
      <c r="A88" s="1"/>
      <c r="B88" s="2"/>
      <c r="D88" s="1"/>
      <c r="E88" s="29"/>
      <c r="F88" s="29"/>
      <c r="G88" s="29"/>
      <c r="I88" s="99"/>
      <c r="J88" s="6"/>
      <c r="L88" s="99"/>
      <c r="M88" s="6"/>
      <c r="O88" s="99"/>
      <c r="P88" s="6"/>
      <c r="R88" s="99"/>
      <c r="S88" s="6"/>
      <c r="U88" s="99"/>
      <c r="V88" s="6"/>
      <c r="X88" s="99"/>
      <c r="Y88" s="6"/>
      <c r="AA88" s="99"/>
      <c r="AB88" s="6"/>
      <c r="AD88" s="99"/>
      <c r="AE88" s="6"/>
      <c r="AG88" s="99"/>
      <c r="AH88" s="6"/>
      <c r="AJ88" s="99"/>
      <c r="AK88" s="6"/>
      <c r="AM88" s="99"/>
      <c r="AN88" s="6"/>
      <c r="AP88" s="99"/>
      <c r="AQ88" s="6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  <c r="IY88" s="4"/>
      <c r="IZ88" s="4"/>
      <c r="JA88" s="4"/>
      <c r="JB88" s="4"/>
      <c r="JC88" s="4"/>
      <c r="JD88" s="4"/>
      <c r="JE88" s="4"/>
      <c r="JF88" s="4"/>
      <c r="JG88" s="4"/>
      <c r="JH88" s="4"/>
      <c r="JI88" s="4"/>
    </row>
    <row r="89" spans="1:269" s="3" customFormat="1" x14ac:dyDescent="0.25">
      <c r="A89" s="1"/>
      <c r="B89" s="2"/>
      <c r="D89" s="1"/>
      <c r="E89" s="29"/>
      <c r="F89" s="29"/>
      <c r="G89" s="29"/>
      <c r="I89" s="99"/>
      <c r="J89" s="6"/>
      <c r="L89" s="99"/>
      <c r="M89" s="6"/>
      <c r="O89" s="99"/>
      <c r="P89" s="6"/>
      <c r="R89" s="99"/>
      <c r="S89" s="6"/>
      <c r="U89" s="99"/>
      <c r="V89" s="6"/>
      <c r="X89" s="99"/>
      <c r="Y89" s="6"/>
      <c r="AA89" s="99"/>
      <c r="AB89" s="6"/>
      <c r="AD89" s="99"/>
      <c r="AE89" s="6"/>
      <c r="AG89" s="99"/>
      <c r="AH89" s="6"/>
      <c r="AJ89" s="99"/>
      <c r="AK89" s="6"/>
      <c r="AM89" s="99"/>
      <c r="AN89" s="6"/>
      <c r="AP89" s="99"/>
      <c r="AQ89" s="6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  <c r="IX89" s="4"/>
      <c r="IY89" s="4"/>
      <c r="IZ89" s="4"/>
      <c r="JA89" s="4"/>
      <c r="JB89" s="4"/>
      <c r="JC89" s="4"/>
      <c r="JD89" s="4"/>
      <c r="JE89" s="4"/>
      <c r="JF89" s="4"/>
      <c r="JG89" s="4"/>
      <c r="JH89" s="4"/>
      <c r="JI89" s="4"/>
    </row>
    <row r="90" spans="1:269" s="3" customFormat="1" x14ac:dyDescent="0.25">
      <c r="A90" s="1"/>
      <c r="B90" s="2"/>
      <c r="D90" s="1"/>
      <c r="E90" s="29"/>
      <c r="F90" s="29"/>
      <c r="G90" s="29"/>
      <c r="I90" s="99"/>
      <c r="J90" s="6"/>
      <c r="L90" s="99"/>
      <c r="M90" s="6"/>
      <c r="O90" s="99"/>
      <c r="P90" s="6"/>
      <c r="R90" s="99"/>
      <c r="S90" s="6"/>
      <c r="U90" s="99"/>
      <c r="V90" s="6"/>
      <c r="X90" s="99"/>
      <c r="Y90" s="6"/>
      <c r="AA90" s="99"/>
      <c r="AB90" s="6"/>
      <c r="AD90" s="99"/>
      <c r="AE90" s="6"/>
      <c r="AG90" s="99"/>
      <c r="AH90" s="6"/>
      <c r="AJ90" s="99"/>
      <c r="AK90" s="6"/>
      <c r="AM90" s="99"/>
      <c r="AN90" s="6"/>
      <c r="AP90" s="99"/>
      <c r="AQ90" s="6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  <c r="IX90" s="4"/>
      <c r="IY90" s="4"/>
      <c r="IZ90" s="4"/>
      <c r="JA90" s="4"/>
      <c r="JB90" s="4"/>
      <c r="JC90" s="4"/>
      <c r="JD90" s="4"/>
      <c r="JE90" s="4"/>
      <c r="JF90" s="4"/>
      <c r="JG90" s="4"/>
      <c r="JH90" s="4"/>
      <c r="JI90" s="4"/>
    </row>
    <row r="91" spans="1:269" s="3" customFormat="1" x14ac:dyDescent="0.25">
      <c r="A91" s="1"/>
      <c r="B91" s="2"/>
      <c r="D91" s="1"/>
      <c r="E91" s="29"/>
      <c r="F91" s="29"/>
      <c r="G91" s="29"/>
      <c r="I91" s="99"/>
      <c r="J91" s="6"/>
      <c r="L91" s="99"/>
      <c r="M91" s="6"/>
      <c r="O91" s="99"/>
      <c r="P91" s="6"/>
      <c r="R91" s="99"/>
      <c r="S91" s="6"/>
      <c r="U91" s="99"/>
      <c r="V91" s="6"/>
      <c r="X91" s="99"/>
      <c r="Y91" s="6"/>
      <c r="AA91" s="99"/>
      <c r="AB91" s="6"/>
      <c r="AD91" s="99"/>
      <c r="AE91" s="6"/>
      <c r="AG91" s="99"/>
      <c r="AH91" s="6"/>
      <c r="AJ91" s="99"/>
      <c r="AK91" s="6"/>
      <c r="AM91" s="99"/>
      <c r="AN91" s="6"/>
      <c r="AP91" s="99"/>
      <c r="AQ91" s="6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  <c r="JB91" s="4"/>
      <c r="JC91" s="4"/>
      <c r="JD91" s="4"/>
      <c r="JE91" s="4"/>
      <c r="JF91" s="4"/>
      <c r="JG91" s="4"/>
      <c r="JH91" s="4"/>
      <c r="JI91" s="4"/>
    </row>
    <row r="92" spans="1:269" s="3" customFormat="1" x14ac:dyDescent="0.25">
      <c r="A92" s="1"/>
      <c r="B92" s="2"/>
      <c r="D92" s="1"/>
      <c r="E92" s="29"/>
      <c r="F92" s="29"/>
      <c r="G92" s="29"/>
      <c r="I92" s="99"/>
      <c r="J92" s="6"/>
      <c r="L92" s="99"/>
      <c r="M92" s="6"/>
      <c r="O92" s="99"/>
      <c r="P92" s="6"/>
      <c r="R92" s="99"/>
      <c r="S92" s="6"/>
      <c r="U92" s="99"/>
      <c r="V92" s="6"/>
      <c r="X92" s="99"/>
      <c r="Y92" s="6"/>
      <c r="AA92" s="99"/>
      <c r="AB92" s="6"/>
      <c r="AD92" s="99"/>
      <c r="AE92" s="6"/>
      <c r="AG92" s="99"/>
      <c r="AH92" s="6"/>
      <c r="AJ92" s="99"/>
      <c r="AK92" s="6"/>
      <c r="AM92" s="99"/>
      <c r="AN92" s="6"/>
      <c r="AP92" s="99"/>
      <c r="AQ92" s="6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  <c r="IX92" s="4"/>
      <c r="IY92" s="4"/>
      <c r="IZ92" s="4"/>
      <c r="JA92" s="4"/>
      <c r="JB92" s="4"/>
      <c r="JC92" s="4"/>
      <c r="JD92" s="4"/>
      <c r="JE92" s="4"/>
      <c r="JF92" s="4"/>
      <c r="JG92" s="4"/>
      <c r="JH92" s="4"/>
      <c r="JI92" s="4"/>
    </row>
    <row r="93" spans="1:269" s="3" customFormat="1" x14ac:dyDescent="0.25">
      <c r="A93" s="1"/>
      <c r="B93" s="2"/>
      <c r="D93" s="1"/>
      <c r="E93" s="29"/>
      <c r="F93" s="29"/>
      <c r="G93" s="29"/>
      <c r="I93" s="99"/>
      <c r="J93" s="6"/>
      <c r="L93" s="99"/>
      <c r="M93" s="6"/>
      <c r="O93" s="99"/>
      <c r="P93" s="6"/>
      <c r="R93" s="99"/>
      <c r="S93" s="6"/>
      <c r="U93" s="99"/>
      <c r="V93" s="6"/>
      <c r="X93" s="99"/>
      <c r="Y93" s="6"/>
      <c r="AA93" s="99"/>
      <c r="AB93" s="6"/>
      <c r="AD93" s="99"/>
      <c r="AE93" s="6"/>
      <c r="AG93" s="99"/>
      <c r="AH93" s="6"/>
      <c r="AJ93" s="99"/>
      <c r="AK93" s="6"/>
      <c r="AM93" s="99"/>
      <c r="AN93" s="6"/>
      <c r="AP93" s="99"/>
      <c r="AQ93" s="6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  <c r="IX93" s="4"/>
      <c r="IY93" s="4"/>
      <c r="IZ93" s="4"/>
      <c r="JA93" s="4"/>
      <c r="JB93" s="4"/>
      <c r="JC93" s="4"/>
      <c r="JD93" s="4"/>
      <c r="JE93" s="4"/>
      <c r="JF93" s="4"/>
      <c r="JG93" s="4"/>
      <c r="JH93" s="4"/>
      <c r="JI93" s="4"/>
    </row>
    <row r="94" spans="1:269" s="3" customFormat="1" x14ac:dyDescent="0.25">
      <c r="A94" s="1"/>
      <c r="B94" s="2"/>
      <c r="D94" s="1"/>
      <c r="E94" s="29"/>
      <c r="F94" s="29"/>
      <c r="G94" s="29"/>
      <c r="I94" s="99"/>
      <c r="J94" s="6"/>
      <c r="L94" s="99"/>
      <c r="M94" s="6"/>
      <c r="O94" s="99"/>
      <c r="P94" s="6"/>
      <c r="R94" s="99"/>
      <c r="S94" s="6"/>
      <c r="U94" s="99"/>
      <c r="V94" s="6"/>
      <c r="X94" s="99"/>
      <c r="Y94" s="6"/>
      <c r="AA94" s="99"/>
      <c r="AB94" s="6"/>
      <c r="AD94" s="99"/>
      <c r="AE94" s="6"/>
      <c r="AG94" s="99"/>
      <c r="AH94" s="6"/>
      <c r="AJ94" s="99"/>
      <c r="AK94" s="6"/>
      <c r="AM94" s="99"/>
      <c r="AN94" s="6"/>
      <c r="AP94" s="99"/>
      <c r="AQ94" s="6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  <c r="IX94" s="4"/>
      <c r="IY94" s="4"/>
      <c r="IZ94" s="4"/>
      <c r="JA94" s="4"/>
      <c r="JB94" s="4"/>
      <c r="JC94" s="4"/>
      <c r="JD94" s="4"/>
      <c r="JE94" s="4"/>
      <c r="JF94" s="4"/>
      <c r="JG94" s="4"/>
      <c r="JH94" s="4"/>
      <c r="JI94" s="4"/>
    </row>
    <row r="112" spans="1:269" s="6" customFormat="1" x14ac:dyDescent="0.25">
      <c r="A112" s="1"/>
      <c r="B112" s="2"/>
      <c r="C112" s="3"/>
      <c r="D112" s="1"/>
      <c r="E112" s="4"/>
      <c r="F112" s="4"/>
      <c r="G112" s="4"/>
      <c r="H112" s="102"/>
      <c r="I112" s="100"/>
      <c r="K112" s="3"/>
      <c r="L112" s="99"/>
      <c r="N112" s="3"/>
      <c r="O112" s="100"/>
      <c r="Q112" s="3"/>
      <c r="R112" s="100"/>
      <c r="T112" s="3"/>
      <c r="U112" s="100"/>
      <c r="W112" s="3"/>
      <c r="X112" s="100"/>
      <c r="Z112" s="3"/>
      <c r="AA112" s="100"/>
      <c r="AC112" s="3"/>
      <c r="AD112" s="100"/>
      <c r="AF112" s="3"/>
      <c r="AG112" s="100"/>
      <c r="AI112" s="3"/>
      <c r="AJ112" s="100"/>
      <c r="AL112" s="3"/>
      <c r="AM112" s="100"/>
      <c r="AO112" s="3"/>
      <c r="AP112" s="100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  <c r="IW112" s="4"/>
      <c r="IX112" s="4"/>
      <c r="IY112" s="4"/>
      <c r="IZ112" s="4"/>
      <c r="JA112" s="4"/>
      <c r="JB112" s="4"/>
      <c r="JC112" s="4"/>
      <c r="JD112" s="4"/>
      <c r="JE112" s="4"/>
      <c r="JF112" s="4"/>
      <c r="JG112" s="4"/>
      <c r="JH112" s="4"/>
      <c r="JI112" s="4"/>
    </row>
    <row r="113" spans="1:269" s="6" customFormat="1" x14ac:dyDescent="0.25">
      <c r="A113" s="1"/>
      <c r="B113" s="2"/>
      <c r="C113" s="3"/>
      <c r="D113" s="1"/>
      <c r="E113" s="4"/>
      <c r="F113" s="4"/>
      <c r="G113" s="4"/>
      <c r="H113" s="102"/>
      <c r="I113" s="100"/>
      <c r="K113" s="3"/>
      <c r="L113" s="99"/>
      <c r="N113" s="3"/>
      <c r="O113" s="100"/>
      <c r="Q113" s="3"/>
      <c r="R113" s="100"/>
      <c r="T113" s="3"/>
      <c r="U113" s="100"/>
      <c r="W113" s="3"/>
      <c r="X113" s="100"/>
      <c r="Z113" s="3"/>
      <c r="AA113" s="100"/>
      <c r="AC113" s="3"/>
      <c r="AD113" s="100"/>
      <c r="AF113" s="3"/>
      <c r="AG113" s="100"/>
      <c r="AI113" s="3"/>
      <c r="AJ113" s="100"/>
      <c r="AL113" s="3"/>
      <c r="AM113" s="100"/>
      <c r="AO113" s="3"/>
      <c r="AP113" s="100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  <c r="IW113" s="4"/>
      <c r="IX113" s="4"/>
      <c r="IY113" s="4"/>
      <c r="IZ113" s="4"/>
      <c r="JA113" s="4"/>
      <c r="JB113" s="4"/>
      <c r="JC113" s="4"/>
      <c r="JD113" s="4"/>
      <c r="JE113" s="4"/>
      <c r="JF113" s="4"/>
      <c r="JG113" s="4"/>
      <c r="JH113" s="4"/>
      <c r="JI113" s="4"/>
    </row>
  </sheetData>
  <sheetProtection password="C534" sheet="1" selectLockedCells="1" selectUnlockedCells="1"/>
  <autoFilter ref="A4:JI4" xr:uid="{00000000-0009-0000-0000-000004000000}">
    <sortState xmlns:xlrd2="http://schemas.microsoft.com/office/spreadsheetml/2017/richdata2" ref="A5:JI68">
      <sortCondition ref="A4"/>
    </sortState>
  </autoFilter>
  <mergeCells count="25">
    <mergeCell ref="AO3:AQ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AL1:AQ1"/>
    <mergeCell ref="H2:M2"/>
    <mergeCell ref="N2:S2"/>
    <mergeCell ref="T2:Y2"/>
    <mergeCell ref="Z2:AE2"/>
    <mergeCell ref="AF2:AK2"/>
    <mergeCell ref="AL2:AQ2"/>
    <mergeCell ref="AF1:AK1"/>
    <mergeCell ref="A1:B1"/>
    <mergeCell ref="N1:S1"/>
    <mergeCell ref="H1:M1"/>
    <mergeCell ref="T1:Y1"/>
    <mergeCell ref="Z1:AE1"/>
  </mergeCells>
  <conditionalFormatting sqref="B1:B1048576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{6D295F93-E545-41D3-9247-E9E9317BB9D2}</x14:id>
        </ext>
      </extLst>
    </cfRule>
  </conditionalFormatting>
  <conditionalFormatting sqref="G5:G66">
    <cfRule type="cellIs" dxfId="5" priority="1" operator="between">
      <formula>"x"</formula>
      <formula>"x"</formula>
    </cfRule>
  </conditionalFormatting>
  <dataValidations count="2">
    <dataValidation allowBlank="1" showInputMessage="1" showErrorMessage="1" prompt="Spalte für Formeln immer belassen!" sqref="AH5:AI66 H5:H66 AE5:AF66 AB5:AC66 Y5:Z66 S5:T66 AN5:AO66 M5:N66 P5:Q66 AK5:AL66 J5:K66 AR5:AR70 V5:W66 AQ5:AQ66" xr:uid="{00000000-0002-0000-0400-000000000000}"/>
    <dataValidation allowBlank="1" showInputMessage="1" showErrorMessage="1" prompt="1. Ergebnisse in Spalte &quot;Platz&quot; eintragen._x000a_2. Sortieren nach Spalte &quot;Platz&quot;_x000a_3. Spalte &quot;Platz ohne Gaststarter&quot; kopieren und einfügen als WERTE_x000a_(damit bleiben die Ergebnisse bei Umsortierung erhalten)" sqref="AJ1:AJ1048576 AD3:AD1048576 X1:X1048576 AA3:AA1048576 L1:L1048576 AM1:AM1048576 U1:U1048576 R1:R1048576 O1:O1048576 I1:I1048576 AP1:AP1048576 AG1:AG1048576" xr:uid="{00000000-0002-0000-0400-000001000000}"/>
  </dataValidations>
  <hyperlinks>
    <hyperlink ref="A1:B1" r:id="rId1" display="MZ-Cup 2014" xr:uid="{00000000-0004-0000-0400-000000000000}"/>
  </hyperlinks>
  <printOptions gridLines="1"/>
  <pageMargins left="0.59055118110236227" right="0.51181102362204722" top="0.39370078740157483" bottom="0.39370078740157483" header="0.19685039370078741" footer="0.19685039370078741"/>
  <pageSetup paperSize="9" scale="10" firstPageNumber="0" orientation="landscape" horizontalDpi="300" verticalDpi="300" r:id="rId2"/>
  <headerFooter alignWithMargins="0">
    <oddHeader>&amp;L&amp;14www.mzcup.de&amp;C&amp;"Arial,Fett"&amp;20MZ-Cup 2021&amp;R&amp;14Stand:  &amp;D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295F93-E545-41D3-9247-E9E9317BB9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B1:B1048576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IQ115"/>
  <sheetViews>
    <sheetView zoomScaleNormal="10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A2" sqref="A2"/>
    </sheetView>
  </sheetViews>
  <sheetFormatPr baseColWidth="10" defaultColWidth="11.5" defaultRowHeight="15.05" outlineLevelCol="1" x14ac:dyDescent="0.25"/>
  <cols>
    <col min="1" max="1" width="11" style="1" customWidth="1"/>
    <col min="2" max="2" width="25.5" style="2" customWidth="1"/>
    <col min="3" max="3" width="8.875" style="3" customWidth="1"/>
    <col min="4" max="4" width="8" style="1" customWidth="1"/>
    <col min="5" max="5" width="18.875" style="4" customWidth="1"/>
    <col min="6" max="6" width="13.5" style="4" customWidth="1"/>
    <col min="7" max="7" width="13" style="4" customWidth="1"/>
    <col min="8" max="8" width="6.5" style="3" customWidth="1"/>
    <col min="9" max="9" width="6.5" style="99" hidden="1" customWidth="1" outlineLevel="1"/>
    <col min="10" max="10" width="5.5" style="6" customWidth="1" collapsed="1"/>
    <col min="11" max="11" width="6.5" style="3" customWidth="1"/>
    <col min="12" max="12" width="6.5" style="99" hidden="1" customWidth="1" outlineLevel="1"/>
    <col min="13" max="13" width="5.5" style="6" customWidth="1" collapsed="1"/>
    <col min="14" max="14" width="6.5" style="3" customWidth="1"/>
    <col min="15" max="15" width="6.5" style="99" hidden="1" customWidth="1" outlineLevel="1"/>
    <col min="16" max="16" width="5.5" style="6" customWidth="1" collapsed="1"/>
    <col min="17" max="17" width="6.5" style="3" customWidth="1"/>
    <col min="18" max="18" width="6.5" style="99" hidden="1" customWidth="1" outlineLevel="1"/>
    <col min="19" max="19" width="5.5" style="6" customWidth="1" collapsed="1"/>
    <col min="20" max="20" width="6.5" style="3" customWidth="1"/>
    <col min="21" max="21" width="6.5" style="99" hidden="1" customWidth="1" outlineLevel="1"/>
    <col min="22" max="22" width="5.5" style="6" customWidth="1" collapsed="1"/>
    <col min="23" max="23" width="6.5" style="3" customWidth="1"/>
    <col min="24" max="24" width="6.5" style="99" hidden="1" customWidth="1" outlineLevel="1"/>
    <col min="25" max="25" width="5.5" style="6" customWidth="1" collapsed="1"/>
    <col min="26" max="26" width="16.875" style="4" hidden="1" customWidth="1" outlineLevel="1"/>
    <col min="27" max="27" width="11.5" style="4" collapsed="1"/>
    <col min="28" max="141" width="11.5" style="4"/>
    <col min="142" max="142" width="11.5" style="4" hidden="1" customWidth="1"/>
    <col min="143" max="16384" width="11.5" style="4"/>
  </cols>
  <sheetData>
    <row r="1" spans="1:28" ht="20.3" x14ac:dyDescent="0.35">
      <c r="A1" s="320" t="s">
        <v>323</v>
      </c>
      <c r="B1" s="320"/>
      <c r="G1" s="159" t="s">
        <v>150</v>
      </c>
      <c r="H1" s="314" t="s">
        <v>283</v>
      </c>
      <c r="I1" s="315"/>
      <c r="J1" s="315"/>
      <c r="K1" s="315"/>
      <c r="L1" s="315"/>
      <c r="M1" s="315"/>
      <c r="N1" s="314" t="s">
        <v>284</v>
      </c>
      <c r="O1" s="315"/>
      <c r="P1" s="315"/>
      <c r="Q1" s="315"/>
      <c r="R1" s="315"/>
      <c r="S1" s="325"/>
      <c r="T1" s="314" t="s">
        <v>4</v>
      </c>
      <c r="U1" s="315"/>
      <c r="V1" s="315"/>
      <c r="W1" s="315"/>
      <c r="X1" s="315"/>
      <c r="Y1" s="325"/>
    </row>
    <row r="2" spans="1:28" x14ac:dyDescent="0.25">
      <c r="A2" s="7"/>
      <c r="B2" s="7"/>
      <c r="G2" s="159" t="s">
        <v>151</v>
      </c>
      <c r="H2" s="316" t="s">
        <v>324</v>
      </c>
      <c r="I2" s="317"/>
      <c r="J2" s="317"/>
      <c r="K2" s="317"/>
      <c r="L2" s="317"/>
      <c r="M2" s="317"/>
      <c r="N2" s="316" t="s">
        <v>325</v>
      </c>
      <c r="O2" s="317"/>
      <c r="P2" s="317"/>
      <c r="Q2" s="317"/>
      <c r="R2" s="317"/>
      <c r="S2" s="318"/>
      <c r="T2" s="316" t="s">
        <v>326</v>
      </c>
      <c r="U2" s="317"/>
      <c r="V2" s="317"/>
      <c r="W2" s="317"/>
      <c r="X2" s="317"/>
      <c r="Y2" s="318"/>
      <c r="Z2" s="3"/>
    </row>
    <row r="3" spans="1:28" ht="16.2" customHeight="1" x14ac:dyDescent="0.25">
      <c r="A3" s="7"/>
      <c r="E3" s="1"/>
      <c r="F3" s="1"/>
      <c r="H3" s="319" t="s">
        <v>12</v>
      </c>
      <c r="I3" s="319"/>
      <c r="J3" s="319"/>
      <c r="K3" s="319" t="s">
        <v>13</v>
      </c>
      <c r="L3" s="319"/>
      <c r="M3" s="319"/>
      <c r="N3" s="319" t="s">
        <v>327</v>
      </c>
      <c r="O3" s="319"/>
      <c r="P3" s="319"/>
      <c r="Q3" s="319" t="s">
        <v>15</v>
      </c>
      <c r="R3" s="319"/>
      <c r="S3" s="319"/>
      <c r="T3" s="322" t="s">
        <v>328</v>
      </c>
      <c r="U3" s="323"/>
      <c r="V3" s="324"/>
      <c r="W3" s="322" t="s">
        <v>308</v>
      </c>
      <c r="X3" s="323"/>
      <c r="Y3" s="324"/>
      <c r="Z3" s="112"/>
      <c r="AA3" s="113"/>
      <c r="AB3" s="114"/>
    </row>
    <row r="4" spans="1:28" s="158" customFormat="1" ht="29.45" customHeight="1" thickBot="1" x14ac:dyDescent="0.3">
      <c r="A4" s="151" t="s">
        <v>24</v>
      </c>
      <c r="B4" s="152" t="s">
        <v>25</v>
      </c>
      <c r="C4" s="153" t="s">
        <v>255</v>
      </c>
      <c r="D4" s="151" t="s">
        <v>27</v>
      </c>
      <c r="E4" s="154" t="s">
        <v>28</v>
      </c>
      <c r="F4" s="154" t="s">
        <v>29</v>
      </c>
      <c r="G4" s="168" t="s">
        <v>256</v>
      </c>
      <c r="H4" s="153" t="s">
        <v>30</v>
      </c>
      <c r="I4" s="155" t="s">
        <v>206</v>
      </c>
      <c r="J4" s="156" t="s">
        <v>31</v>
      </c>
      <c r="K4" s="153" t="s">
        <v>30</v>
      </c>
      <c r="L4" s="155" t="s">
        <v>206</v>
      </c>
      <c r="M4" s="156" t="s">
        <v>31</v>
      </c>
      <c r="N4" s="153" t="s">
        <v>30</v>
      </c>
      <c r="O4" s="155" t="s">
        <v>206</v>
      </c>
      <c r="P4" s="156" t="s">
        <v>31</v>
      </c>
      <c r="Q4" s="153" t="s">
        <v>30</v>
      </c>
      <c r="R4" s="155" t="s">
        <v>206</v>
      </c>
      <c r="S4" s="156" t="s">
        <v>31</v>
      </c>
      <c r="T4" s="153" t="s">
        <v>30</v>
      </c>
      <c r="U4" s="155" t="s">
        <v>206</v>
      </c>
      <c r="V4" s="156" t="s">
        <v>31</v>
      </c>
      <c r="W4" s="153" t="s">
        <v>30</v>
      </c>
      <c r="X4" s="155" t="s">
        <v>206</v>
      </c>
      <c r="Y4" s="156" t="s">
        <v>31</v>
      </c>
      <c r="Z4" s="157" t="s">
        <v>207</v>
      </c>
    </row>
    <row r="5" spans="1:28" s="71" customFormat="1" x14ac:dyDescent="0.25">
      <c r="A5" s="145">
        <f t="shared" ref="A5:A10" si="0">_xlfn.RANK.EQ(B5,$B$5:$B$66)</f>
        <v>1</v>
      </c>
      <c r="B5" s="146">
        <f>SUM(IF(ISNUMBER(J5),J5)+IF(ISNUMBER(M5),M5)+IF(ISNUMBER(#REF!),#REF!)+IF(ISNUMBER(#REF!),#REF!)+IF(ISNUMBER(#REF!),#REF!)+IF(ISNUMBER(#REF!),#REF!)+IF(ISNUMBER(#REF!),#REF!)+IF(ISNUMBER(#REF!),#REF!)+IF(ISNUMBER(P5),P5)+IF(ISNUMBER(S5),S5)+IF(ISNUMBER(#REF!),#REF!)+IF(ISNUMBER(V5),V5)+IF(ISNUMBER(Y5),Y5))</f>
        <v>131</v>
      </c>
      <c r="C5" s="124">
        <v>11</v>
      </c>
      <c r="D5" s="122"/>
      <c r="E5" s="147" t="s">
        <v>37</v>
      </c>
      <c r="F5" s="147" t="s">
        <v>38</v>
      </c>
      <c r="G5" s="148"/>
      <c r="H5" s="63">
        <v>3</v>
      </c>
      <c r="I5" s="99">
        <v>3</v>
      </c>
      <c r="J5" s="39">
        <f>IF(AND($G5="x",H5&gt;0),0,IF(ISERROR(LOOKUP(I5,Punkte!$D$1:$D$22,Punkte!$E$1:$E$22)),"",LOOKUP((I5),Punkte!$D$1:$D$22,Punkte!$E$1:$E$22)))</f>
        <v>16</v>
      </c>
      <c r="K5" s="3">
        <v>1</v>
      </c>
      <c r="L5" s="99">
        <v>1</v>
      </c>
      <c r="M5" s="39">
        <f>IF(AND($G5="x",K5&gt;0),0,IF(ISERROR(LOOKUP(L5,Punkte!$D$1:$D$22,Punkte!$E$1:$E$22)),"",LOOKUP((L5),Punkte!$D$1:$D$22,Punkte!$E$1:$E$22)))</f>
        <v>25</v>
      </c>
      <c r="N5" s="3">
        <v>1</v>
      </c>
      <c r="O5" s="99">
        <v>1</v>
      </c>
      <c r="P5" s="39">
        <f>IF(AND($G5="x",N5&gt;0),0,IF(ISERROR(LOOKUP(O5,Punkte!$D$1:$D$22,Punkte!$E$1:$E$22)),"",LOOKUP((O5),Punkte!$D$1:$D$22,Punkte!$E$1:$E$22)))</f>
        <v>25</v>
      </c>
      <c r="Q5" s="3">
        <v>1</v>
      </c>
      <c r="R5" s="99">
        <v>1</v>
      </c>
      <c r="S5" s="39">
        <f>IF(AND($G5="x",Q5&gt;0),0,IF(ISERROR(LOOKUP(R5,Punkte!$D$1:$D$22,Punkte!$E$1:$E$22)),"",LOOKUP((R5),Punkte!$D$1:$D$22,Punkte!$E$1:$E$22)))</f>
        <v>25</v>
      </c>
      <c r="T5" s="3">
        <v>2</v>
      </c>
      <c r="U5" s="99">
        <v>2</v>
      </c>
      <c r="V5" s="39">
        <f>IF(AND($G5="x",T5&gt;0),0,IF(ISERROR(LOOKUP(U5,Punkte!$D$1:$D$22,Punkte!$E$1:$E$22)),"",LOOKUP((U5),Punkte!$D$1:$D$22,Punkte!$E$1:$E$22)))</f>
        <v>20</v>
      </c>
      <c r="W5" s="3">
        <v>2</v>
      </c>
      <c r="X5" s="99">
        <v>2</v>
      </c>
      <c r="Y5" s="39">
        <f>IF(AND($G5="x",W5&gt;0),0,IF(ISERROR(LOOKUP(X5,Punkte!$D$1:$D$22,Punkte!$E$1:$E$22)),"",LOOKUP((X5),Punkte!$D$1:$D$22,Punkte!$E$1:$E$22)))</f>
        <v>20</v>
      </c>
      <c r="Z5" s="120">
        <f t="shared" ref="Z5:Z36" si="1">COUNTA(H5,K5,N5,Q5,T5,W5)</f>
        <v>6</v>
      </c>
    </row>
    <row r="6" spans="1:28" collapsed="1" x14ac:dyDescent="0.25">
      <c r="A6" s="9">
        <f t="shared" si="0"/>
        <v>2</v>
      </c>
      <c r="B6" s="146">
        <f>SUM(IF(ISNUMBER(J6),J6)+IF(ISNUMBER(M6),M6)+IF(ISNUMBER(#REF!),#REF!)+IF(ISNUMBER(#REF!),#REF!)+IF(ISNUMBER(#REF!),#REF!)+IF(ISNUMBER(#REF!),#REF!)+IF(ISNUMBER(#REF!),#REF!)+IF(ISNUMBER(#REF!),#REF!)+IF(ISNUMBER(P6),P6)+IF(ISNUMBER(S6),S6)+IF(ISNUMBER(#REF!),#REF!)+IF(ISNUMBER(V6),V6)+IF(ISNUMBER(Y6),Y6))</f>
        <v>118</v>
      </c>
      <c r="C6" s="3">
        <v>77</v>
      </c>
      <c r="E6" s="15" t="s">
        <v>33</v>
      </c>
      <c r="F6" s="15" t="s">
        <v>34</v>
      </c>
      <c r="G6" s="184"/>
      <c r="H6" s="63">
        <v>2</v>
      </c>
      <c r="I6" s="99">
        <v>2</v>
      </c>
      <c r="J6" s="39">
        <f>IF(AND($G6="x",H6&gt;0),0,IF(ISERROR(LOOKUP(I6,Punkte!$D$1:$D$22,Punkte!$E$1:$E$22)),"",LOOKUP((I6),Punkte!$D$1:$D$22,Punkte!$E$1:$E$22)))</f>
        <v>20</v>
      </c>
      <c r="K6" s="3">
        <v>3</v>
      </c>
      <c r="L6" s="99">
        <v>3</v>
      </c>
      <c r="M6" s="39">
        <f>IF(AND($G6="x",K6&gt;0),0,IF(ISERROR(LOOKUP(L6,Punkte!$D$1:$D$22,Punkte!$E$1:$E$22)),"",LOOKUP((L6),Punkte!$D$1:$D$22,Punkte!$E$1:$E$22)))</f>
        <v>16</v>
      </c>
      <c r="N6" s="3">
        <v>3</v>
      </c>
      <c r="O6" s="99">
        <v>3</v>
      </c>
      <c r="P6" s="39">
        <f>IF(AND($G6="x",N6&gt;0),0,IF(ISERROR(LOOKUP(O6,Punkte!$D$1:$D$22,Punkte!$E$1:$E$22)),"",LOOKUP((O6),Punkte!$D$1:$D$22,Punkte!$E$1:$E$22)))</f>
        <v>16</v>
      </c>
      <c r="Q6" s="3">
        <v>3</v>
      </c>
      <c r="R6" s="99">
        <v>3</v>
      </c>
      <c r="S6" s="39">
        <f>IF(AND($G6="x",Q6&gt;0),0,IF(ISERROR(LOOKUP(R6,Punkte!$D$1:$D$22,Punkte!$E$1:$E$22)),"",LOOKUP((R6),Punkte!$D$1:$D$22,Punkte!$E$1:$E$22)))</f>
        <v>16</v>
      </c>
      <c r="T6" s="3">
        <v>1</v>
      </c>
      <c r="U6" s="99">
        <v>1</v>
      </c>
      <c r="V6" s="39">
        <f>IF(AND($G6="x",T6&gt;0),0,IF(ISERROR(LOOKUP(U6,Punkte!$D$1:$D$22,Punkte!$E$1:$E$22)),"",LOOKUP((U6),Punkte!$D$1:$D$22,Punkte!$E$1:$E$22)))</f>
        <v>25</v>
      </c>
      <c r="W6" s="3">
        <v>1</v>
      </c>
      <c r="X6" s="99">
        <v>1</v>
      </c>
      <c r="Y6" s="39">
        <f>IF(AND($G6="x",W6&gt;0),0,IF(ISERROR(LOOKUP(X6,Punkte!$D$1:$D$22,Punkte!$E$1:$E$22)),"",LOOKUP((X6),Punkte!$D$1:$D$22,Punkte!$E$1:$E$22)))</f>
        <v>25</v>
      </c>
      <c r="Z6" s="120">
        <f t="shared" si="1"/>
        <v>6</v>
      </c>
    </row>
    <row r="7" spans="1:28" x14ac:dyDescent="0.25">
      <c r="A7" s="9">
        <f t="shared" si="0"/>
        <v>3</v>
      </c>
      <c r="B7" s="146">
        <f>SUM(IF(ISNUMBER(J7),J7)+IF(ISNUMBER(M7),M7)+IF(ISNUMBER(#REF!),#REF!)+IF(ISNUMBER(#REF!),#REF!)+IF(ISNUMBER(#REF!),#REF!)+IF(ISNUMBER(#REF!),#REF!)+IF(ISNUMBER(#REF!),#REF!)+IF(ISNUMBER(#REF!),#REF!)+IF(ISNUMBER(P7),P7)+IF(ISNUMBER(S7),S7)+IF(ISNUMBER(#REF!),#REF!)+IF(ISNUMBER(V7),V7)+IF(ISNUMBER(Y7),Y7))</f>
        <v>87</v>
      </c>
      <c r="C7" s="3">
        <v>40</v>
      </c>
      <c r="E7" s="15" t="s">
        <v>40</v>
      </c>
      <c r="F7" s="15" t="s">
        <v>41</v>
      </c>
      <c r="G7" s="183"/>
      <c r="H7" s="63">
        <v>4</v>
      </c>
      <c r="I7" s="99">
        <v>4</v>
      </c>
      <c r="J7" s="39">
        <f>IF(AND($G7="x",H7&gt;0),0,IF(ISERROR(LOOKUP(I7,Punkte!$D$1:$D$22,Punkte!$E$1:$E$22)),"",LOOKUP((I7),Punkte!$D$1:$D$22,Punkte!$E$1:$E$22)))</f>
        <v>13</v>
      </c>
      <c r="K7" s="3">
        <v>15</v>
      </c>
      <c r="L7" s="99">
        <v>14</v>
      </c>
      <c r="M7" s="39">
        <f>IF(AND($G7="x",K7&gt;0),0,IF(ISERROR(LOOKUP(L7,Punkte!$D$1:$D$22,Punkte!$E$1:$E$22)),"",LOOKUP((L7),Punkte!$D$1:$D$22,Punkte!$E$1:$E$22)))</f>
        <v>2</v>
      </c>
      <c r="N7" s="3">
        <v>2</v>
      </c>
      <c r="O7" s="99">
        <v>2</v>
      </c>
      <c r="P7" s="39">
        <f>IF(AND($G7="x",N7&gt;0),0,IF(ISERROR(LOOKUP(O7,Punkte!$D$1:$D$22,Punkte!$E$1:$E$22)),"",LOOKUP((O7),Punkte!$D$1:$D$22,Punkte!$E$1:$E$22)))</f>
        <v>20</v>
      </c>
      <c r="Q7" s="3">
        <v>2</v>
      </c>
      <c r="R7" s="99">
        <v>2</v>
      </c>
      <c r="S7" s="39">
        <f>IF(AND($G7="x",Q7&gt;0),0,IF(ISERROR(LOOKUP(R7,Punkte!$D$1:$D$22,Punkte!$E$1:$E$22)),"",LOOKUP((R7),Punkte!$D$1:$D$22,Punkte!$E$1:$E$22)))</f>
        <v>20</v>
      </c>
      <c r="T7" s="3">
        <v>3</v>
      </c>
      <c r="U7" s="99">
        <v>3</v>
      </c>
      <c r="V7" s="39">
        <f>IF(AND($G7="x",T7&gt;0),0,IF(ISERROR(LOOKUP(U7,Punkte!$D$1:$D$22,Punkte!$E$1:$E$22)),"",LOOKUP((U7),Punkte!$D$1:$D$22,Punkte!$E$1:$E$22)))</f>
        <v>16</v>
      </c>
      <c r="W7" s="3">
        <v>3</v>
      </c>
      <c r="X7" s="99">
        <v>3</v>
      </c>
      <c r="Y7" s="39">
        <f>IF(AND($G7="x",W7&gt;0),0,IF(ISERROR(LOOKUP(X7,Punkte!$D$1:$D$22,Punkte!$E$1:$E$22)),"",LOOKUP((X7),Punkte!$D$1:$D$22,Punkte!$E$1:$E$22)))</f>
        <v>16</v>
      </c>
      <c r="Z7" s="120">
        <f t="shared" si="1"/>
        <v>6</v>
      </c>
    </row>
    <row r="8" spans="1:28" x14ac:dyDescent="0.25">
      <c r="A8" s="9">
        <f t="shared" si="0"/>
        <v>4</v>
      </c>
      <c r="B8" s="146">
        <f>SUM(IF(ISNUMBER(J8),J8)+IF(ISNUMBER(M8),M8)+IF(ISNUMBER(#REF!),#REF!)+IF(ISNUMBER(#REF!),#REF!)+IF(ISNUMBER(#REF!),#REF!)+IF(ISNUMBER(#REF!),#REF!)+IF(ISNUMBER(#REF!),#REF!)+IF(ISNUMBER(#REF!),#REF!)+IF(ISNUMBER(P8),P8)+IF(ISNUMBER(S8),S8)+IF(ISNUMBER(#REF!),#REF!)+IF(ISNUMBER(V8),V8)+IF(ISNUMBER(Y8),Y8))</f>
        <v>74</v>
      </c>
      <c r="C8" s="3">
        <v>39</v>
      </c>
      <c r="E8" s="15" t="s">
        <v>257</v>
      </c>
      <c r="F8" s="15" t="s">
        <v>258</v>
      </c>
      <c r="G8" s="181"/>
      <c r="H8" s="63">
        <v>1</v>
      </c>
      <c r="I8" s="99">
        <v>1</v>
      </c>
      <c r="J8" s="39">
        <f>IF(AND($G8="x",H8&gt;0),0,IF(ISERROR(LOOKUP(I8,Punkte!$D$1:$D$22,Punkte!$E$1:$E$22)),"",LOOKUP((I8),Punkte!$D$1:$D$22,Punkte!$E$1:$E$22)))</f>
        <v>25</v>
      </c>
      <c r="K8" s="3">
        <v>5</v>
      </c>
      <c r="L8" s="99">
        <v>5</v>
      </c>
      <c r="M8" s="39">
        <f>IF(AND($G8="x",K8&gt;0),0,IF(ISERROR(LOOKUP(L8,Punkte!$D$1:$D$22,Punkte!$E$1:$E$22)),"",LOOKUP((L8),Punkte!$D$1:$D$22,Punkte!$E$1:$E$22)))</f>
        <v>11</v>
      </c>
      <c r="N8" s="3">
        <v>5</v>
      </c>
      <c r="O8" s="99">
        <v>5</v>
      </c>
      <c r="P8" s="39">
        <f>IF(AND($G8="x",N8&gt;0),0,IF(ISERROR(LOOKUP(O8,Punkte!$D$1:$D$22,Punkte!$E$1:$E$22)),"",LOOKUP((O8),Punkte!$D$1:$D$22,Punkte!$E$1:$E$22)))</f>
        <v>11</v>
      </c>
      <c r="Q8" s="3">
        <v>8</v>
      </c>
      <c r="R8" s="99">
        <v>8</v>
      </c>
      <c r="S8" s="39">
        <f>IF(AND($G8="x",Q8&gt;0),0,IF(ISERROR(LOOKUP(R8,Punkte!$D$1:$D$22,Punkte!$E$1:$E$22)),"",LOOKUP((R8),Punkte!$D$1:$D$22,Punkte!$E$1:$E$22)))</f>
        <v>8</v>
      </c>
      <c r="T8" s="3">
        <v>8</v>
      </c>
      <c r="U8" s="99">
        <v>7</v>
      </c>
      <c r="V8" s="39">
        <f>IF(AND($G8="x",T8&gt;0),0,IF(ISERROR(LOOKUP(U8,Punkte!$D$1:$D$22,Punkte!$E$1:$E$22)),"",LOOKUP((U8),Punkte!$D$1:$D$22,Punkte!$E$1:$E$22)))</f>
        <v>9</v>
      </c>
      <c r="W8" s="3">
        <v>6</v>
      </c>
      <c r="X8" s="99">
        <v>6</v>
      </c>
      <c r="Y8" s="39">
        <f>IF(AND($G8="x",W8&gt;0),0,IF(ISERROR(LOOKUP(X8,Punkte!$D$1:$D$22,Punkte!$E$1:$E$22)),"",LOOKUP((X8),Punkte!$D$1:$D$22,Punkte!$E$1:$E$22)))</f>
        <v>10</v>
      </c>
      <c r="Z8" s="120">
        <f t="shared" si="1"/>
        <v>6</v>
      </c>
    </row>
    <row r="9" spans="1:28" x14ac:dyDescent="0.25">
      <c r="A9" s="9">
        <f t="shared" si="0"/>
        <v>5</v>
      </c>
      <c r="B9" s="146">
        <f>SUM(IF(ISNUMBER(J9),J9)+IF(ISNUMBER(M9),M9)+IF(ISNUMBER(#REF!),#REF!)+IF(ISNUMBER(#REF!),#REF!)+IF(ISNUMBER(#REF!),#REF!)+IF(ISNUMBER(#REF!),#REF!)+IF(ISNUMBER(#REF!),#REF!)+IF(ISNUMBER(#REF!),#REF!)+IF(ISNUMBER(P9),P9)+IF(ISNUMBER(S9),S9)+IF(ISNUMBER(#REF!),#REF!)+IF(ISNUMBER(V9),V9)+IF(ISNUMBER(Y9),Y9))</f>
        <v>70</v>
      </c>
      <c r="C9" s="18">
        <v>55</v>
      </c>
      <c r="D9" s="4"/>
      <c r="E9" s="15" t="s">
        <v>52</v>
      </c>
      <c r="F9" s="15" t="s">
        <v>53</v>
      </c>
      <c r="G9" s="183"/>
      <c r="H9" s="63" t="s">
        <v>47</v>
      </c>
      <c r="I9" s="99">
        <f>IF($G9="x",0,IF(H9&lt;50,H9-COUNTIFS($G$5:$G9,"x"),0))</f>
        <v>0</v>
      </c>
      <c r="J9" s="39" t="str">
        <f>IF(AND($G9="x",H9&gt;0),0,IF(ISERROR(LOOKUP(I9,Punkte!$D$1:$D$22,Punkte!$E$1:$E$22)),"",LOOKUP((I9),Punkte!$D$1:$D$22,Punkte!$E$1:$E$22)))</f>
        <v/>
      </c>
      <c r="K9" s="3">
        <v>2</v>
      </c>
      <c r="L9" s="99">
        <v>2</v>
      </c>
      <c r="M9" s="39">
        <f>IF(AND($G9="x",K9&gt;0),0,IF(ISERROR(LOOKUP(L9,Punkte!$D$1:$D$22,Punkte!$E$1:$E$22)),"",LOOKUP((L9),Punkte!$D$1:$D$22,Punkte!$E$1:$E$22)))</f>
        <v>20</v>
      </c>
      <c r="N9" s="3">
        <v>4</v>
      </c>
      <c r="O9" s="99">
        <v>4</v>
      </c>
      <c r="P9" s="39">
        <f>IF(AND($G9="x",N9&gt;0),0,IF(ISERROR(LOOKUP(O9,Punkte!$D$1:$D$22,Punkte!$E$1:$E$22)),"",LOOKUP((O9),Punkte!$D$1:$D$22,Punkte!$E$1:$E$22)))</f>
        <v>13</v>
      </c>
      <c r="Q9" s="3">
        <v>5</v>
      </c>
      <c r="R9" s="99">
        <v>5</v>
      </c>
      <c r="S9" s="39">
        <f>IF(AND($G9="x",Q9&gt;0),0,IF(ISERROR(LOOKUP(R9,Punkte!$D$1:$D$22,Punkte!$E$1:$E$22)),"",LOOKUP((R9),Punkte!$D$1:$D$22,Punkte!$E$1:$E$22)))</f>
        <v>11</v>
      </c>
      <c r="T9" s="3">
        <v>4</v>
      </c>
      <c r="U9" s="99">
        <v>4</v>
      </c>
      <c r="V9" s="39">
        <f>IF(AND($G9="x",T9&gt;0),0,IF(ISERROR(LOOKUP(U9,Punkte!$D$1:$D$22,Punkte!$E$1:$E$22)),"",LOOKUP((U9),Punkte!$D$1:$D$22,Punkte!$E$1:$E$22)))</f>
        <v>13</v>
      </c>
      <c r="W9" s="3">
        <v>4</v>
      </c>
      <c r="X9" s="99">
        <v>4</v>
      </c>
      <c r="Y9" s="39">
        <f>IF(AND($G9="x",W9&gt;0),0,IF(ISERROR(LOOKUP(X9,Punkte!$D$1:$D$22,Punkte!$E$1:$E$22)),"",LOOKUP((X9),Punkte!$D$1:$D$22,Punkte!$E$1:$E$22)))</f>
        <v>13</v>
      </c>
      <c r="Z9" s="120">
        <f t="shared" si="1"/>
        <v>6</v>
      </c>
    </row>
    <row r="10" spans="1:28" x14ac:dyDescent="0.25">
      <c r="A10" s="9">
        <f t="shared" si="0"/>
        <v>6</v>
      </c>
      <c r="B10" s="146">
        <f>SUM(IF(ISNUMBER(J10),J10)+IF(ISNUMBER(M10),M10)+IF(ISNUMBER(#REF!),#REF!)+IF(ISNUMBER(#REF!),#REF!)+IF(ISNUMBER(#REF!),#REF!)+IF(ISNUMBER(#REF!),#REF!)+IF(ISNUMBER(#REF!),#REF!)+IF(ISNUMBER(#REF!),#REF!)+IF(ISNUMBER(P10),P10)+IF(ISNUMBER(S10),S10)+IF(ISNUMBER(#REF!),#REF!)+IF(ISNUMBER(V10),V10)+IF(ISNUMBER(Y10),Y10))</f>
        <v>61</v>
      </c>
      <c r="C10" s="3">
        <v>45</v>
      </c>
      <c r="E10" s="15" t="s">
        <v>35</v>
      </c>
      <c r="F10" s="15" t="s">
        <v>115</v>
      </c>
      <c r="G10" s="181"/>
      <c r="H10" s="63">
        <v>7</v>
      </c>
      <c r="I10" s="99">
        <v>7</v>
      </c>
      <c r="J10" s="39">
        <f>IF(AND($G10="x",H10&gt;0),0,IF(ISERROR(LOOKUP(I10,Punkte!$D$1:$D$22,Punkte!$E$1:$E$22)),"",LOOKUP((I10),Punkte!$D$1:$D$22,Punkte!$E$1:$E$22)))</f>
        <v>9</v>
      </c>
      <c r="K10" s="3">
        <v>4</v>
      </c>
      <c r="L10" s="99">
        <v>4</v>
      </c>
      <c r="M10" s="39">
        <f>IF(AND($G10="x",K10&gt;0),0,IF(ISERROR(LOOKUP(L10,Punkte!$D$1:$D$22,Punkte!$E$1:$E$22)),"",LOOKUP((L10),Punkte!$D$1:$D$22,Punkte!$E$1:$E$22)))</f>
        <v>13</v>
      </c>
      <c r="N10" s="3">
        <v>8</v>
      </c>
      <c r="O10" s="99">
        <v>8</v>
      </c>
      <c r="P10" s="39">
        <f>IF(AND($G10="x",N10&gt;0),0,IF(ISERROR(LOOKUP(O10,Punkte!$D$1:$D$22,Punkte!$E$1:$E$22)),"",LOOKUP((O10),Punkte!$D$1:$D$22,Punkte!$E$1:$E$22)))</f>
        <v>8</v>
      </c>
      <c r="Q10" s="3">
        <v>7</v>
      </c>
      <c r="R10" s="99">
        <v>7</v>
      </c>
      <c r="S10" s="39">
        <f>IF(AND($G10="x",Q10&gt;0),0,IF(ISERROR(LOOKUP(R10,Punkte!$D$1:$D$22,Punkte!$E$1:$E$22)),"",LOOKUP((R10),Punkte!$D$1:$D$22,Punkte!$E$1:$E$22)))</f>
        <v>9</v>
      </c>
      <c r="T10" s="3">
        <v>5</v>
      </c>
      <c r="U10" s="99">
        <v>5</v>
      </c>
      <c r="V10" s="39">
        <f>IF(AND($G10="x",T10&gt;0),0,IF(ISERROR(LOOKUP(U10,Punkte!$D$1:$D$22,Punkte!$E$1:$E$22)),"",LOOKUP((U10),Punkte!$D$1:$D$22,Punkte!$E$1:$E$22)))</f>
        <v>11</v>
      </c>
      <c r="W10" s="3">
        <v>5</v>
      </c>
      <c r="X10" s="99">
        <v>5</v>
      </c>
      <c r="Y10" s="39">
        <f>IF(AND($G10="x",W10&gt;0),0,IF(ISERROR(LOOKUP(X10,Punkte!$D$1:$D$22,Punkte!$E$1:$E$22)),"",LOOKUP((X10),Punkte!$D$1:$D$22,Punkte!$E$1:$E$22)))</f>
        <v>11</v>
      </c>
      <c r="Z10" s="120">
        <f t="shared" si="1"/>
        <v>6</v>
      </c>
    </row>
    <row r="11" spans="1:28" x14ac:dyDescent="0.25">
      <c r="A11" s="9">
        <v>7</v>
      </c>
      <c r="B11" s="146">
        <f>SUM(IF(ISNUMBER(J11),J11)+IF(ISNUMBER(M11),M11)+IF(ISNUMBER(#REF!),#REF!)+IF(ISNUMBER(#REF!),#REF!)+IF(ISNUMBER(#REF!),#REF!)+IF(ISNUMBER(#REF!),#REF!)+IF(ISNUMBER(#REF!),#REF!)+IF(ISNUMBER(#REF!),#REF!)+IF(ISNUMBER(P11),P11)+IF(ISNUMBER(S11),S11)+IF(ISNUMBER(#REF!),#REF!)+IF(ISNUMBER(V11),V11)+IF(ISNUMBER(Y11),Y11))</f>
        <v>61</v>
      </c>
      <c r="C11" s="3">
        <v>65</v>
      </c>
      <c r="E11" s="15" t="s">
        <v>42</v>
      </c>
      <c r="F11" s="15" t="s">
        <v>43</v>
      </c>
      <c r="G11" s="180"/>
      <c r="H11" s="63">
        <v>5</v>
      </c>
      <c r="I11" s="99">
        <v>5</v>
      </c>
      <c r="J11" s="39">
        <f>IF(AND($G11="x",H11&gt;0),0,IF(ISERROR(LOOKUP(I11,Punkte!$D$1:$D$22,Punkte!$E$1:$E$22)),"",LOOKUP((I11),Punkte!$D$1:$D$22,Punkte!$E$1:$E$22)))</f>
        <v>11</v>
      </c>
      <c r="K11" s="3">
        <v>9</v>
      </c>
      <c r="L11" s="99">
        <v>8</v>
      </c>
      <c r="M11" s="39">
        <f>IF(AND($G11="x",K11&gt;0),0,IF(ISERROR(LOOKUP(L11,Punkte!$D$1:$D$22,Punkte!$E$1:$E$22)),"",LOOKUP((L11),Punkte!$D$1:$D$22,Punkte!$E$1:$E$22)))</f>
        <v>8</v>
      </c>
      <c r="N11" s="3">
        <v>6</v>
      </c>
      <c r="O11" s="99">
        <v>6</v>
      </c>
      <c r="P11" s="39">
        <f>IF(AND($G11="x",N11&gt;0),0,IF(ISERROR(LOOKUP(O11,Punkte!$D$1:$D$22,Punkte!$E$1:$E$22)),"",LOOKUP((O11),Punkte!$D$1:$D$22,Punkte!$E$1:$E$22)))</f>
        <v>10</v>
      </c>
      <c r="Q11" s="3">
        <v>4</v>
      </c>
      <c r="R11" s="99">
        <v>4</v>
      </c>
      <c r="S11" s="39">
        <f>IF(AND($G11="x",Q11&gt;0),0,IF(ISERROR(LOOKUP(R11,Punkte!$D$1:$D$22,Punkte!$E$1:$E$22)),"",LOOKUP((R11),Punkte!$D$1:$D$22,Punkte!$E$1:$E$22)))</f>
        <v>13</v>
      </c>
      <c r="T11" s="3">
        <v>6</v>
      </c>
      <c r="U11" s="99">
        <v>6</v>
      </c>
      <c r="V11" s="39">
        <f>IF(AND($G11="x",T11&gt;0),0,IF(ISERROR(LOOKUP(U11,Punkte!$D$1:$D$22,Punkte!$E$1:$E$22)),"",LOOKUP((U11),Punkte!$D$1:$D$22,Punkte!$E$1:$E$22)))</f>
        <v>10</v>
      </c>
      <c r="W11" s="3">
        <v>7</v>
      </c>
      <c r="X11" s="99">
        <v>7</v>
      </c>
      <c r="Y11" s="39">
        <f>IF(AND($G11="x",W11&gt;0),0,IF(ISERROR(LOOKUP(X11,Punkte!$D$1:$D$22,Punkte!$E$1:$E$22)),"",LOOKUP((X11),Punkte!$D$1:$D$22,Punkte!$E$1:$E$22)))</f>
        <v>9</v>
      </c>
      <c r="Z11" s="120">
        <f t="shared" si="1"/>
        <v>6</v>
      </c>
    </row>
    <row r="12" spans="1:28" x14ac:dyDescent="0.25">
      <c r="A12" s="9">
        <f>_xlfn.RANK.EQ(B12,$B$5:$B$66)</f>
        <v>8</v>
      </c>
      <c r="B12" s="146">
        <f>SUM(IF(ISNUMBER(J12),J12)+IF(ISNUMBER(M12),M12)+IF(ISNUMBER(#REF!),#REF!)+IF(ISNUMBER(#REF!),#REF!)+IF(ISNUMBER(#REF!),#REF!)+IF(ISNUMBER(#REF!),#REF!)+IF(ISNUMBER(#REF!),#REF!)+IF(ISNUMBER(#REF!),#REF!)+IF(ISNUMBER(P12),P12)+IF(ISNUMBER(S12),S12)+IF(ISNUMBER(#REF!),#REF!)+IF(ISNUMBER(V12),V12)+IF(ISNUMBER(Y12),Y12))</f>
        <v>49</v>
      </c>
      <c r="C12" s="18">
        <v>76</v>
      </c>
      <c r="E12" s="15" t="s">
        <v>315</v>
      </c>
      <c r="F12" s="15" t="s">
        <v>316</v>
      </c>
      <c r="G12" s="185"/>
      <c r="H12" s="63">
        <v>6</v>
      </c>
      <c r="I12" s="99">
        <v>6</v>
      </c>
      <c r="J12" s="39">
        <f>IF(AND($G12="x",H12&gt;0),0,IF(ISERROR(LOOKUP(I12,Punkte!$D$1:$D$22,Punkte!$E$1:$E$22)),"",LOOKUP((I12),Punkte!$D$1:$D$22,Punkte!$E$1:$E$22)))</f>
        <v>10</v>
      </c>
      <c r="K12" s="3">
        <v>7</v>
      </c>
      <c r="L12" s="99">
        <v>6</v>
      </c>
      <c r="M12" s="39">
        <f>IF(AND($G12="x",K12&gt;0),0,IF(ISERROR(LOOKUP(L12,Punkte!$D$1:$D$22,Punkte!$E$1:$E$22)),"",LOOKUP((L12),Punkte!$D$1:$D$22,Punkte!$E$1:$E$22)))</f>
        <v>10</v>
      </c>
      <c r="N12" s="3">
        <v>9</v>
      </c>
      <c r="O12" s="99">
        <v>9</v>
      </c>
      <c r="P12" s="39">
        <f>IF(AND($G12="x",N12&gt;0),0,IF(ISERROR(LOOKUP(O12,Punkte!$D$1:$D$22,Punkte!$E$1:$E$22)),"",LOOKUP((O12),Punkte!$D$1:$D$22,Punkte!$E$1:$E$22)))</f>
        <v>7</v>
      </c>
      <c r="Q12" s="3">
        <v>9</v>
      </c>
      <c r="R12" s="99">
        <v>9</v>
      </c>
      <c r="S12" s="39">
        <f>IF(AND($G12="x",Q12&gt;0),0,IF(ISERROR(LOOKUP(R12,Punkte!$D$1:$D$22,Punkte!$E$1:$E$22)),"",LOOKUP((R12),Punkte!$D$1:$D$22,Punkte!$E$1:$E$22)))</f>
        <v>7</v>
      </c>
      <c r="T12" s="3">
        <v>10</v>
      </c>
      <c r="U12" s="99">
        <v>9</v>
      </c>
      <c r="V12" s="39">
        <f>IF(AND($G12="x",T12&gt;0),0,IF(ISERROR(LOOKUP(U12,Punkte!$D$1:$D$22,Punkte!$E$1:$E$22)),"",LOOKUP((U12),Punkte!$D$1:$D$22,Punkte!$E$1:$E$22)))</f>
        <v>7</v>
      </c>
      <c r="W12" s="3">
        <v>9</v>
      </c>
      <c r="X12" s="99">
        <v>8</v>
      </c>
      <c r="Y12" s="39">
        <f>IF(AND($G12="x",W12&gt;0),0,IF(ISERROR(LOOKUP(X12,Punkte!$D$1:$D$22,Punkte!$E$1:$E$22)),"",LOOKUP((X12),Punkte!$D$1:$D$22,Punkte!$E$1:$E$22)))</f>
        <v>8</v>
      </c>
      <c r="Z12" s="120">
        <f t="shared" si="1"/>
        <v>6</v>
      </c>
    </row>
    <row r="13" spans="1:28" x14ac:dyDescent="0.25">
      <c r="A13" s="9">
        <f>_xlfn.RANK.EQ(B13,$B$5:$B$66)</f>
        <v>9</v>
      </c>
      <c r="B13" s="146">
        <f>SUM(IF(ISNUMBER(J13),J13)+IF(ISNUMBER(M13),M13)+IF(ISNUMBER(#REF!),#REF!)+IF(ISNUMBER(#REF!),#REF!)+IF(ISNUMBER(#REF!),#REF!)+IF(ISNUMBER(#REF!),#REF!)+IF(ISNUMBER(#REF!),#REF!)+IF(ISNUMBER(#REF!),#REF!)+IF(ISNUMBER(P13),P13)+IF(ISNUMBER(S13),S13)+IF(ISNUMBER(#REF!),#REF!)+IF(ISNUMBER(V13),V13)+IF(ISNUMBER(Y13),Y13))</f>
        <v>29</v>
      </c>
      <c r="C13" s="3">
        <v>25</v>
      </c>
      <c r="E13" s="15" t="s">
        <v>82</v>
      </c>
      <c r="F13" s="15" t="s">
        <v>83</v>
      </c>
      <c r="G13" s="180"/>
      <c r="H13" s="63">
        <v>8</v>
      </c>
      <c r="I13" s="99">
        <v>8</v>
      </c>
      <c r="J13" s="39">
        <f>IF(AND($G13="x",H13&gt;0),0,IF(ISERROR(LOOKUP(I13,Punkte!$D$1:$D$22,Punkte!$E$1:$E$22)),"",LOOKUP((I13),Punkte!$D$1:$D$22,Punkte!$E$1:$E$22)))</f>
        <v>8</v>
      </c>
      <c r="K13" s="3">
        <v>8</v>
      </c>
      <c r="L13" s="99">
        <v>7</v>
      </c>
      <c r="M13" s="39">
        <f>IF(AND($G13="x",K13&gt;0),0,IF(ISERROR(LOOKUP(L13,Punkte!$D$1:$D$22,Punkte!$E$1:$E$22)),"",LOOKUP((L13),Punkte!$D$1:$D$22,Punkte!$E$1:$E$22)))</f>
        <v>9</v>
      </c>
      <c r="N13" s="3" t="s">
        <v>39</v>
      </c>
      <c r="O13" s="99">
        <f>IF($G13="x",0,IF(N13&lt;50,N13-COUNTIFS($G$5:$G13,"x"),0))</f>
        <v>0</v>
      </c>
      <c r="P13" s="39" t="str">
        <f>IF(AND($G13="x",N13&gt;0),0,IF(ISERROR(LOOKUP(O13,Punkte!$D$1:$D$22,Punkte!$E$1:$E$22)),"",LOOKUP((O13),Punkte!$D$1:$D$22,Punkte!$E$1:$E$22)))</f>
        <v/>
      </c>
      <c r="Q13" s="3">
        <v>15</v>
      </c>
      <c r="R13" s="99">
        <v>13</v>
      </c>
      <c r="S13" s="39">
        <f>IF(AND($G13="x",Q13&gt;0),0,IF(ISERROR(LOOKUP(R13,Punkte!$D$1:$D$22,Punkte!$E$1:$E$22)),"",LOOKUP((R13),Punkte!$D$1:$D$22,Punkte!$E$1:$E$22)))</f>
        <v>3</v>
      </c>
      <c r="T13" s="3">
        <v>13</v>
      </c>
      <c r="U13" s="99">
        <v>11</v>
      </c>
      <c r="V13" s="39">
        <f>IF(AND($G13="x",T13&gt;0),0,IF(ISERROR(LOOKUP(U13,Punkte!$D$1:$D$22,Punkte!$E$1:$E$22)),"",LOOKUP((U13),Punkte!$D$1:$D$22,Punkte!$E$1:$E$22)))</f>
        <v>5</v>
      </c>
      <c r="W13" s="3">
        <v>14</v>
      </c>
      <c r="X13" s="99">
        <v>12</v>
      </c>
      <c r="Y13" s="39">
        <f>IF(AND($G13="x",W13&gt;0),0,IF(ISERROR(LOOKUP(X13,Punkte!$D$1:$D$22,Punkte!$E$1:$E$22)),"",LOOKUP((X13),Punkte!$D$1:$D$22,Punkte!$E$1:$E$22)))</f>
        <v>4</v>
      </c>
      <c r="Z13" s="120">
        <f t="shared" si="1"/>
        <v>6</v>
      </c>
    </row>
    <row r="14" spans="1:28" x14ac:dyDescent="0.25">
      <c r="A14" s="9">
        <f>_xlfn.RANK.EQ(B14,$B$5:$B$66)</f>
        <v>10</v>
      </c>
      <c r="B14" s="146">
        <f>SUM(IF(ISNUMBER(J14),J14)+IF(ISNUMBER(M14),M14)+IF(ISNUMBER(#REF!),#REF!)+IF(ISNUMBER(#REF!),#REF!)+IF(ISNUMBER(#REF!),#REF!)+IF(ISNUMBER(#REF!),#REF!)+IF(ISNUMBER(#REF!),#REF!)+IF(ISNUMBER(#REF!),#REF!)+IF(ISNUMBER(P14),P14)+IF(ISNUMBER(S14),S14)+IF(ISNUMBER(#REF!),#REF!)+IF(ISNUMBER(V14),V14)+IF(ISNUMBER(Y14),Y14))</f>
        <v>24</v>
      </c>
      <c r="C14" s="18">
        <v>47</v>
      </c>
      <c r="D14" s="4"/>
      <c r="E14" s="15" t="s">
        <v>167</v>
      </c>
      <c r="F14" s="15" t="s">
        <v>72</v>
      </c>
      <c r="G14" s="180"/>
      <c r="H14" s="63" t="s">
        <v>39</v>
      </c>
      <c r="I14" s="99">
        <f>IF($G14="x",0,IF(H14&lt;50,H14-COUNTIFS($G$5:$G14,"x"),0))</f>
        <v>0</v>
      </c>
      <c r="J14" s="39" t="str">
        <f>IF(AND($G14="x",H14&gt;0),0,IF(ISERROR(LOOKUP(I14,Punkte!$D$1:$D$22,Punkte!$E$1:$E$22)),"",LOOKUP((I14),Punkte!$D$1:$D$22,Punkte!$E$1:$E$22)))</f>
        <v/>
      </c>
      <c r="K14" s="3">
        <v>11</v>
      </c>
      <c r="L14" s="99">
        <v>10</v>
      </c>
      <c r="M14" s="39">
        <f>IF(AND($G14="x",K14&gt;0),0,IF(ISERROR(LOOKUP(L14,Punkte!$D$1:$D$22,Punkte!$E$1:$E$22)),"",LOOKUP((L14),Punkte!$D$1:$D$22,Punkte!$E$1:$E$22)))</f>
        <v>6</v>
      </c>
      <c r="N14" s="3">
        <v>10</v>
      </c>
      <c r="O14" s="99">
        <v>10</v>
      </c>
      <c r="P14" s="39">
        <f>IF(AND($G14="x",N14&gt;0),0,IF(ISERROR(LOOKUP(O14,Punkte!$D$1:$D$22,Punkte!$E$1:$E$22)),"",LOOKUP((O14),Punkte!$D$1:$D$22,Punkte!$E$1:$E$22)))</f>
        <v>6</v>
      </c>
      <c r="Q14" s="3">
        <v>10</v>
      </c>
      <c r="R14" s="99">
        <v>10</v>
      </c>
      <c r="S14" s="39">
        <f>IF(AND($G14="x",Q14&gt;0),0,IF(ISERROR(LOOKUP(R14,Punkte!$D$1:$D$22,Punkte!$E$1:$E$22)),"",LOOKUP((R14),Punkte!$D$1:$D$22,Punkte!$E$1:$E$22)))</f>
        <v>6</v>
      </c>
      <c r="T14" s="3">
        <v>12</v>
      </c>
      <c r="U14" s="99">
        <v>10</v>
      </c>
      <c r="V14" s="39">
        <f>IF(AND($G14="x",T14&gt;0),0,IF(ISERROR(LOOKUP(U14,Punkte!$D$1:$D$22,Punkte!$E$1:$E$22)),"",LOOKUP((U14),Punkte!$D$1:$D$22,Punkte!$E$1:$E$22)))</f>
        <v>6</v>
      </c>
      <c r="W14" s="3">
        <v>22</v>
      </c>
      <c r="X14" s="99">
        <v>16</v>
      </c>
      <c r="Y14" s="39">
        <f>IF(AND($G14="x",W14&gt;0),0,IF(ISERROR(LOOKUP(X14,Punkte!$D$1:$D$22,Punkte!$E$1:$E$22)),"",LOOKUP((X14),Punkte!$D$1:$D$22,Punkte!$E$1:$E$22)))</f>
        <v>0</v>
      </c>
      <c r="Z14" s="120">
        <f t="shared" si="1"/>
        <v>6</v>
      </c>
    </row>
    <row r="15" spans="1:28" x14ac:dyDescent="0.25">
      <c r="A15" s="9">
        <v>11</v>
      </c>
      <c r="B15" s="146">
        <f>SUM(IF(ISNUMBER(J15),J15)+IF(ISNUMBER(M15),M15)+IF(ISNUMBER(#REF!),#REF!)+IF(ISNUMBER(#REF!),#REF!)+IF(ISNUMBER(#REF!),#REF!)+IF(ISNUMBER(#REF!),#REF!)+IF(ISNUMBER(#REF!),#REF!)+IF(ISNUMBER(#REF!),#REF!)+IF(ISNUMBER(P15),P15)+IF(ISNUMBER(S15),S15)+IF(ISNUMBER(#REF!),#REF!)+IF(ISNUMBER(V15),V15)+IF(ISNUMBER(Y15),Y15))</f>
        <v>24</v>
      </c>
      <c r="C15" s="18">
        <v>91</v>
      </c>
      <c r="D15" s="19"/>
      <c r="E15" s="15" t="s">
        <v>312</v>
      </c>
      <c r="F15" s="15" t="s">
        <v>313</v>
      </c>
      <c r="G15" s="180"/>
      <c r="H15" s="63" t="s">
        <v>39</v>
      </c>
      <c r="I15" s="99">
        <f>IF($G15="x",0,IF(H15&lt;50,H15-COUNTIFS($G$5:$G15,"x"),0))</f>
        <v>0</v>
      </c>
      <c r="J15" s="39" t="str">
        <f>IF(AND($G15="x",H15&gt;0),0,IF(ISERROR(LOOKUP(I15,Punkte!$D$1:$D$22,Punkte!$E$1:$E$22)),"",LOOKUP((I15),Punkte!$D$1:$D$22,Punkte!$E$1:$E$22)))</f>
        <v/>
      </c>
      <c r="K15" s="3">
        <v>12</v>
      </c>
      <c r="L15" s="99">
        <v>11</v>
      </c>
      <c r="M15" s="39">
        <f>IF(AND($G15="x",K15&gt;0),0,IF(ISERROR(LOOKUP(L15,Punkte!$D$1:$D$22,Punkte!$E$1:$E$22)),"",LOOKUP((L15),Punkte!$D$1:$D$22,Punkte!$E$1:$E$22)))</f>
        <v>5</v>
      </c>
      <c r="N15" s="3">
        <v>11</v>
      </c>
      <c r="O15" s="99">
        <v>11</v>
      </c>
      <c r="P15" s="39">
        <f>IF(AND($G15="x",N15&gt;0),0,IF(ISERROR(LOOKUP(O15,Punkte!$D$1:$D$22,Punkte!$E$1:$E$22)),"",LOOKUP((O15),Punkte!$D$1:$D$22,Punkte!$E$1:$E$22)))</f>
        <v>5</v>
      </c>
      <c r="Q15" s="3">
        <v>11</v>
      </c>
      <c r="R15" s="99">
        <v>11</v>
      </c>
      <c r="S15" s="39">
        <f>IF(AND($G15="x",Q15&gt;0),0,IF(ISERROR(LOOKUP(R15,Punkte!$D$1:$D$22,Punkte!$E$1:$E$22)),"",LOOKUP((R15),Punkte!$D$1:$D$22,Punkte!$E$1:$E$22)))</f>
        <v>5</v>
      </c>
      <c r="T15" s="3">
        <v>15</v>
      </c>
      <c r="U15" s="99">
        <v>12</v>
      </c>
      <c r="V15" s="39">
        <f>IF(AND($G15="x",T15&gt;0),0,IF(ISERROR(LOOKUP(U15,Punkte!$D$1:$D$22,Punkte!$E$1:$E$22)),"",LOOKUP((U15),Punkte!$D$1:$D$22,Punkte!$E$1:$E$22)))</f>
        <v>4</v>
      </c>
      <c r="W15" s="3">
        <v>13</v>
      </c>
      <c r="X15" s="99">
        <v>11</v>
      </c>
      <c r="Y15" s="39">
        <f>IF(AND($G15="x",W15&gt;0),0,IF(ISERROR(LOOKUP(X15,Punkte!$D$1:$D$22,Punkte!$E$1:$E$22)),"",LOOKUP((X15),Punkte!$D$1:$D$22,Punkte!$E$1:$E$22)))</f>
        <v>5</v>
      </c>
      <c r="Z15" s="120">
        <f t="shared" si="1"/>
        <v>6</v>
      </c>
    </row>
    <row r="16" spans="1:28" x14ac:dyDescent="0.25">
      <c r="A16" s="9">
        <f>_xlfn.RANK.EQ(B16,$B$5:$B$66)</f>
        <v>12</v>
      </c>
      <c r="B16" s="146">
        <f>SUM(IF(ISNUMBER(J16),J16)+IF(ISNUMBER(M16),M16)+IF(ISNUMBER(#REF!),#REF!)+IF(ISNUMBER(#REF!),#REF!)+IF(ISNUMBER(#REF!),#REF!)+IF(ISNUMBER(#REF!),#REF!)+IF(ISNUMBER(#REF!),#REF!)+IF(ISNUMBER(#REF!),#REF!)+IF(ISNUMBER(P16),P16)+IF(ISNUMBER(S16),S16)+IF(ISNUMBER(#REF!),#REF!)+IF(ISNUMBER(V16),V16)+IF(ISNUMBER(Y16),Y16))</f>
        <v>22</v>
      </c>
      <c r="C16" s="18">
        <v>42</v>
      </c>
      <c r="D16" s="4"/>
      <c r="E16" s="15" t="s">
        <v>302</v>
      </c>
      <c r="F16" s="15" t="s">
        <v>136</v>
      </c>
      <c r="G16" s="180"/>
      <c r="H16" s="63" t="s">
        <v>47</v>
      </c>
      <c r="I16" s="99">
        <f>IF($G16="x",0,IF(H16&lt;50,H16-COUNTIFS($G$5:$G16,"x"),0))</f>
        <v>0</v>
      </c>
      <c r="J16" s="39" t="str">
        <f>IF(AND($G16="x",H16&gt;0),0,IF(ISERROR(LOOKUP(I16,Punkte!$D$1:$D$22,Punkte!$E$1:$E$22)),"",LOOKUP((I16),Punkte!$D$1:$D$22,Punkte!$E$1:$E$22)))</f>
        <v/>
      </c>
      <c r="K16" s="3">
        <v>10</v>
      </c>
      <c r="L16" s="99">
        <v>9</v>
      </c>
      <c r="M16" s="39">
        <f>IF(AND($G16="x",K16&gt;0),0,IF(ISERROR(LOOKUP(L16,Punkte!$D$1:$D$22,Punkte!$E$1:$E$22)),"",LOOKUP((L16),Punkte!$D$1:$D$22,Punkte!$E$1:$E$22)))</f>
        <v>7</v>
      </c>
      <c r="O16" s="99">
        <f>IF($G16="x",0,IF(N16&lt;50,N16-COUNTIFS($G$5:$G16,"x"),0))</f>
        <v>0</v>
      </c>
      <c r="P16" s="39" t="str">
        <f>IF(AND($G16="x",N16&gt;0),0,IF(ISERROR(LOOKUP(O16,Punkte!$D$1:$D$22,Punkte!$E$1:$E$22)),"",LOOKUP((O16),Punkte!$D$1:$D$22,Punkte!$E$1:$E$22)))</f>
        <v/>
      </c>
      <c r="R16" s="99">
        <f>IF($G16="x",0,IF(Q16&lt;50,Q16-COUNTIFS($G$5:$G16,"x"),0))</f>
        <v>0</v>
      </c>
      <c r="S16" s="39" t="str">
        <f>IF(AND($G16="x",Q16&gt;0),0,IF(ISERROR(LOOKUP(R16,Punkte!$D$1:$D$22,Punkte!$E$1:$E$22)),"",LOOKUP((R16),Punkte!$D$1:$D$22,Punkte!$E$1:$E$22)))</f>
        <v/>
      </c>
      <c r="T16" s="3">
        <v>9</v>
      </c>
      <c r="U16" s="99">
        <v>8</v>
      </c>
      <c r="V16" s="39">
        <f>IF(AND($G16="x",T16&gt;0),0,IF(ISERROR(LOOKUP(U16,Punkte!$D$1:$D$22,Punkte!$E$1:$E$22)),"",LOOKUP((U16),Punkte!$D$1:$D$22,Punkte!$E$1:$E$22)))</f>
        <v>8</v>
      </c>
      <c r="W16" s="3">
        <v>11</v>
      </c>
      <c r="X16" s="99">
        <v>9</v>
      </c>
      <c r="Y16" s="39">
        <f>IF(AND($G16="x",W16&gt;0),0,IF(ISERROR(LOOKUP(X16,Punkte!$D$1:$D$22,Punkte!$E$1:$E$22)),"",LOOKUP((X16),Punkte!$D$1:$D$22,Punkte!$E$1:$E$22)))</f>
        <v>7</v>
      </c>
      <c r="Z16" s="120">
        <f t="shared" si="1"/>
        <v>4</v>
      </c>
    </row>
    <row r="17" spans="1:251" x14ac:dyDescent="0.25">
      <c r="A17" s="9">
        <f>_xlfn.RANK.EQ(B17,$B$5:$B$66)</f>
        <v>13</v>
      </c>
      <c r="B17" s="146">
        <f>SUM(IF(ISNUMBER(J17),J17)+IF(ISNUMBER(M17),M17)+IF(ISNUMBER(#REF!),#REF!)+IF(ISNUMBER(#REF!),#REF!)+IF(ISNUMBER(#REF!),#REF!)+IF(ISNUMBER(#REF!),#REF!)+IF(ISNUMBER(#REF!),#REF!)+IF(ISNUMBER(#REF!),#REF!)+IF(ISNUMBER(P17),P17)+IF(ISNUMBER(S17),S17)+IF(ISNUMBER(#REF!),#REF!)+IF(ISNUMBER(V17),V17)+IF(ISNUMBER(Y17),Y17))</f>
        <v>21</v>
      </c>
      <c r="C17" s="18">
        <v>17</v>
      </c>
      <c r="D17" s="4"/>
      <c r="E17" s="15" t="s">
        <v>160</v>
      </c>
      <c r="F17" s="15" t="s">
        <v>101</v>
      </c>
      <c r="G17" s="180"/>
      <c r="H17" s="63" t="s">
        <v>47</v>
      </c>
      <c r="I17" s="99">
        <f>IF($G17="x",0,IF(H17&lt;50,H17-COUNTIFS($G$5:$G17,"x"),0))</f>
        <v>0</v>
      </c>
      <c r="J17" s="39" t="str">
        <f>IF(AND($G17="x",H17&gt;0),0,IF(ISERROR(LOOKUP(I17,Punkte!$D$1:$D$22,Punkte!$E$1:$E$22)),"",LOOKUP((I17),Punkte!$D$1:$D$22,Punkte!$E$1:$E$22)))</f>
        <v/>
      </c>
      <c r="K17" s="3">
        <v>13</v>
      </c>
      <c r="L17" s="99">
        <v>12</v>
      </c>
      <c r="M17" s="39">
        <f>IF(AND($G17="x",K17&gt;0),0,IF(ISERROR(LOOKUP(L17,Punkte!$D$1:$D$22,Punkte!$E$1:$E$22)),"",LOOKUP((L17),Punkte!$D$1:$D$22,Punkte!$E$1:$E$22)))</f>
        <v>4</v>
      </c>
      <c r="N17" s="3">
        <v>12</v>
      </c>
      <c r="O17" s="99">
        <v>12</v>
      </c>
      <c r="P17" s="39">
        <f>IF(AND($G17="x",N17&gt;0),0,IF(ISERROR(LOOKUP(O17,Punkte!$D$1:$D$22,Punkte!$E$1:$E$22)),"",LOOKUP((O17),Punkte!$D$1:$D$22,Punkte!$E$1:$E$22)))</f>
        <v>4</v>
      </c>
      <c r="Q17" s="3">
        <v>12</v>
      </c>
      <c r="R17" s="99">
        <v>12</v>
      </c>
      <c r="S17" s="39">
        <f>IF(AND($G17="x",Q17&gt;0),0,IF(ISERROR(LOOKUP(R17,Punkte!$D$1:$D$22,Punkte!$E$1:$E$22)),"",LOOKUP((R17),Punkte!$D$1:$D$22,Punkte!$E$1:$E$22)))</f>
        <v>4</v>
      </c>
      <c r="T17" s="3">
        <v>17</v>
      </c>
      <c r="U17" s="99">
        <v>13</v>
      </c>
      <c r="V17" s="39">
        <f>IF(AND($G17="x",T17&gt;0),0,IF(ISERROR(LOOKUP(U17,Punkte!$D$1:$D$22,Punkte!$E$1:$E$22)),"",LOOKUP((U17),Punkte!$D$1:$D$22,Punkte!$E$1:$E$22)))</f>
        <v>3</v>
      </c>
      <c r="W17" s="3">
        <v>12</v>
      </c>
      <c r="X17" s="99">
        <v>10</v>
      </c>
      <c r="Y17" s="39">
        <f>IF(AND($G17="x",W17&gt;0),0,IF(ISERROR(LOOKUP(X17,Punkte!$D$1:$D$22,Punkte!$E$1:$E$22)),"",LOOKUP((X17),Punkte!$D$1:$D$22,Punkte!$E$1:$E$22)))</f>
        <v>6</v>
      </c>
      <c r="Z17" s="120">
        <f t="shared" si="1"/>
        <v>6</v>
      </c>
    </row>
    <row r="18" spans="1:251" x14ac:dyDescent="0.25">
      <c r="A18" s="9">
        <f>_xlfn.RANK.EQ(B18,$B$5:$B$66)</f>
        <v>14</v>
      </c>
      <c r="B18" s="146">
        <f>SUM(IF(ISNUMBER(J18),J18)+IF(ISNUMBER(M18),M18)+IF(ISNUMBER(#REF!),#REF!)+IF(ISNUMBER(#REF!),#REF!)+IF(ISNUMBER(#REF!),#REF!)+IF(ISNUMBER(#REF!),#REF!)+IF(ISNUMBER(#REF!),#REF!)+IF(ISNUMBER(#REF!),#REF!)+IF(ISNUMBER(P18),P18)+IF(ISNUMBER(S18),S18)+IF(ISNUMBER(#REF!),#REF!)+IF(ISNUMBER(V18),V18)+IF(ISNUMBER(Y18),Y18))</f>
        <v>12</v>
      </c>
      <c r="C18" s="18">
        <v>64</v>
      </c>
      <c r="D18" s="4"/>
      <c r="E18" s="15" t="s">
        <v>320</v>
      </c>
      <c r="F18" s="15" t="s">
        <v>319</v>
      </c>
      <c r="G18" s="180"/>
      <c r="H18" s="63">
        <v>12</v>
      </c>
      <c r="I18" s="99">
        <v>11</v>
      </c>
      <c r="J18" s="39">
        <f>IF(AND($G18="x",H18&gt;0),0,IF(ISERROR(LOOKUP(I18,Punkte!$D$1:$D$22,Punkte!$E$1:$E$22)),"",LOOKUP((I18),Punkte!$D$1:$D$22,Punkte!$E$1:$E$22)))</f>
        <v>5</v>
      </c>
      <c r="K18" s="3">
        <v>19</v>
      </c>
      <c r="L18" s="99">
        <v>16</v>
      </c>
      <c r="M18" s="39">
        <f>IF(AND($G18="x",K18&gt;0),0,IF(ISERROR(LOOKUP(L18,Punkte!$D$1:$D$22,Punkte!$E$1:$E$22)),"",LOOKUP((L18),Punkte!$D$1:$D$22,Punkte!$E$1:$E$22)))</f>
        <v>0</v>
      </c>
      <c r="N18" s="3">
        <v>16</v>
      </c>
      <c r="O18" s="99">
        <v>14</v>
      </c>
      <c r="P18" s="39">
        <f>IF(AND($G18="x",N18&gt;0),0,IF(ISERROR(LOOKUP(O18,Punkte!$D$1:$D$22,Punkte!$E$1:$E$22)),"",LOOKUP((O18),Punkte!$D$1:$D$22,Punkte!$E$1:$E$22)))</f>
        <v>2</v>
      </c>
      <c r="Q18" s="3">
        <v>16</v>
      </c>
      <c r="R18" s="99">
        <v>14</v>
      </c>
      <c r="S18" s="39">
        <f>IF(AND($G18="x",Q18&gt;0),0,IF(ISERROR(LOOKUP(R18,Punkte!$D$1:$D$22,Punkte!$E$1:$E$22)),"",LOOKUP((R18),Punkte!$D$1:$D$22,Punkte!$E$1:$E$22)))</f>
        <v>2</v>
      </c>
      <c r="T18" s="3">
        <v>21</v>
      </c>
      <c r="U18" s="99">
        <v>15</v>
      </c>
      <c r="V18" s="39">
        <f>IF(AND($G18="x",T18&gt;0),0,IF(ISERROR(LOOKUP(U18,Punkte!$D$1:$D$22,Punkte!$E$1:$E$22)),"",LOOKUP((U18),Punkte!$D$1:$D$22,Punkte!$E$1:$E$22)))</f>
        <v>1</v>
      </c>
      <c r="W18" s="3">
        <v>17</v>
      </c>
      <c r="X18" s="99">
        <v>14</v>
      </c>
      <c r="Y18" s="39">
        <f>IF(AND($G18="x",W18&gt;0),0,IF(ISERROR(LOOKUP(X18,Punkte!$D$1:$D$22,Punkte!$E$1:$E$22)),"",LOOKUP((X18),Punkte!$D$1:$D$22,Punkte!$E$1:$E$22)))</f>
        <v>2</v>
      </c>
      <c r="Z18" s="120">
        <f t="shared" si="1"/>
        <v>6</v>
      </c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</row>
    <row r="19" spans="1:251" x14ac:dyDescent="0.25">
      <c r="A19" s="9">
        <f>_xlfn.RANK.EQ(B19,$B$5:$B$66)</f>
        <v>15</v>
      </c>
      <c r="B19" s="146">
        <f>SUM(IF(ISNUMBER(J19),J19)+IF(ISNUMBER(M19),M19)+IF(ISNUMBER(#REF!),#REF!)+IF(ISNUMBER(#REF!),#REF!)+IF(ISNUMBER(#REF!),#REF!)+IF(ISNUMBER(#REF!),#REF!)+IF(ISNUMBER(#REF!),#REF!)+IF(ISNUMBER(#REF!),#REF!)+IF(ISNUMBER(P19),P19)+IF(ISNUMBER(S19),S19)+IF(ISNUMBER(#REF!),#REF!)+IF(ISNUMBER(V19),V19)+IF(ISNUMBER(Y19),Y19))</f>
        <v>10</v>
      </c>
      <c r="C19" s="3">
        <v>58</v>
      </c>
      <c r="E19" s="15" t="s">
        <v>113</v>
      </c>
      <c r="F19" s="15" t="s">
        <v>114</v>
      </c>
      <c r="G19" s="184"/>
      <c r="H19" s="63">
        <v>10</v>
      </c>
      <c r="I19" s="99">
        <v>9</v>
      </c>
      <c r="J19" s="39">
        <f>IF(AND($G19="x",H19&gt;0),0,IF(ISERROR(LOOKUP(I19,Punkte!$D$1:$D$22,Punkte!$E$1:$E$22)),"",LOOKUP((I19),Punkte!$D$1:$D$22,Punkte!$E$1:$E$22)))</f>
        <v>7</v>
      </c>
      <c r="K19" s="3" t="s">
        <v>39</v>
      </c>
      <c r="L19" s="99">
        <f>IF($G19="x",0,IF(K19&lt;50,K19-COUNTIFS($G$5:$G19,"x"),0))</f>
        <v>0</v>
      </c>
      <c r="M19" s="39" t="str">
        <f>IF(AND($G19="x",K19&gt;0),0,IF(ISERROR(LOOKUP(L19,Punkte!$D$1:$D$22,Punkte!$E$1:$E$22)),"",LOOKUP((L19),Punkte!$D$1:$D$22,Punkte!$E$1:$E$22)))</f>
        <v/>
      </c>
      <c r="N19" s="3">
        <v>15</v>
      </c>
      <c r="O19" s="99">
        <v>13</v>
      </c>
      <c r="P19" s="39">
        <f>IF(AND($G19="x",N19&gt;0),0,IF(ISERROR(LOOKUP(O19,Punkte!$D$1:$D$22,Punkte!$E$1:$E$22)),"",LOOKUP((O19),Punkte!$D$1:$D$22,Punkte!$E$1:$E$22)))</f>
        <v>3</v>
      </c>
      <c r="Q19" s="3" t="s">
        <v>47</v>
      </c>
      <c r="R19" s="99">
        <v>0</v>
      </c>
      <c r="S19" s="39" t="str">
        <f>IF(AND($G19="x",Q19&gt;0),0,IF(ISERROR(LOOKUP(R19,Punkte!$D$1:$D$22,Punkte!$E$1:$E$22)),"",LOOKUP((R19),Punkte!$D$1:$D$22,Punkte!$E$1:$E$22)))</f>
        <v/>
      </c>
      <c r="U19" s="99">
        <f>IF($G19="x",0,IF(T19&lt;50,T19-COUNTIFS($G$5:$G19,"x"),0))</f>
        <v>0</v>
      </c>
      <c r="V19" s="39" t="str">
        <f>IF(AND($G19="x",T19&gt;0),0,IF(ISERROR(LOOKUP(U19,Punkte!$D$1:$D$22,Punkte!$E$1:$E$22)),"",LOOKUP((U19),Punkte!$D$1:$D$22,Punkte!$E$1:$E$22)))</f>
        <v/>
      </c>
      <c r="X19" s="99">
        <f>IF($G19="x",0,IF(W19&lt;50,W19-COUNTIFS($G$5:$G19,"x"),0))</f>
        <v>0</v>
      </c>
      <c r="Y19" s="39" t="str">
        <f>IF(AND($G19="x",W19&gt;0),0,IF(ISERROR(LOOKUP(X19,Punkte!$D$1:$D$22,Punkte!$E$1:$E$22)),"",LOOKUP((X19),Punkte!$D$1:$D$22,Punkte!$E$1:$E$22)))</f>
        <v/>
      </c>
      <c r="Z19" s="120">
        <f t="shared" si="1"/>
        <v>4</v>
      </c>
    </row>
    <row r="20" spans="1:251" x14ac:dyDescent="0.25">
      <c r="A20" s="9">
        <f>_xlfn.RANK.EQ(B20,$B$5:$B$66)</f>
        <v>16</v>
      </c>
      <c r="B20" s="146">
        <f>SUM(IF(ISNUMBER(J20),J20)+IF(ISNUMBER(M20),M20)+IF(ISNUMBER(#REF!),#REF!)+IF(ISNUMBER(#REF!),#REF!)+IF(ISNUMBER(#REF!),#REF!)+IF(ISNUMBER(#REF!),#REF!)+IF(ISNUMBER(#REF!),#REF!)+IF(ISNUMBER(#REF!),#REF!)+IF(ISNUMBER(P20),P20)+IF(ISNUMBER(S20),S20)+IF(ISNUMBER(#REF!),#REF!)+IF(ISNUMBER(V20),V20)+IF(ISNUMBER(Y20),Y20))</f>
        <v>8</v>
      </c>
      <c r="C20" s="3">
        <v>24</v>
      </c>
      <c r="E20" s="15" t="s">
        <v>329</v>
      </c>
      <c r="F20" s="15" t="s">
        <v>43</v>
      </c>
      <c r="G20" s="180"/>
      <c r="H20" s="63">
        <v>11</v>
      </c>
      <c r="I20" s="99">
        <v>10</v>
      </c>
      <c r="J20" s="39">
        <f>IF(AND($G20="x",H20&gt;0),0,IF(ISERROR(LOOKUP(I20,Punkte!$D$1:$D$22,Punkte!$E$1:$E$22)),"",LOOKUP((I20),Punkte!$D$1:$D$22,Punkte!$E$1:$E$22)))</f>
        <v>6</v>
      </c>
      <c r="K20" s="3">
        <v>17</v>
      </c>
      <c r="L20" s="99">
        <v>15</v>
      </c>
      <c r="M20" s="39">
        <f>IF(AND($G20="x",K20&gt;0),0,IF(ISERROR(LOOKUP(L20,Punkte!$D$1:$D$22,Punkte!$E$1:$E$22)),"",LOOKUP((L20),Punkte!$D$1:$D$22,Punkte!$E$1:$E$22)))</f>
        <v>1</v>
      </c>
      <c r="N20" s="3" t="s">
        <v>47</v>
      </c>
      <c r="O20" s="99">
        <v>0</v>
      </c>
      <c r="P20" s="39" t="str">
        <f>IF(AND($G20="x",N20&gt;0),0,IF(ISERROR(LOOKUP(O20,Punkte!$D$1:$D$22,Punkte!$E$1:$E$22)),"",LOOKUP((O20),Punkte!$D$1:$D$22,Punkte!$E$1:$E$22)))</f>
        <v/>
      </c>
      <c r="Q20" s="3" t="s">
        <v>47</v>
      </c>
      <c r="R20" s="99">
        <v>0</v>
      </c>
      <c r="S20" s="39" t="str">
        <f>IF(AND($G20="x",Q20&gt;0),0,IF(ISERROR(LOOKUP(R20,Punkte!$D$1:$D$22,Punkte!$E$1:$E$22)),"",LOOKUP((R20),Punkte!$D$1:$D$22,Punkte!$E$1:$E$22)))</f>
        <v/>
      </c>
      <c r="T20" s="3">
        <v>24</v>
      </c>
      <c r="U20" s="99">
        <v>16</v>
      </c>
      <c r="V20" s="39">
        <f>IF(AND($G20="x",T20&gt;0),0,IF(ISERROR(LOOKUP(U20,Punkte!$D$1:$D$22,Punkte!$E$1:$E$22)),"",LOOKUP((U20),Punkte!$D$1:$D$22,Punkte!$E$1:$E$22)))</f>
        <v>0</v>
      </c>
      <c r="W20" s="3">
        <v>20</v>
      </c>
      <c r="X20" s="99">
        <v>15</v>
      </c>
      <c r="Y20" s="39">
        <f>IF(AND($G20="x",W20&gt;0),0,IF(ISERROR(LOOKUP(X20,Punkte!$D$1:$D$22,Punkte!$E$1:$E$22)),"",LOOKUP((X20),Punkte!$D$1:$D$22,Punkte!$E$1:$E$22)))</f>
        <v>1</v>
      </c>
      <c r="Z20" s="120">
        <f t="shared" si="1"/>
        <v>6</v>
      </c>
    </row>
    <row r="21" spans="1:251" collapsed="1" x14ac:dyDescent="0.25">
      <c r="A21" s="9">
        <v>17</v>
      </c>
      <c r="B21" s="146">
        <f>SUM(IF(ISNUMBER(J21),J21)+IF(ISNUMBER(M21),M21)+IF(ISNUMBER(#REF!),#REF!)+IF(ISNUMBER(#REF!),#REF!)+IF(ISNUMBER(#REF!),#REF!)+IF(ISNUMBER(#REF!),#REF!)+IF(ISNUMBER(#REF!),#REF!)+IF(ISNUMBER(#REF!),#REF!)+IF(ISNUMBER(P21),P21)+IF(ISNUMBER(S21),S21)+IF(ISNUMBER(#REF!),#REF!)+IF(ISNUMBER(V21),V21)+IF(ISNUMBER(Y21),Y21))</f>
        <v>8</v>
      </c>
      <c r="C21" s="3">
        <v>51</v>
      </c>
      <c r="E21" s="15" t="s">
        <v>105</v>
      </c>
      <c r="F21" s="15" t="s">
        <v>229</v>
      </c>
      <c r="G21" s="181"/>
      <c r="H21" s="63" t="s">
        <v>39</v>
      </c>
      <c r="I21" s="99">
        <f>IF($G21="x",0,IF(H21&lt;50,H21-COUNTIFS($G$5:$G21,"x"),0))</f>
        <v>0</v>
      </c>
      <c r="J21" s="39" t="str">
        <f>IF(AND($G21="x",H21&gt;0),0,IF(ISERROR(LOOKUP(I21,Punkte!$D$1:$D$22,Punkte!$E$1:$E$22)),"",LOOKUP((I21),Punkte!$D$1:$D$22,Punkte!$E$1:$E$22)))</f>
        <v/>
      </c>
      <c r="K21" s="63">
        <v>14</v>
      </c>
      <c r="L21" s="99">
        <v>13</v>
      </c>
      <c r="M21" s="39">
        <f>IF(AND($G21="x",K21&gt;0),0,IF(ISERROR(LOOKUP(L21,Punkte!$D$1:$D$22,Punkte!$E$1:$E$22)),"",LOOKUP((L21),Punkte!$D$1:$D$22,Punkte!$E$1:$E$22)))</f>
        <v>3</v>
      </c>
      <c r="O21" s="99">
        <f>IF($G21="x",0,IF(N21&lt;50,N21-COUNTIFS($G$5:$G21,"x"),0))</f>
        <v>0</v>
      </c>
      <c r="P21" s="39" t="str">
        <f>IF(AND($G21="x",N21&gt;0),0,IF(ISERROR(LOOKUP(O21,Punkte!$D$1:$D$22,Punkte!$E$1:$E$22)),"",LOOKUP((O21),Punkte!$D$1:$D$22,Punkte!$E$1:$E$22)))</f>
        <v/>
      </c>
      <c r="R21" s="99">
        <f>IF($G21="x",0,IF(Q21&lt;50,Q21-COUNTIFS($G$5:$G21,"x"),0))</f>
        <v>0</v>
      </c>
      <c r="S21" s="39" t="str">
        <f>IF(AND($G21="x",Q21&gt;0),0,IF(ISERROR(LOOKUP(R21,Punkte!$D$1:$D$22,Punkte!$E$1:$E$22)),"",LOOKUP((R21),Punkte!$D$1:$D$22,Punkte!$E$1:$E$22)))</f>
        <v/>
      </c>
      <c r="T21" s="3">
        <v>19</v>
      </c>
      <c r="U21" s="99">
        <v>14</v>
      </c>
      <c r="V21" s="39">
        <f>IF(AND($G21="x",T21&gt;0),0,IF(ISERROR(LOOKUP(U21,Punkte!$D$1:$D$22,Punkte!$E$1:$E$22)),"",LOOKUP((U21),Punkte!$D$1:$D$22,Punkte!$E$1:$E$22)))</f>
        <v>2</v>
      </c>
      <c r="W21" s="3">
        <v>15</v>
      </c>
      <c r="X21" s="99">
        <v>13</v>
      </c>
      <c r="Y21" s="39">
        <f>IF(AND($G21="x",W21&gt;0),0,IF(ISERROR(LOOKUP(X21,Punkte!$D$1:$D$22,Punkte!$E$1:$E$22)),"",LOOKUP((X21),Punkte!$D$1:$D$22,Punkte!$E$1:$E$22)))</f>
        <v>3</v>
      </c>
      <c r="Z21" s="120">
        <f t="shared" si="1"/>
        <v>4</v>
      </c>
    </row>
    <row r="22" spans="1:251" collapsed="1" x14ac:dyDescent="0.25">
      <c r="A22" s="9">
        <f t="shared" ref="A22:A68" si="2">_xlfn.RANK.EQ(B22,$B$5:$B$66)</f>
        <v>18</v>
      </c>
      <c r="B22" s="146">
        <f>SUM(IF(ISNUMBER(J22),J22)+IF(ISNUMBER(M22),M22)+IF(ISNUMBER(#REF!),#REF!)+IF(ISNUMBER(#REF!),#REF!)+IF(ISNUMBER(#REF!),#REF!)+IF(ISNUMBER(#REF!),#REF!)+IF(ISNUMBER(#REF!),#REF!)+IF(ISNUMBER(#REF!),#REF!)+IF(ISNUMBER(P22),P22)+IF(ISNUMBER(S22),S22)+IF(ISNUMBER(#REF!),#REF!)+IF(ISNUMBER(V22),V22)+IF(ISNUMBER(Y22),Y22))</f>
        <v>0</v>
      </c>
      <c r="C22" s="18">
        <v>2</v>
      </c>
      <c r="D22" s="4"/>
      <c r="E22" s="15" t="s">
        <v>314</v>
      </c>
      <c r="F22" s="15" t="s">
        <v>63</v>
      </c>
      <c r="G22" s="185" t="s">
        <v>156</v>
      </c>
      <c r="H22" s="63" t="s">
        <v>47</v>
      </c>
      <c r="I22" s="99">
        <f>IF($G22="x",0,IF(H22&lt;50,H22-COUNTIFS($G$5:$G22,"x"),0))</f>
        <v>0</v>
      </c>
      <c r="J22" s="39">
        <f>IF(AND($G22="x",H22&gt;0),0,IF(ISERROR(LOOKUP(I22,Punkte!$D$1:$D$22,Punkte!$E$1:$E$22)),"",LOOKUP((I22),Punkte!$D$1:$D$22,Punkte!$E$1:$E$22)))</f>
        <v>0</v>
      </c>
      <c r="K22" s="3">
        <v>20</v>
      </c>
      <c r="L22" s="99">
        <v>17</v>
      </c>
      <c r="M22" s="39">
        <f>IF(AND($G22="x",K22&gt;0),0,IF(ISERROR(LOOKUP(L22,Punkte!$D$1:$D$22,Punkte!$E$1:$E$22)),"",LOOKUP((L22),Punkte!$D$1:$D$22,Punkte!$E$1:$E$22)))</f>
        <v>0</v>
      </c>
      <c r="N22" s="3">
        <v>7</v>
      </c>
      <c r="O22" s="99">
        <v>7</v>
      </c>
      <c r="P22" s="39">
        <f>IF(AND($G22="x",N22&gt;0),0,IF(ISERROR(LOOKUP(O22,Punkte!$D$1:$D$22,Punkte!$E$1:$E$22)),"",LOOKUP((O22),Punkte!$D$1:$D$22,Punkte!$E$1:$E$22)))</f>
        <v>0</v>
      </c>
      <c r="Q22" s="3">
        <v>6</v>
      </c>
      <c r="R22" s="99">
        <f>IF($G22="x",0,IF(Q22&lt;50,Q22-COUNTIFS($G$5:$G22,"x"),0))</f>
        <v>0</v>
      </c>
      <c r="S22" s="39">
        <f>IF(AND($G22="x",Q22&gt;0),0,IF(ISERROR(LOOKUP(R22,Punkte!$D$1:$D$22,Punkte!$E$1:$E$22)),"",LOOKUP((R22),Punkte!$D$1:$D$22,Punkte!$E$1:$E$22)))</f>
        <v>0</v>
      </c>
      <c r="T22" s="3">
        <v>11</v>
      </c>
      <c r="U22" s="99">
        <v>0</v>
      </c>
      <c r="V22" s="39">
        <f>IF(AND($G22="x",T22&gt;0),0,IF(ISERROR(LOOKUP(U22,Punkte!$D$1:$D$22,Punkte!$E$1:$E$22)),"",LOOKUP((U22),Punkte!$D$1:$D$22,Punkte!$E$1:$E$22)))</f>
        <v>0</v>
      </c>
      <c r="W22" s="3">
        <v>10</v>
      </c>
      <c r="X22" s="99">
        <v>0</v>
      </c>
      <c r="Y22" s="39">
        <f>IF(AND($G22="x",W22&gt;0),0,IF(ISERROR(LOOKUP(X22,Punkte!$D$1:$D$22,Punkte!$E$1:$E$22)),"",LOOKUP((X22),Punkte!$D$1:$D$22,Punkte!$E$1:$E$22)))</f>
        <v>0</v>
      </c>
      <c r="Z22" s="120">
        <f t="shared" si="1"/>
        <v>6</v>
      </c>
    </row>
    <row r="23" spans="1:251" collapsed="1" x14ac:dyDescent="0.25">
      <c r="A23" s="9">
        <f t="shared" si="2"/>
        <v>18</v>
      </c>
      <c r="B23" s="146">
        <f>SUM(IF(ISNUMBER(J23),J23)+IF(ISNUMBER(M23),M23)+IF(ISNUMBER(#REF!),#REF!)+IF(ISNUMBER(#REF!),#REF!)+IF(ISNUMBER(#REF!),#REF!)+IF(ISNUMBER(#REF!),#REF!)+IF(ISNUMBER(#REF!),#REF!)+IF(ISNUMBER(#REF!),#REF!)+IF(ISNUMBER(P23),P23)+IF(ISNUMBER(S23),S23)+IF(ISNUMBER(#REF!),#REF!)+IF(ISNUMBER(V23),V23)+IF(ISNUMBER(Y23),Y23))</f>
        <v>0</v>
      </c>
      <c r="C23" s="3">
        <v>24</v>
      </c>
      <c r="E23" s="15" t="s">
        <v>335</v>
      </c>
      <c r="F23" s="15" t="s">
        <v>330</v>
      </c>
      <c r="G23" s="180" t="s">
        <v>156</v>
      </c>
      <c r="H23" s="63">
        <v>13</v>
      </c>
      <c r="I23" s="99">
        <v>0</v>
      </c>
      <c r="J23" s="39">
        <f>IF(AND($G23="x",H23&gt;0),0,IF(ISERROR(LOOKUP(I23,Punkte!$D$1:$D$22,Punkte!$E$1:$E$22)),"",LOOKUP((I23),Punkte!$D$1:$D$22,Punkte!$E$1:$E$22)))</f>
        <v>0</v>
      </c>
      <c r="K23" s="3">
        <v>18</v>
      </c>
      <c r="L23" s="99">
        <v>0</v>
      </c>
      <c r="M23" s="39">
        <f>IF(AND($G23="x",K23&gt;0),0,IF(ISERROR(LOOKUP(L23,Punkte!$D$1:$D$22,Punkte!$E$1:$E$22)),"",LOOKUP((L23),Punkte!$D$1:$D$22,Punkte!$E$1:$E$22)))</f>
        <v>0</v>
      </c>
      <c r="O23" s="99">
        <f>IF($G23="x",0,IF(N23&lt;50,N23-COUNTIFS($G$5:$G23,"x"),0))</f>
        <v>0</v>
      </c>
      <c r="P23" s="39" t="str">
        <f>IF(AND($G23="x",N23&gt;0),0,IF(ISERROR(LOOKUP(O23,Punkte!$D$1:$D$22,Punkte!$E$1:$E$22)),"",LOOKUP((O23),Punkte!$D$1:$D$22,Punkte!$E$1:$E$22)))</f>
        <v/>
      </c>
      <c r="R23" s="99">
        <f>IF($G23="x",0,IF(Q23&lt;50,Q23-COUNTIFS($G$5:$G23,"x"),0))</f>
        <v>0</v>
      </c>
      <c r="S23" s="39" t="str">
        <f>IF(AND($G23="x",Q23&gt;0),0,IF(ISERROR(LOOKUP(R23,Punkte!$D$1:$D$22,Punkte!$E$1:$E$22)),"",LOOKUP((R23),Punkte!$D$1:$D$22,Punkte!$E$1:$E$22)))</f>
        <v/>
      </c>
      <c r="T23" s="3">
        <v>23</v>
      </c>
      <c r="U23" s="99">
        <v>0</v>
      </c>
      <c r="V23" s="39">
        <f>IF(AND($G23="x",T23&gt;0),0,IF(ISERROR(LOOKUP(U23,Punkte!$D$1:$D$22,Punkte!$E$1:$E$22)),"",LOOKUP((U23),Punkte!$D$1:$D$22,Punkte!$E$1:$E$22)))</f>
        <v>0</v>
      </c>
      <c r="W23" s="3">
        <v>19</v>
      </c>
      <c r="X23" s="99">
        <v>0</v>
      </c>
      <c r="Y23" s="39">
        <f>IF(AND($G23="x",W23&gt;0),0,IF(ISERROR(LOOKUP(X23,Punkte!$D$1:$D$22,Punkte!$E$1:$E$22)),"",LOOKUP((X23),Punkte!$D$1:$D$22,Punkte!$E$1:$E$22)))</f>
        <v>0</v>
      </c>
      <c r="Z23" s="120">
        <f t="shared" si="1"/>
        <v>4</v>
      </c>
    </row>
    <row r="24" spans="1:251" x14ac:dyDescent="0.25">
      <c r="A24" s="9">
        <f t="shared" si="2"/>
        <v>18</v>
      </c>
      <c r="B24" s="146">
        <f>SUM(IF(ISNUMBER(J24),J24)+IF(ISNUMBER(M24),M24)+IF(ISNUMBER(#REF!),#REF!)+IF(ISNUMBER(#REF!),#REF!)+IF(ISNUMBER(#REF!),#REF!)+IF(ISNUMBER(#REF!),#REF!)+IF(ISNUMBER(#REF!),#REF!)+IF(ISNUMBER(#REF!),#REF!)+IF(ISNUMBER(P24),P24)+IF(ISNUMBER(S24),S24)+IF(ISNUMBER(#REF!),#REF!)+IF(ISNUMBER(V24),V24)+IF(ISNUMBER(Y24),Y24))</f>
        <v>0</v>
      </c>
      <c r="C24" s="3">
        <v>54</v>
      </c>
      <c r="E24" s="15" t="s">
        <v>288</v>
      </c>
      <c r="F24" s="15" t="s">
        <v>106</v>
      </c>
      <c r="G24" s="180" t="s">
        <v>156</v>
      </c>
      <c r="H24" s="63">
        <v>9</v>
      </c>
      <c r="I24" s="99">
        <v>0</v>
      </c>
      <c r="J24" s="39">
        <f>IF(AND($G24="x",H24&gt;0),0,IF(ISERROR(LOOKUP(I24,Punkte!$D$1:$D$22,Punkte!$E$1:$E$22)),"",LOOKUP((I24),Punkte!$D$1:$D$22,Punkte!$E$1:$E$22)))</f>
        <v>0</v>
      </c>
      <c r="K24" s="3">
        <v>16</v>
      </c>
      <c r="L24" s="99">
        <v>0</v>
      </c>
      <c r="M24" s="39">
        <f>IF(AND($G24="x",K24&gt;0),0,IF(ISERROR(LOOKUP(L24,Punkte!$D$1:$D$22,Punkte!$E$1:$E$22)),"",LOOKUP((L24),Punkte!$D$1:$D$22,Punkte!$E$1:$E$22)))</f>
        <v>0</v>
      </c>
      <c r="O24" s="99">
        <f>IF($G24="x",0,IF(N24&lt;50,N24-COUNTIFS($G$5:$G24,"x"),0))</f>
        <v>0</v>
      </c>
      <c r="P24" s="39" t="str">
        <f>IF(AND($G24="x",N24&gt;0),0,IF(ISERROR(LOOKUP(O24,Punkte!$D$1:$D$22,Punkte!$E$1:$E$22)),"",LOOKUP((O24),Punkte!$D$1:$D$22,Punkte!$E$1:$E$22)))</f>
        <v/>
      </c>
      <c r="R24" s="99">
        <f>IF($G24="x",0,IF(Q24&lt;50,Q24-COUNTIFS($G$5:$G24,"x"),0))</f>
        <v>0</v>
      </c>
      <c r="S24" s="39" t="str">
        <f>IF(AND($G24="x",Q24&gt;0),0,IF(ISERROR(LOOKUP(R24,Punkte!$D$1:$D$22,Punkte!$E$1:$E$22)),"",LOOKUP((R24),Punkte!$D$1:$D$22,Punkte!$E$1:$E$22)))</f>
        <v/>
      </c>
      <c r="T24" s="3">
        <v>16</v>
      </c>
      <c r="U24" s="99">
        <v>0</v>
      </c>
      <c r="V24" s="39">
        <f>IF(AND($G24="x",T24&gt;0),0,IF(ISERROR(LOOKUP(U24,Punkte!$D$1:$D$22,Punkte!$E$1:$E$22)),"",LOOKUP((U24),Punkte!$D$1:$D$22,Punkte!$E$1:$E$22)))</f>
        <v>0</v>
      </c>
      <c r="W24" s="3">
        <v>21</v>
      </c>
      <c r="X24" s="99">
        <v>0</v>
      </c>
      <c r="Y24" s="39">
        <f>IF(AND($G24="x",W24&gt;0),0,IF(ISERROR(LOOKUP(X24,Punkte!$D$1:$D$22,Punkte!$E$1:$E$22)),"",LOOKUP((X24),Punkte!$D$1:$D$22,Punkte!$E$1:$E$22)))</f>
        <v>0</v>
      </c>
      <c r="Z24" s="120">
        <f t="shared" si="1"/>
        <v>4</v>
      </c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</row>
    <row r="25" spans="1:251" x14ac:dyDescent="0.25">
      <c r="A25" s="9">
        <f t="shared" si="2"/>
        <v>18</v>
      </c>
      <c r="B25" s="146">
        <f>SUM(IF(ISNUMBER(J25),J25)+IF(ISNUMBER(M25),M25)+IF(ISNUMBER(#REF!),#REF!)+IF(ISNUMBER(#REF!),#REF!)+IF(ISNUMBER(#REF!),#REF!)+IF(ISNUMBER(#REF!),#REF!)+IF(ISNUMBER(#REF!),#REF!)+IF(ISNUMBER(#REF!),#REF!)+IF(ISNUMBER(P25),P25)+IF(ISNUMBER(S25),S25)+IF(ISNUMBER(#REF!),#REF!)+IF(ISNUMBER(V25),V25)+IF(ISNUMBER(Y25),Y25))</f>
        <v>0</v>
      </c>
      <c r="C25" s="3">
        <v>23</v>
      </c>
      <c r="E25" s="15" t="s">
        <v>92</v>
      </c>
      <c r="F25" s="15" t="s">
        <v>55</v>
      </c>
      <c r="G25" s="180"/>
      <c r="H25" s="63" t="s">
        <v>39</v>
      </c>
      <c r="I25" s="99">
        <f>IF($G25="x",0,IF(H25&lt;50,H25-COUNTIFS($G$5:$G25,"x"),0))</f>
        <v>0</v>
      </c>
      <c r="J25" s="39" t="str">
        <f>IF(AND($G25="x",H25&gt;0),0,IF(ISERROR(LOOKUP(I25,Punkte!$D$1:$D$22,Punkte!$E$1:$E$22)),"",LOOKUP((I25),Punkte!$D$1:$D$22,Punkte!$E$1:$E$22)))</f>
        <v/>
      </c>
      <c r="K25" s="3" t="s">
        <v>39</v>
      </c>
      <c r="L25" s="99">
        <f>IF($G25="x",0,IF(K25&lt;50,K25-COUNTIFS($G$5:$G25,"x"),0))</f>
        <v>0</v>
      </c>
      <c r="M25" s="39" t="str">
        <f>IF(AND($G25="x",K25&gt;0),0,IF(ISERROR(LOOKUP(L25,Punkte!$D$1:$D$22,Punkte!$E$1:$E$22)),"",LOOKUP((L25),Punkte!$D$1:$D$22,Punkte!$E$1:$E$22)))</f>
        <v/>
      </c>
      <c r="O25" s="99">
        <f>IF($G25="x",0,IF(N25&lt;50,N25-COUNTIFS($G$5:$G25,"x"),0))</f>
        <v>-3</v>
      </c>
      <c r="P25" s="39" t="str">
        <f>IF(AND($G25="x",N25&gt;0),0,IF(ISERROR(LOOKUP(O25,Punkte!$D$1:$D$22,Punkte!$E$1:$E$22)),"",LOOKUP((O25),Punkte!$D$1:$D$22,Punkte!$E$1:$E$22)))</f>
        <v/>
      </c>
      <c r="R25" s="99">
        <f>IF($G25="x",0,IF(Q25&lt;50,Q25-COUNTIFS($G$5:$G25,"x"),0))</f>
        <v>-3</v>
      </c>
      <c r="S25" s="39" t="str">
        <f>IF(AND($G25="x",Q25&gt;0),0,IF(ISERROR(LOOKUP(R25,Punkte!$D$1:$D$22,Punkte!$E$1:$E$22)),"",LOOKUP((R25),Punkte!$D$1:$D$22,Punkte!$E$1:$E$22)))</f>
        <v/>
      </c>
      <c r="T25" s="3" t="s">
        <v>39</v>
      </c>
      <c r="U25" s="99">
        <v>0</v>
      </c>
      <c r="V25" s="39" t="str">
        <f>IF(AND($G25="x",T25&gt;0),0,IF(ISERROR(LOOKUP(U25,Punkte!$D$1:$D$22,Punkte!$E$1:$E$22)),"",LOOKUP((U25),Punkte!$D$1:$D$22,Punkte!$E$1:$E$22)))</f>
        <v/>
      </c>
      <c r="X25" s="99">
        <f>IF($G25="x",0,IF(W25&lt;50,W25-COUNTIFS($G$5:$G25,"x"),0))</f>
        <v>-3</v>
      </c>
      <c r="Y25" s="39" t="str">
        <f>IF(AND($G25="x",W25&gt;0),0,IF(ISERROR(LOOKUP(X25,Punkte!$D$1:$D$22,Punkte!$E$1:$E$22)),"",LOOKUP((X25),Punkte!$D$1:$D$22,Punkte!$E$1:$E$22)))</f>
        <v/>
      </c>
      <c r="Z25" s="120">
        <f t="shared" si="1"/>
        <v>3</v>
      </c>
    </row>
    <row r="26" spans="1:251" x14ac:dyDescent="0.25">
      <c r="A26" s="9">
        <f t="shared" si="2"/>
        <v>18</v>
      </c>
      <c r="B26" s="146">
        <f>SUM(IF(ISNUMBER(J26),J26)+IF(ISNUMBER(M26),M26)+IF(ISNUMBER(#REF!),#REF!)+IF(ISNUMBER(#REF!),#REF!)+IF(ISNUMBER(#REF!),#REF!)+IF(ISNUMBER(#REF!),#REF!)+IF(ISNUMBER(#REF!),#REF!)+IF(ISNUMBER(#REF!),#REF!)+IF(ISNUMBER(P26),P26)+IF(ISNUMBER(S26),S26)+IF(ISNUMBER(#REF!),#REF!)+IF(ISNUMBER(V26),V26)+IF(ISNUMBER(Y26),Y26))</f>
        <v>0</v>
      </c>
      <c r="C26" s="3">
        <v>78</v>
      </c>
      <c r="E26" s="15" t="s">
        <v>234</v>
      </c>
      <c r="F26" s="15" t="s">
        <v>117</v>
      </c>
      <c r="G26" s="180" t="s">
        <v>156</v>
      </c>
      <c r="H26" s="63"/>
      <c r="I26" s="99">
        <f>IF($G26="x",0,IF(H26&lt;50,H26-COUNTIFS($G$5:$G26,"x"),0))</f>
        <v>0</v>
      </c>
      <c r="J26" s="39" t="str">
        <f>IF(AND($G26="x",H26&gt;0),0,IF(ISERROR(LOOKUP(I26,Punkte!$D$1:$D$22,Punkte!$E$1:$E$22)),"",LOOKUP((I26),Punkte!$D$1:$D$22,Punkte!$E$1:$E$22)))</f>
        <v/>
      </c>
      <c r="K26" s="63"/>
      <c r="L26" s="99">
        <f>IF($G26="x",0,IF(K26&lt;50,K26-COUNTIFS($G$5:$G26,"x"),0))</f>
        <v>0</v>
      </c>
      <c r="M26" s="39" t="str">
        <f>IF(AND($G26="x",K26&gt;0),0,IF(ISERROR(LOOKUP(L26,Punkte!$D$1:$D$22,Punkte!$E$1:$E$22)),"",LOOKUP((L26),Punkte!$D$1:$D$22,Punkte!$E$1:$E$22)))</f>
        <v/>
      </c>
      <c r="N26" s="3">
        <v>13</v>
      </c>
      <c r="O26" s="99">
        <v>0</v>
      </c>
      <c r="P26" s="39">
        <f>IF(AND($G26="x",N26&gt;0),0,IF(ISERROR(LOOKUP(O26,Punkte!$D$1:$D$22,Punkte!$E$1:$E$22)),"",LOOKUP((O26),Punkte!$D$1:$D$22,Punkte!$E$1:$E$22)))</f>
        <v>0</v>
      </c>
      <c r="Q26" s="3">
        <v>13</v>
      </c>
      <c r="R26" s="99">
        <v>0</v>
      </c>
      <c r="S26" s="39">
        <f>IF(AND($G26="x",Q26&gt;0),0,IF(ISERROR(LOOKUP(R26,Punkte!$D$1:$D$22,Punkte!$E$1:$E$22)),"",LOOKUP((R26),Punkte!$D$1:$D$22,Punkte!$E$1:$E$22)))</f>
        <v>0</v>
      </c>
      <c r="T26" s="3" t="s">
        <v>39</v>
      </c>
      <c r="U26" s="99">
        <v>0</v>
      </c>
      <c r="V26" s="39">
        <f>IF(AND($G26="x",T26&gt;0),0,IF(ISERROR(LOOKUP(U26,Punkte!$D$1:$D$22,Punkte!$E$1:$E$22)),"",LOOKUP((U26),Punkte!$D$1:$D$22,Punkte!$E$1:$E$22)))</f>
        <v>0</v>
      </c>
      <c r="X26" s="99">
        <f>IF($G26="x",0,IF(W26&lt;50,W26-COUNTIFS($G$5:$G26,"x"),0))</f>
        <v>0</v>
      </c>
      <c r="Y26" s="39" t="str">
        <f>IF(AND($G26="x",W26&gt;0),0,IF(ISERROR(LOOKUP(X26,Punkte!$D$1:$D$22,Punkte!$E$1:$E$22)),"",LOOKUP((X26),Punkte!$D$1:$D$22,Punkte!$E$1:$E$22)))</f>
        <v/>
      </c>
      <c r="Z26" s="120">
        <f t="shared" si="1"/>
        <v>3</v>
      </c>
    </row>
    <row r="27" spans="1:251" collapsed="1" x14ac:dyDescent="0.25">
      <c r="A27" s="9">
        <f t="shared" si="2"/>
        <v>18</v>
      </c>
      <c r="B27" s="146">
        <f>SUM(IF(ISNUMBER(J27),J27)+IF(ISNUMBER(M27),M27)+IF(ISNUMBER(#REF!),#REF!)+IF(ISNUMBER(#REF!),#REF!)+IF(ISNUMBER(#REF!),#REF!)+IF(ISNUMBER(#REF!),#REF!)+IF(ISNUMBER(#REF!),#REF!)+IF(ISNUMBER(#REF!),#REF!)+IF(ISNUMBER(P27),P27)+IF(ISNUMBER(S27),S27)+IF(ISNUMBER(#REF!),#REF!)+IF(ISNUMBER(V27),V27)+IF(ISNUMBER(Y27),Y27))</f>
        <v>0</v>
      </c>
      <c r="C27" s="18">
        <v>6</v>
      </c>
      <c r="D27" s="4"/>
      <c r="E27" s="15" t="s">
        <v>334</v>
      </c>
      <c r="F27" s="15" t="s">
        <v>229</v>
      </c>
      <c r="G27" s="180" t="s">
        <v>156</v>
      </c>
      <c r="H27" s="63"/>
      <c r="I27" s="99">
        <f>IF($G27="x",0,IF(H27&lt;50,H27-COUNTIFS($G$5:$G27,"x"),0))</f>
        <v>0</v>
      </c>
      <c r="J27" s="39" t="str">
        <f>IF(AND($G27="x",H27&gt;0),0,IF(ISERROR(LOOKUP(I27,Punkte!$D$1:$D$22,Punkte!$E$1:$E$22)),"",LOOKUP((I27),Punkte!$D$1:$D$22,Punkte!$E$1:$E$22)))</f>
        <v/>
      </c>
      <c r="L27" s="99">
        <f>IF($G27="x",0,IF(K27&lt;50,K27-COUNTIFS($G$5:$G27,"x"),0))</f>
        <v>0</v>
      </c>
      <c r="M27" s="39" t="str">
        <f>IF(AND($G27="x",K27&gt;0),0,IF(ISERROR(LOOKUP(L27,Punkte!$D$1:$D$22,Punkte!$E$1:$E$22)),"",LOOKUP((L27),Punkte!$D$1:$D$22,Punkte!$E$1:$E$22)))</f>
        <v/>
      </c>
      <c r="O27" s="99">
        <f>IF($G27="x",0,IF(N27&lt;50,N27-COUNTIFS($G$5:$G27,"x"),0))</f>
        <v>0</v>
      </c>
      <c r="P27" s="39" t="str">
        <f>IF(AND($G27="x",N27&gt;0),0,IF(ISERROR(LOOKUP(O27,Punkte!$D$1:$D$22,Punkte!$E$1:$E$22)),"",LOOKUP((O27),Punkte!$D$1:$D$22,Punkte!$E$1:$E$22)))</f>
        <v/>
      </c>
      <c r="Q27" s="99"/>
      <c r="R27" s="99">
        <f>IF($G27="x",0,IF(Q27&lt;50,Q27-COUNTIFS($G$5:$G27,"x"),0))</f>
        <v>0</v>
      </c>
      <c r="S27" s="39" t="str">
        <f>IF(AND($G27="x",Q27&gt;0),0,IF(ISERROR(LOOKUP(R27,Punkte!$D$1:$D$22,Punkte!$E$1:$E$22)),"",LOOKUP((R27),Punkte!$D$1:$D$22,Punkte!$E$1:$E$22)))</f>
        <v/>
      </c>
      <c r="T27" s="3">
        <v>22</v>
      </c>
      <c r="U27" s="99">
        <v>0</v>
      </c>
      <c r="V27" s="39">
        <f>IF(AND($G27="x",T27&gt;0),0,IF(ISERROR(LOOKUP(U27,Punkte!$D$1:$D$22,Punkte!$E$1:$E$22)),"",LOOKUP((U27),Punkte!$D$1:$D$22,Punkte!$E$1:$E$22)))</f>
        <v>0</v>
      </c>
      <c r="W27" s="3">
        <v>18</v>
      </c>
      <c r="X27" s="99">
        <v>0</v>
      </c>
      <c r="Y27" s="39">
        <f>IF(AND($G27="x",W27&gt;0),0,IF(ISERROR(LOOKUP(X27,Punkte!$D$1:$D$22,Punkte!$E$1:$E$22)),"",LOOKUP((X27),Punkte!$D$1:$D$22,Punkte!$E$1:$E$22)))</f>
        <v>0</v>
      </c>
      <c r="Z27" s="120">
        <f t="shared" si="1"/>
        <v>2</v>
      </c>
    </row>
    <row r="28" spans="1:251" x14ac:dyDescent="0.25">
      <c r="A28" s="9">
        <f t="shared" si="2"/>
        <v>18</v>
      </c>
      <c r="B28" s="146">
        <f>SUM(IF(ISNUMBER(J28),J28)+IF(ISNUMBER(M28),M28)+IF(ISNUMBER(#REF!),#REF!)+IF(ISNUMBER(#REF!),#REF!)+IF(ISNUMBER(#REF!),#REF!)+IF(ISNUMBER(#REF!),#REF!)+IF(ISNUMBER(#REF!),#REF!)+IF(ISNUMBER(#REF!),#REF!)+IF(ISNUMBER(P28),P28)+IF(ISNUMBER(S28),S28)+IF(ISNUMBER(#REF!),#REF!)+IF(ISNUMBER(V28),V28)+IF(ISNUMBER(Y28),Y28))</f>
        <v>0</v>
      </c>
      <c r="C28" s="3">
        <v>67</v>
      </c>
      <c r="E28" s="15" t="s">
        <v>73</v>
      </c>
      <c r="F28" s="15" t="s">
        <v>211</v>
      </c>
      <c r="G28" s="180" t="s">
        <v>156</v>
      </c>
      <c r="H28" s="63"/>
      <c r="I28" s="99">
        <f>IF($G28="x",0,IF(H28&lt;50,H28-COUNTIFS($G$5:$G28,"x"),0))</f>
        <v>0</v>
      </c>
      <c r="J28" s="39" t="str">
        <f>IF(AND($G28="x",H28&gt;0),0,IF(ISERROR(LOOKUP(I28,Punkte!$D$1:$D$22,Punkte!$E$1:$E$22)),"",LOOKUP((I28),Punkte!$D$1:$D$22,Punkte!$E$1:$E$22)))</f>
        <v/>
      </c>
      <c r="L28" s="99">
        <f>IF($G28="x",0,IF(K28&lt;50,K28-COUNTIFS($G$5:$G28,"x"),0))</f>
        <v>0</v>
      </c>
      <c r="M28" s="39" t="str">
        <f>IF(AND($G28="x",K28&gt;0),0,IF(ISERROR(LOOKUP(L28,Punkte!$D$1:$D$22,Punkte!$E$1:$E$22)),"",LOOKUP((L28),Punkte!$D$1:$D$22,Punkte!$E$1:$E$22)))</f>
        <v/>
      </c>
      <c r="N28" s="3">
        <v>14</v>
      </c>
      <c r="O28" s="99">
        <v>0</v>
      </c>
      <c r="P28" s="39">
        <f>IF(AND($G28="x",N28&gt;0),0,IF(ISERROR(LOOKUP(O28,Punkte!$D$1:$D$22,Punkte!$E$1:$E$22)),"",LOOKUP((O28),Punkte!$D$1:$D$22,Punkte!$E$1:$E$22)))</f>
        <v>0</v>
      </c>
      <c r="Q28" s="3">
        <v>14</v>
      </c>
      <c r="R28" s="99">
        <v>0</v>
      </c>
      <c r="S28" s="39">
        <f>IF(AND($G28="x",Q28&gt;0),0,IF(ISERROR(LOOKUP(R28,Punkte!$D$1:$D$22,Punkte!$E$1:$E$22)),"",LOOKUP((R28),Punkte!$D$1:$D$22,Punkte!$E$1:$E$22)))</f>
        <v>0</v>
      </c>
      <c r="U28" s="99">
        <f>IF($G28="x",0,IF(T28&lt;50,T28-COUNTIFS($G$5:$G28,"x"),0))</f>
        <v>0</v>
      </c>
      <c r="V28" s="39" t="str">
        <f>IF(AND($G28="x",T28&gt;0),0,IF(ISERROR(LOOKUP(U28,Punkte!$D$1:$D$22,Punkte!$E$1:$E$22)),"",LOOKUP((U28),Punkte!$D$1:$D$22,Punkte!$E$1:$E$22)))</f>
        <v/>
      </c>
      <c r="X28" s="99">
        <f>IF($G28="x",0,IF(W28&lt;50,W28-COUNTIFS($G$5:$G28,"x"),0))</f>
        <v>0</v>
      </c>
      <c r="Y28" s="39" t="str">
        <f>IF(AND($G28="x",W28&gt;0),0,IF(ISERROR(LOOKUP(X28,Punkte!$D$1:$D$22,Punkte!$E$1:$E$22)),"",LOOKUP((X28),Punkte!$D$1:$D$22,Punkte!$E$1:$E$22)))</f>
        <v/>
      </c>
      <c r="Z28" s="120">
        <f t="shared" si="1"/>
        <v>2</v>
      </c>
    </row>
    <row r="29" spans="1:251" x14ac:dyDescent="0.25">
      <c r="A29" s="9">
        <f t="shared" si="2"/>
        <v>18</v>
      </c>
      <c r="B29" s="146">
        <f>SUM(IF(ISNUMBER(J29),J29)+IF(ISNUMBER(M29),M29)+IF(ISNUMBER(#REF!),#REF!)+IF(ISNUMBER(#REF!),#REF!)+IF(ISNUMBER(#REF!),#REF!)+IF(ISNUMBER(#REF!),#REF!)+IF(ISNUMBER(#REF!),#REF!)+IF(ISNUMBER(#REF!),#REF!)+IF(ISNUMBER(P29),P29)+IF(ISNUMBER(S29),S29)+IF(ISNUMBER(#REF!),#REF!)+IF(ISNUMBER(V29),V29)+IF(ISNUMBER(Y29),Y29))</f>
        <v>0</v>
      </c>
      <c r="C29" s="18">
        <v>86</v>
      </c>
      <c r="D29" s="4"/>
      <c r="E29" s="15" t="s">
        <v>333</v>
      </c>
      <c r="F29" s="15" t="s">
        <v>171</v>
      </c>
      <c r="G29" s="180" t="s">
        <v>156</v>
      </c>
      <c r="H29" s="63"/>
      <c r="I29" s="99">
        <f>IF($G29="x",0,IF(H29&lt;50,H29-COUNTIFS($G$5:$G29,"x"),0))</f>
        <v>0</v>
      </c>
      <c r="J29" s="39" t="str">
        <f>IF(AND($G29="x",H29&gt;0),0,IF(ISERROR(LOOKUP(I29,Punkte!$D$1:$D$22,Punkte!$E$1:$E$22)),"",LOOKUP((I29),Punkte!$D$1:$D$22,Punkte!$E$1:$E$22)))</f>
        <v/>
      </c>
      <c r="K29" s="63"/>
      <c r="L29" s="99">
        <f>IF($G29="x",0,IF(K29&lt;50,K29-COUNTIFS($G$5:$G29,"x"),0))</f>
        <v>0</v>
      </c>
      <c r="M29" s="39" t="str">
        <f>IF(AND($G29="x",K29&gt;0),0,IF(ISERROR(LOOKUP(L29,Punkte!$D$1:$D$22,Punkte!$E$1:$E$22)),"",LOOKUP((L29),Punkte!$D$1:$D$22,Punkte!$E$1:$E$22)))</f>
        <v/>
      </c>
      <c r="O29" s="99">
        <f>IF($G29="x",0,IF(N29&lt;50,N29-COUNTIFS($G$5:$G29,"x"),0))</f>
        <v>0</v>
      </c>
      <c r="P29" s="39" t="str">
        <f>IF(AND($G29="x",N29&gt;0),0,IF(ISERROR(LOOKUP(O29,Punkte!$D$1:$D$22,Punkte!$E$1:$E$22)),"",LOOKUP((O29),Punkte!$D$1:$D$22,Punkte!$E$1:$E$22)))</f>
        <v/>
      </c>
      <c r="Q29" s="99"/>
      <c r="R29" s="99">
        <f>IF($G29="x",0,IF(Q29&lt;50,Q29-COUNTIFS($G$5:$G29,"x"),0))</f>
        <v>0</v>
      </c>
      <c r="S29" s="39" t="str">
        <f>IF(AND($G29="x",Q29&gt;0),0,IF(ISERROR(LOOKUP(R29,Punkte!$D$1:$D$22,Punkte!$E$1:$E$22)),"",LOOKUP((R29),Punkte!$D$1:$D$22,Punkte!$E$1:$E$22)))</f>
        <v/>
      </c>
      <c r="T29" s="3">
        <v>20</v>
      </c>
      <c r="U29" s="99">
        <v>0</v>
      </c>
      <c r="V29" s="39">
        <f>IF(AND($G29="x",T29&gt;0),0,IF(ISERROR(LOOKUP(U29,Punkte!$D$1:$D$22,Punkte!$E$1:$E$22)),"",LOOKUP((U29),Punkte!$D$1:$D$22,Punkte!$E$1:$E$22)))</f>
        <v>0</v>
      </c>
      <c r="W29" s="3">
        <v>16</v>
      </c>
      <c r="X29" s="99">
        <v>0</v>
      </c>
      <c r="Y29" s="39">
        <f>IF(AND($G29="x",W29&gt;0),0,IF(ISERROR(LOOKUP(X29,Punkte!$D$1:$D$22,Punkte!$E$1:$E$22)),"",LOOKUP((X29),Punkte!$D$1:$D$22,Punkte!$E$1:$E$22)))</f>
        <v>0</v>
      </c>
      <c r="Z29" s="120">
        <f t="shared" si="1"/>
        <v>2</v>
      </c>
    </row>
    <row r="30" spans="1:251" x14ac:dyDescent="0.25">
      <c r="A30" s="9">
        <f t="shared" si="2"/>
        <v>18</v>
      </c>
      <c r="B30" s="146">
        <f>SUM(IF(ISNUMBER(J30),J30)+IF(ISNUMBER(M30),M30)+IF(ISNUMBER(#REF!),#REF!)+IF(ISNUMBER(#REF!),#REF!)+IF(ISNUMBER(#REF!),#REF!)+IF(ISNUMBER(#REF!),#REF!)+IF(ISNUMBER(#REF!),#REF!)+IF(ISNUMBER(#REF!),#REF!)+IF(ISNUMBER(P30),P30)+IF(ISNUMBER(S30),S30)+IF(ISNUMBER(#REF!),#REF!)+IF(ISNUMBER(V30),V30)+IF(ISNUMBER(Y30),Y30))</f>
        <v>0</v>
      </c>
      <c r="C30" s="3">
        <v>95</v>
      </c>
      <c r="D30" s="1" t="s">
        <v>44</v>
      </c>
      <c r="E30" s="15" t="s">
        <v>45</v>
      </c>
      <c r="F30" s="15" t="s">
        <v>46</v>
      </c>
      <c r="G30" s="185" t="s">
        <v>156</v>
      </c>
      <c r="H30" s="63"/>
      <c r="I30" s="99">
        <f>IF($G30="x",0,IF(H30&lt;50,H30-COUNTIFS($G$5:$G30,"x"),0))</f>
        <v>0</v>
      </c>
      <c r="J30" s="39" t="str">
        <f>IF(AND($G30="x",H30&gt;0),0,IF(ISERROR(LOOKUP(I30,Punkte!$D$1:$D$22,Punkte!$E$1:$E$22)),"",LOOKUP((I30),Punkte!$D$1:$D$22,Punkte!$E$1:$E$22)))</f>
        <v/>
      </c>
      <c r="L30" s="99">
        <f>IF($G30="x",0,IF(K30&lt;50,K30-COUNTIFS($G$5:$G30,"x"),0))</f>
        <v>0</v>
      </c>
      <c r="M30" s="39" t="str">
        <f>IF(AND($G30="x",K30&gt;0),0,IF(ISERROR(LOOKUP(L30,Punkte!$D$1:$D$22,Punkte!$E$1:$E$22)),"",LOOKUP((L30),Punkte!$D$1:$D$22,Punkte!$E$1:$E$22)))</f>
        <v/>
      </c>
      <c r="O30" s="99">
        <f>IF($G30="x",0,IF(N30&lt;50,N30-COUNTIFS($G$5:$G30,"x"),0))</f>
        <v>0</v>
      </c>
      <c r="P30" s="39" t="str">
        <f>IF(AND($G30="x",N30&gt;0),0,IF(ISERROR(LOOKUP(O30,Punkte!$D$1:$D$22,Punkte!$E$1:$E$22)),"",LOOKUP((O30),Punkte!$D$1:$D$22,Punkte!$E$1:$E$22)))</f>
        <v/>
      </c>
      <c r="Q30" s="99"/>
      <c r="R30" s="99">
        <f>IF($G30="x",0,IF(Q30&lt;50,Q30-COUNTIFS($G$5:$G30,"x"),0))</f>
        <v>0</v>
      </c>
      <c r="S30" s="39" t="str">
        <f>IF(AND($G30="x",Q30&gt;0),0,IF(ISERROR(LOOKUP(R30,Punkte!$D$1:$D$22,Punkte!$E$1:$E$22)),"",LOOKUP((R30),Punkte!$D$1:$D$22,Punkte!$E$1:$E$22)))</f>
        <v/>
      </c>
      <c r="T30" s="3">
        <v>14</v>
      </c>
      <c r="U30" s="99">
        <v>0</v>
      </c>
      <c r="V30" s="39">
        <f>IF(AND($G30="x",T30&gt;0),0,IF(ISERROR(LOOKUP(U30,Punkte!$D$1:$D$22,Punkte!$E$1:$E$22)),"",LOOKUP((U30),Punkte!$D$1:$D$22,Punkte!$E$1:$E$22)))</f>
        <v>0</v>
      </c>
      <c r="W30" s="3">
        <v>8</v>
      </c>
      <c r="X30" s="99">
        <v>0</v>
      </c>
      <c r="Y30" s="39">
        <f>IF(AND($G30="x",W30&gt;0),0,IF(ISERROR(LOOKUP(X30,Punkte!$D$1:$D$22,Punkte!$E$1:$E$22)),"",LOOKUP((X30),Punkte!$D$1:$D$22,Punkte!$E$1:$E$22)))</f>
        <v>0</v>
      </c>
      <c r="Z30" s="120">
        <f t="shared" si="1"/>
        <v>2</v>
      </c>
    </row>
    <row r="31" spans="1:251" x14ac:dyDescent="0.25">
      <c r="A31" s="9">
        <f t="shared" si="2"/>
        <v>18</v>
      </c>
      <c r="B31" s="146">
        <f>SUM(IF(ISNUMBER(J31),J31)+IF(ISNUMBER(M31),M31)+IF(ISNUMBER(#REF!),#REF!)+IF(ISNUMBER(#REF!),#REF!)+IF(ISNUMBER(#REF!),#REF!)+IF(ISNUMBER(#REF!),#REF!)+IF(ISNUMBER(#REF!),#REF!)+IF(ISNUMBER(#REF!),#REF!)+IF(ISNUMBER(P31),P31)+IF(ISNUMBER(S31),S31)+IF(ISNUMBER(#REF!),#REF!)+IF(ISNUMBER(V31),V31)+IF(ISNUMBER(Y31),Y31))</f>
        <v>0</v>
      </c>
      <c r="C31" s="18">
        <v>98</v>
      </c>
      <c r="D31" s="4"/>
      <c r="E31" s="15" t="s">
        <v>331</v>
      </c>
      <c r="F31" s="15" t="s">
        <v>59</v>
      </c>
      <c r="G31" s="185" t="s">
        <v>156</v>
      </c>
      <c r="H31" s="63" t="s">
        <v>39</v>
      </c>
      <c r="I31" s="99">
        <f>IF($G31="x",0,IF(H31&lt;50,H31-COUNTIFS($G$5:$G31,"x"),0))</f>
        <v>0</v>
      </c>
      <c r="J31" s="39">
        <f>IF(AND($G31="x",H31&gt;0),0,IF(ISERROR(LOOKUP(I31,Punkte!$D$1:$D$22,Punkte!$E$1:$E$22)),"",LOOKUP((I31),Punkte!$D$1:$D$22,Punkte!$E$1:$E$22)))</f>
        <v>0</v>
      </c>
      <c r="K31" s="3">
        <v>6</v>
      </c>
      <c r="L31" s="99">
        <v>0</v>
      </c>
      <c r="M31" s="39">
        <f>IF(AND($G31="x",K31&gt;0),0,IF(ISERROR(LOOKUP(L31,Punkte!$D$1:$D$22,Punkte!$E$1:$E$22)),"",LOOKUP((L31),Punkte!$D$1:$D$22,Punkte!$E$1:$E$22)))</f>
        <v>0</v>
      </c>
      <c r="O31" s="99">
        <f>IF($G31="x",0,IF(N31&lt;50,N31-COUNTIFS($G$5:$G31,"x"),0))</f>
        <v>0</v>
      </c>
      <c r="P31" s="39" t="str">
        <f>IF(AND($G31="x",N31&gt;0),0,IF(ISERROR(LOOKUP(O31,Punkte!$D$1:$D$22,Punkte!$E$1:$E$22)),"",LOOKUP((O31),Punkte!$D$1:$D$22,Punkte!$E$1:$E$22)))</f>
        <v/>
      </c>
      <c r="R31" s="99">
        <f>IF($G31="x",0,IF(Q31&lt;50,Q31-COUNTIFS($G$5:$G31,"x"),0))</f>
        <v>0</v>
      </c>
      <c r="S31" s="39" t="str">
        <f>IF(AND($G31="x",Q31&gt;0),0,IF(ISERROR(LOOKUP(R31,Punkte!$D$1:$D$22,Punkte!$E$1:$E$22)),"",LOOKUP((R31),Punkte!$D$1:$D$22,Punkte!$E$1:$E$22)))</f>
        <v/>
      </c>
      <c r="U31" s="99">
        <f>IF($G31="x",0,IF(T31&lt;50,T31-COUNTIFS($G$5:$G31,"x"),0))</f>
        <v>0</v>
      </c>
      <c r="V31" s="39" t="str">
        <f>IF(AND($G31="x",T31&gt;0),0,IF(ISERROR(LOOKUP(U31,Punkte!$D$1:$D$22,Punkte!$E$1:$E$22)),"",LOOKUP((U31),Punkte!$D$1:$D$22,Punkte!$E$1:$E$22)))</f>
        <v/>
      </c>
      <c r="X31" s="99">
        <f>IF($G31="x",0,IF(W31&lt;50,W31-COUNTIFS($G$5:$G31,"x"),0))</f>
        <v>0</v>
      </c>
      <c r="Y31" s="39" t="str">
        <f>IF(AND($G31="x",W31&gt;0),0,IF(ISERROR(LOOKUP(X31,Punkte!$D$1:$D$22,Punkte!$E$1:$E$22)),"",LOOKUP((X31),Punkte!$D$1:$D$22,Punkte!$E$1:$E$22)))</f>
        <v/>
      </c>
      <c r="Z31" s="120">
        <f t="shared" si="1"/>
        <v>2</v>
      </c>
    </row>
    <row r="32" spans="1:251" x14ac:dyDescent="0.25">
      <c r="A32" s="9">
        <f t="shared" si="2"/>
        <v>18</v>
      </c>
      <c r="B32" s="146">
        <f>SUM(IF(ISNUMBER(J32),J32)+IF(ISNUMBER(M32),M32)+IF(ISNUMBER(#REF!),#REF!)+IF(ISNUMBER(#REF!),#REF!)+IF(ISNUMBER(#REF!),#REF!)+IF(ISNUMBER(#REF!),#REF!)+IF(ISNUMBER(#REF!),#REF!)+IF(ISNUMBER(#REF!),#REF!)+IF(ISNUMBER(P32),P32)+IF(ISNUMBER(S32),S32)+IF(ISNUMBER(#REF!),#REF!)+IF(ISNUMBER(V32),V32)+IF(ISNUMBER(Y32),Y32))</f>
        <v>0</v>
      </c>
      <c r="C32" s="3">
        <v>7</v>
      </c>
      <c r="E32" s="15" t="s">
        <v>332</v>
      </c>
      <c r="F32" s="15" t="s">
        <v>66</v>
      </c>
      <c r="G32" s="180" t="s">
        <v>156</v>
      </c>
      <c r="H32" s="63"/>
      <c r="I32" s="99">
        <f>IF($G32="x",0,IF(H32&lt;50,H32-COUNTIFS($G$5:$G32,"x"),0))</f>
        <v>0</v>
      </c>
      <c r="J32" s="39" t="str">
        <f>IF(AND($G32="x",H32&gt;0),0,IF(ISERROR(LOOKUP(I32,Punkte!$D$1:$D$22,Punkte!$E$1:$E$22)),"",LOOKUP((I32),Punkte!$D$1:$D$22,Punkte!$E$1:$E$22)))</f>
        <v/>
      </c>
      <c r="L32" s="99">
        <f>IF($G32="x",0,IF(K32&lt;50,K32-COUNTIFS($G$5:$G32,"x"),0))</f>
        <v>0</v>
      </c>
      <c r="M32" s="39" t="str">
        <f>IF(AND($G32="x",K32&gt;0),0,IF(ISERROR(LOOKUP(L32,Punkte!$D$1:$D$22,Punkte!$E$1:$E$22)),"",LOOKUP((L32),Punkte!$D$1:$D$22,Punkte!$E$1:$E$22)))</f>
        <v/>
      </c>
      <c r="O32" s="99">
        <f>IF($G32="x",0,IF(N32&lt;50,N32-COUNTIFS($G$5:$G32,"x"),0))</f>
        <v>0</v>
      </c>
      <c r="P32" s="39" t="str">
        <f>IF(AND($G32="x",N32&gt;0),0,IF(ISERROR(LOOKUP(O32,Punkte!$D$1:$D$22,Punkte!$E$1:$E$22)),"",LOOKUP((O32),Punkte!$D$1:$D$22,Punkte!$E$1:$E$22)))</f>
        <v/>
      </c>
      <c r="Q32" s="99"/>
      <c r="R32" s="99">
        <f>IF($G32="x",0,IF(Q32&lt;50,Q32-COUNTIFS($G$5:$G32,"x"),0))</f>
        <v>0</v>
      </c>
      <c r="S32" s="39" t="str">
        <f>IF(AND($G32="x",Q32&gt;0),0,IF(ISERROR(LOOKUP(R32,Punkte!$D$1:$D$22,Punkte!$E$1:$E$22)),"",LOOKUP((R32),Punkte!$D$1:$D$22,Punkte!$E$1:$E$22)))</f>
        <v/>
      </c>
      <c r="T32" s="3">
        <v>18</v>
      </c>
      <c r="U32" s="99">
        <v>0</v>
      </c>
      <c r="V32" s="39">
        <f>IF(AND($G32="x",T32&gt;0),0,IF(ISERROR(LOOKUP(U32,Punkte!$D$1:$D$22,Punkte!$E$1:$E$22)),"",LOOKUP((U32),Punkte!$D$1:$D$22,Punkte!$E$1:$E$22)))</f>
        <v>0</v>
      </c>
      <c r="X32" s="99">
        <f>IF($G32="x",0,IF(W32&lt;50,W32-COUNTIFS($G$5:$G32,"x"),0))</f>
        <v>0</v>
      </c>
      <c r="Y32" s="39" t="str">
        <f>IF(AND($G32="x",W32&gt;0),0,IF(ISERROR(LOOKUP(X32,Punkte!$D$1:$D$22,Punkte!$E$1:$E$22)),"",LOOKUP((X32),Punkte!$D$1:$D$22,Punkte!$E$1:$E$22)))</f>
        <v/>
      </c>
      <c r="Z32" s="120">
        <f t="shared" si="1"/>
        <v>1</v>
      </c>
    </row>
    <row r="33" spans="1:251" x14ac:dyDescent="0.25">
      <c r="A33" s="9">
        <f t="shared" si="2"/>
        <v>18</v>
      </c>
      <c r="B33" s="146">
        <f>SUM(IF(ISNUMBER(J33),J33)+IF(ISNUMBER(M33),M33)+IF(ISNUMBER(#REF!),#REF!)+IF(ISNUMBER(#REF!),#REF!)+IF(ISNUMBER(#REF!),#REF!)+IF(ISNUMBER(#REF!),#REF!)+IF(ISNUMBER(#REF!),#REF!)+IF(ISNUMBER(#REF!),#REF!)+IF(ISNUMBER(P33),P33)+IF(ISNUMBER(S33),S33)+IF(ISNUMBER(#REF!),#REF!)+IF(ISNUMBER(V33),V33)+IF(ISNUMBER(Y33),Y33))</f>
        <v>0</v>
      </c>
      <c r="C33" s="18">
        <v>41</v>
      </c>
      <c r="D33" s="4"/>
      <c r="E33" s="15" t="s">
        <v>80</v>
      </c>
      <c r="F33" s="15" t="s">
        <v>81</v>
      </c>
      <c r="G33" s="180" t="s">
        <v>156</v>
      </c>
      <c r="H33" s="63"/>
      <c r="I33" s="99">
        <f>IF($G33="x",0,IF(H33&lt;50,H33-COUNTIFS($G$5:$G33,"x"),0))</f>
        <v>0</v>
      </c>
      <c r="J33" s="39" t="str">
        <f>IF(AND($G33="x",H33&gt;0),0,IF(ISERROR(LOOKUP(I33,Punkte!$D$1:$D$22,Punkte!$E$1:$E$22)),"",LOOKUP((I33),Punkte!$D$1:$D$22,Punkte!$E$1:$E$22)))</f>
        <v/>
      </c>
      <c r="L33" s="99">
        <f>IF($G33="x",0,IF(K33&lt;50,K33-COUNTIFS($G$5:$G33,"x"),0))</f>
        <v>0</v>
      </c>
      <c r="M33" s="39" t="str">
        <f>IF(AND($G33="x",K33&gt;0),0,IF(ISERROR(LOOKUP(L33,Punkte!$D$1:$D$22,Punkte!$E$1:$E$22)),"",LOOKUP((L33),Punkte!$D$1:$D$22,Punkte!$E$1:$E$22)))</f>
        <v/>
      </c>
      <c r="O33" s="99">
        <f>IF($G33="x",0,IF(N33&lt;50,N33-COUNTIFS($G$5:$G33,"x"),0))</f>
        <v>0</v>
      </c>
      <c r="P33" s="39" t="str">
        <f>IF(AND($G33="x",N33&gt;0),0,IF(ISERROR(LOOKUP(O33,Punkte!$D$1:$D$22,Punkte!$E$1:$E$22)),"",LOOKUP((O33),Punkte!$D$1:$D$22,Punkte!$E$1:$E$22)))</f>
        <v/>
      </c>
      <c r="R33" s="99">
        <f>IF($G33="x",0,IF(Q33&lt;50,Q33-COUNTIFS($G$5:$G33,"x"),0))</f>
        <v>0</v>
      </c>
      <c r="S33" s="39" t="str">
        <f>IF(AND($G33="x",Q33&gt;0),0,IF(ISERROR(LOOKUP(R33,Punkte!$D$1:$D$22,Punkte!$E$1:$E$22)),"",LOOKUP((R33),Punkte!$D$1:$D$22,Punkte!$E$1:$E$22)))</f>
        <v/>
      </c>
      <c r="T33" s="3">
        <v>7</v>
      </c>
      <c r="U33" s="99">
        <v>0</v>
      </c>
      <c r="V33" s="39">
        <f>IF(AND($G33="x",T33&gt;0),0,IF(ISERROR(LOOKUP(U33,Punkte!$D$1:$D$22,Punkte!$E$1:$E$22)),"",LOOKUP((U33),Punkte!$D$1:$D$22,Punkte!$E$1:$E$22)))</f>
        <v>0</v>
      </c>
      <c r="X33" s="99">
        <f>IF($G33="x",0,IF(W33&lt;50,W33-COUNTIFS($G$5:$G33,"x"),0))</f>
        <v>0</v>
      </c>
      <c r="Y33" s="39" t="str">
        <f>IF(AND($G33="x",W33&gt;0),0,IF(ISERROR(LOOKUP(X33,Punkte!$D$1:$D$22,Punkte!$E$1:$E$22)),"",LOOKUP((X33),Punkte!$D$1:$D$22,Punkte!$E$1:$E$22)))</f>
        <v/>
      </c>
      <c r="Z33" s="120">
        <f t="shared" si="1"/>
        <v>1</v>
      </c>
    </row>
    <row r="34" spans="1:251" x14ac:dyDescent="0.25">
      <c r="A34" s="9">
        <f t="shared" si="2"/>
        <v>18</v>
      </c>
      <c r="B34" s="146">
        <f>SUM(IF(ISNUMBER(J34),J34)+IF(ISNUMBER(M34),M34)+IF(ISNUMBER(#REF!),#REF!)+IF(ISNUMBER(#REF!),#REF!)+IF(ISNUMBER(#REF!),#REF!)+IF(ISNUMBER(#REF!),#REF!)+IF(ISNUMBER(#REF!),#REF!)+IF(ISNUMBER(#REF!),#REF!)+IF(ISNUMBER(P34),P34)+IF(ISNUMBER(S34),S34)+IF(ISNUMBER(#REF!),#REF!)+IF(ISNUMBER(V34),V34)+IF(ISNUMBER(Y34),Y34))</f>
        <v>0</v>
      </c>
      <c r="C34" s="3">
        <v>3</v>
      </c>
      <c r="D34" s="19"/>
      <c r="E34" s="15" t="s">
        <v>35</v>
      </c>
      <c r="F34" s="15" t="s">
        <v>36</v>
      </c>
      <c r="G34" s="180" t="s">
        <v>156</v>
      </c>
      <c r="H34" s="63"/>
      <c r="I34" s="99">
        <f>IF($G34="x",0,IF(H34&lt;50,H34-COUNTIFS($G$5:$G34,"x"),0))</f>
        <v>0</v>
      </c>
      <c r="J34" s="39" t="str">
        <f>IF(AND($G34="x",H34&gt;0),0,IF(ISERROR(LOOKUP(I34,Punkte!$D$1:$D$22,Punkte!$E$1:$E$22)),"",LOOKUP((I34),Punkte!$D$1:$D$22,Punkte!$E$1:$E$22)))</f>
        <v/>
      </c>
      <c r="L34" s="99">
        <f>IF($G34="x",0,IF(K34&lt;50,K34-COUNTIFS($G$5:$G34,"x"),0))</f>
        <v>0</v>
      </c>
      <c r="M34" s="39" t="str">
        <f>IF(AND($G34="x",K34&gt;0),0,IF(ISERROR(LOOKUP(L34,Punkte!$D$1:$D$22,Punkte!$E$1:$E$22)),"",LOOKUP((L34),Punkte!$D$1:$D$22,Punkte!$E$1:$E$22)))</f>
        <v/>
      </c>
      <c r="O34" s="99">
        <f>IF($G34="x",0,IF(N34&lt;50,N34-COUNTIFS($G$5:$G34,"x"),0))</f>
        <v>0</v>
      </c>
      <c r="P34" s="39" t="str">
        <f>IF(AND($G34="x",N34&gt;0),0,IF(ISERROR(LOOKUP(O34,Punkte!$D$1:$D$22,Punkte!$E$1:$E$22)),"",LOOKUP((O34),Punkte!$D$1:$D$22,Punkte!$E$1:$E$22)))</f>
        <v/>
      </c>
      <c r="Q34" s="99"/>
      <c r="R34" s="99">
        <f>IF($G34="x",0,IF(Q34&lt;50,Q34-COUNTIFS($G$5:$G34,"x"),0))</f>
        <v>0</v>
      </c>
      <c r="S34" s="39" t="str">
        <f>IF(AND($G34="x",Q34&gt;0),0,IF(ISERROR(LOOKUP(R34,Punkte!$D$1:$D$22,Punkte!$E$1:$E$22)),"",LOOKUP((R34),Punkte!$D$1:$D$22,Punkte!$E$1:$E$22)))</f>
        <v/>
      </c>
      <c r="U34" s="99">
        <f>IF($G34="x",0,IF(T34&lt;50,T34-COUNTIFS($G$5:$G34,"x"),0))</f>
        <v>0</v>
      </c>
      <c r="V34" s="39" t="str">
        <f>IF(AND($G34="x",T34&gt;0),0,IF(ISERROR(LOOKUP(U34,Punkte!$D$1:$D$22,Punkte!$E$1:$E$22)),"",LOOKUP((U34),Punkte!$D$1:$D$22,Punkte!$E$1:$E$22)))</f>
        <v/>
      </c>
      <c r="X34" s="99">
        <f>IF($G34="x",0,IF(W34&lt;50,W34-COUNTIFS($G$5:$G34,"x"),0))</f>
        <v>0</v>
      </c>
      <c r="Y34" s="39" t="str">
        <f>IF(AND($G34="x",W34&gt;0),0,IF(ISERROR(LOOKUP(X34,Punkte!$D$1:$D$22,Punkte!$E$1:$E$22)),"",LOOKUP((X34),Punkte!$D$1:$D$22,Punkte!$E$1:$E$22)))</f>
        <v/>
      </c>
      <c r="Z34" s="120">
        <f t="shared" si="1"/>
        <v>0</v>
      </c>
    </row>
    <row r="35" spans="1:251" x14ac:dyDescent="0.25">
      <c r="A35" s="9">
        <f t="shared" si="2"/>
        <v>18</v>
      </c>
      <c r="B35" s="146">
        <f>SUM(IF(ISNUMBER(J35),J35)+IF(ISNUMBER(M35),M35)+IF(ISNUMBER(#REF!),#REF!)+IF(ISNUMBER(#REF!),#REF!)+IF(ISNUMBER(#REF!),#REF!)+IF(ISNUMBER(#REF!),#REF!)+IF(ISNUMBER(#REF!),#REF!)+IF(ISNUMBER(#REF!),#REF!)+IF(ISNUMBER(P35),P35)+IF(ISNUMBER(S35),S35)+IF(ISNUMBER(#REF!),#REF!)+IF(ISNUMBER(V35),V35)+IF(ISNUMBER(Y35),Y35))</f>
        <v>0</v>
      </c>
      <c r="C35" s="3">
        <v>7</v>
      </c>
      <c r="E35" s="15" t="s">
        <v>212</v>
      </c>
      <c r="F35" s="15" t="s">
        <v>213</v>
      </c>
      <c r="G35" s="180" t="s">
        <v>156</v>
      </c>
      <c r="H35" s="63"/>
      <c r="I35" s="99">
        <f>IF($G35="x",0,IF(H35&lt;50,H35-COUNTIFS($G$5:$G35,"x"),0))</f>
        <v>0</v>
      </c>
      <c r="J35" s="39" t="str">
        <f>IF(AND($G35="x",H35&gt;0),0,IF(ISERROR(LOOKUP(I35,Punkte!$D$1:$D$22,Punkte!$E$1:$E$22)),"",LOOKUP((I35),Punkte!$D$1:$D$22,Punkte!$E$1:$E$22)))</f>
        <v/>
      </c>
      <c r="L35" s="99">
        <f>IF($G35="x",0,IF(K35&lt;50,K35-COUNTIFS($G$5:$G35,"x"),0))</f>
        <v>0</v>
      </c>
      <c r="M35" s="39" t="str">
        <f>IF(AND($G35="x",K35&gt;0),0,IF(ISERROR(LOOKUP(L35,Punkte!$D$1:$D$22,Punkte!$E$1:$E$22)),"",LOOKUP((L35),Punkte!$D$1:$D$22,Punkte!$E$1:$E$22)))</f>
        <v/>
      </c>
      <c r="O35" s="99">
        <f>IF($G35="x",0,IF(N35&lt;50,N35-COUNTIFS($G$5:$G35,"x"),0))</f>
        <v>0</v>
      </c>
      <c r="P35" s="39" t="str">
        <f>IF(AND($G35="x",N35&gt;0),0,IF(ISERROR(LOOKUP(O35,Punkte!$D$1:$D$22,Punkte!$E$1:$E$22)),"",LOOKUP((O35),Punkte!$D$1:$D$22,Punkte!$E$1:$E$22)))</f>
        <v/>
      </c>
      <c r="Q35" s="99"/>
      <c r="R35" s="99">
        <f>IF($G35="x",0,IF(Q35&lt;50,Q35-COUNTIFS($G$5:$G35,"x"),0))</f>
        <v>0</v>
      </c>
      <c r="S35" s="39" t="str">
        <f>IF(AND($G35="x",Q35&gt;0),0,IF(ISERROR(LOOKUP(R35,Punkte!$D$1:$D$22,Punkte!$E$1:$E$22)),"",LOOKUP((R35),Punkte!$D$1:$D$22,Punkte!$E$1:$E$22)))</f>
        <v/>
      </c>
      <c r="U35" s="99">
        <f>IF($G35="x",0,IF(T35&lt;50,T35-COUNTIFS($G$5:$G35,"x"),0))</f>
        <v>0</v>
      </c>
      <c r="V35" s="39" t="str">
        <f>IF(AND($G35="x",T35&gt;0),0,IF(ISERROR(LOOKUP(U35,Punkte!$D$1:$D$22,Punkte!$E$1:$E$22)),"",LOOKUP((U35),Punkte!$D$1:$D$22,Punkte!$E$1:$E$22)))</f>
        <v/>
      </c>
      <c r="X35" s="99">
        <f>IF($G35="x",0,IF(W35&lt;50,W35-COUNTIFS($G$5:$G35,"x"),0))</f>
        <v>0</v>
      </c>
      <c r="Y35" s="39" t="str">
        <f>IF(AND($G35="x",W35&gt;0),0,IF(ISERROR(LOOKUP(X35,Punkte!$D$1:$D$22,Punkte!$E$1:$E$22)),"",LOOKUP((X35),Punkte!$D$1:$D$22,Punkte!$E$1:$E$22)))</f>
        <v/>
      </c>
      <c r="Z35" s="120">
        <f t="shared" si="1"/>
        <v>0</v>
      </c>
    </row>
    <row r="36" spans="1:251" x14ac:dyDescent="0.25">
      <c r="A36" s="9">
        <f t="shared" si="2"/>
        <v>18</v>
      </c>
      <c r="B36" s="146">
        <f>SUM(IF(ISNUMBER(J36),J36)+IF(ISNUMBER(M36),M36)+IF(ISNUMBER(#REF!),#REF!)+IF(ISNUMBER(#REF!),#REF!)+IF(ISNUMBER(#REF!),#REF!)+IF(ISNUMBER(#REF!),#REF!)+IF(ISNUMBER(#REF!),#REF!)+IF(ISNUMBER(#REF!),#REF!)+IF(ISNUMBER(P36),P36)+IF(ISNUMBER(S36),S36)+IF(ISNUMBER(#REF!),#REF!)+IF(ISNUMBER(V36),V36)+IF(ISNUMBER(Y36),Y36))</f>
        <v>0</v>
      </c>
      <c r="C36" s="3">
        <v>9</v>
      </c>
      <c r="D36" s="19"/>
      <c r="E36" s="15" t="s">
        <v>245</v>
      </c>
      <c r="F36" s="15" t="s">
        <v>55</v>
      </c>
      <c r="G36" s="180"/>
      <c r="H36" s="63"/>
      <c r="I36" s="99">
        <f>IF($G36="x",0,IF(H36&lt;50,H36-COUNTIFS($G$5:$G36,"x"),0))</f>
        <v>-13</v>
      </c>
      <c r="J36" s="39" t="str">
        <f>IF(AND($G36="x",H36&gt;0),0,IF(ISERROR(LOOKUP(I36,Punkte!$D$1:$D$22,Punkte!$E$1:$E$22)),"",LOOKUP((I36),Punkte!$D$1:$D$22,Punkte!$E$1:$E$22)))</f>
        <v/>
      </c>
      <c r="L36" s="99">
        <f>IF($G36="x",0,IF(K36&lt;50,K36-COUNTIFS($G$5:$G36,"x"),0))</f>
        <v>-13</v>
      </c>
      <c r="M36" s="39" t="str">
        <f>IF(AND($G36="x",K36&gt;0),0,IF(ISERROR(LOOKUP(L36,Punkte!$D$1:$D$22,Punkte!$E$1:$E$22)),"",LOOKUP((L36),Punkte!$D$1:$D$22,Punkte!$E$1:$E$22)))</f>
        <v/>
      </c>
      <c r="O36" s="99">
        <f>IF($G36="x",0,IF(N36&lt;50,N36-COUNTIFS($G$5:$G36,"x"),0))</f>
        <v>-13</v>
      </c>
      <c r="P36" s="39" t="str">
        <f>IF(AND($G36="x",N36&gt;0),0,IF(ISERROR(LOOKUP(O36,Punkte!$D$1:$D$22,Punkte!$E$1:$E$22)),"",LOOKUP((O36),Punkte!$D$1:$D$22,Punkte!$E$1:$E$22)))</f>
        <v/>
      </c>
      <c r="R36" s="99">
        <f>IF($G36="x",0,IF(Q36&lt;50,Q36-COUNTIFS($G$5:$G36,"x"),0))</f>
        <v>-13</v>
      </c>
      <c r="S36" s="39" t="str">
        <f>IF(AND($G36="x",Q36&gt;0),0,IF(ISERROR(LOOKUP(R36,Punkte!$D$1:$D$22,Punkte!$E$1:$E$22)),"",LOOKUP((R36),Punkte!$D$1:$D$22,Punkte!$E$1:$E$22)))</f>
        <v/>
      </c>
      <c r="U36" s="99">
        <f>IF($G36="x",0,IF(T36&lt;50,T36-COUNTIFS($G$5:$G36,"x"),0))</f>
        <v>-13</v>
      </c>
      <c r="V36" s="39" t="str">
        <f>IF(AND($G36="x",T36&gt;0),0,IF(ISERROR(LOOKUP(U36,Punkte!$D$1:$D$22,Punkte!$E$1:$E$22)),"",LOOKUP((U36),Punkte!$D$1:$D$22,Punkte!$E$1:$E$22)))</f>
        <v/>
      </c>
      <c r="X36" s="99">
        <f>IF($G36="x",0,IF(W36&lt;50,W36-COUNTIFS($G$5:$G36,"x"),0))</f>
        <v>-13</v>
      </c>
      <c r="Y36" s="39" t="str">
        <f>IF(AND($G36="x",W36&gt;0),0,IF(ISERROR(LOOKUP(X36,Punkte!$D$1:$D$22,Punkte!$E$1:$E$22)),"",LOOKUP((X36),Punkte!$D$1:$D$22,Punkte!$E$1:$E$22)))</f>
        <v/>
      </c>
      <c r="Z36" s="120">
        <f t="shared" si="1"/>
        <v>0</v>
      </c>
    </row>
    <row r="37" spans="1:251" x14ac:dyDescent="0.25">
      <c r="A37" s="9">
        <f t="shared" si="2"/>
        <v>18</v>
      </c>
      <c r="B37" s="146">
        <f>SUM(IF(ISNUMBER(J37),J37)+IF(ISNUMBER(M37),M37)+IF(ISNUMBER(#REF!),#REF!)+IF(ISNUMBER(#REF!),#REF!)+IF(ISNUMBER(#REF!),#REF!)+IF(ISNUMBER(#REF!),#REF!)+IF(ISNUMBER(#REF!),#REF!)+IF(ISNUMBER(#REF!),#REF!)+IF(ISNUMBER(P37),P37)+IF(ISNUMBER(S37),S37)+IF(ISNUMBER(#REF!),#REF!)+IF(ISNUMBER(V37),V37)+IF(ISNUMBER(Y37),Y37))</f>
        <v>0</v>
      </c>
      <c r="C37" s="3">
        <v>10</v>
      </c>
      <c r="E37" s="15" t="s">
        <v>289</v>
      </c>
      <c r="F37" s="15" t="s">
        <v>262</v>
      </c>
      <c r="G37" s="180" t="s">
        <v>156</v>
      </c>
      <c r="H37" s="63"/>
      <c r="I37" s="99">
        <f>IF($G37="x",0,IF(H37&lt;50,H37-COUNTIFS($G$5:$G37,"x"),0))</f>
        <v>0</v>
      </c>
      <c r="J37" s="39" t="str">
        <f>IF(AND($G37="x",H37&gt;0),0,IF(ISERROR(LOOKUP(I37,Punkte!$D$1:$D$22,Punkte!$E$1:$E$22)),"",LOOKUP((I37),Punkte!$D$1:$D$22,Punkte!$E$1:$E$22)))</f>
        <v/>
      </c>
      <c r="L37" s="99">
        <f>IF($G37="x",0,IF(K37&lt;50,K37-COUNTIFS($G$5:$G37,"x"),0))</f>
        <v>0</v>
      </c>
      <c r="M37" s="39" t="str">
        <f>IF(AND($G37="x",K37&gt;0),0,IF(ISERROR(LOOKUP(L37,Punkte!$D$1:$D$22,Punkte!$E$1:$E$22)),"",LOOKUP((L37),Punkte!$D$1:$D$22,Punkte!$E$1:$E$22)))</f>
        <v/>
      </c>
      <c r="O37" s="99">
        <f>IF($G37="x",0,IF(N37&lt;50,N37-COUNTIFS($G$5:$G37,"x"),0))</f>
        <v>0</v>
      </c>
      <c r="P37" s="39" t="str">
        <f>IF(AND($G37="x",N37&gt;0),0,IF(ISERROR(LOOKUP(O37,Punkte!$D$1:$D$22,Punkte!$E$1:$E$22)),"",LOOKUP((O37),Punkte!$D$1:$D$22,Punkte!$E$1:$E$22)))</f>
        <v/>
      </c>
      <c r="Q37" s="99"/>
      <c r="R37" s="99">
        <f>IF($G37="x",0,IF(Q37&lt;50,Q37-COUNTIFS($G$5:$G37,"x"),0))</f>
        <v>0</v>
      </c>
      <c r="S37" s="39" t="str">
        <f>IF(AND($G37="x",Q37&gt;0),0,IF(ISERROR(LOOKUP(R37,Punkte!$D$1:$D$22,Punkte!$E$1:$E$22)),"",LOOKUP((R37),Punkte!$D$1:$D$22,Punkte!$E$1:$E$22)))</f>
        <v/>
      </c>
      <c r="U37" s="99">
        <f>IF($G37="x",0,IF(T37&lt;50,T37-COUNTIFS($G$5:$G37,"x"),0))</f>
        <v>0</v>
      </c>
      <c r="V37" s="39" t="str">
        <f>IF(AND($G37="x",T37&gt;0),0,IF(ISERROR(LOOKUP(U37,Punkte!$D$1:$D$22,Punkte!$E$1:$E$22)),"",LOOKUP((U37),Punkte!$D$1:$D$22,Punkte!$E$1:$E$22)))</f>
        <v/>
      </c>
      <c r="X37" s="99">
        <f>IF($G37="x",0,IF(W37&lt;50,W37-COUNTIFS($G$5:$G37,"x"),0))</f>
        <v>0</v>
      </c>
      <c r="Y37" s="39" t="str">
        <f>IF(AND($G37="x",W37&gt;0),0,IF(ISERROR(LOOKUP(X37,Punkte!$D$1:$D$22,Punkte!$E$1:$E$22)),"",LOOKUP((X37),Punkte!$D$1:$D$22,Punkte!$E$1:$E$22)))</f>
        <v/>
      </c>
      <c r="Z37" s="120">
        <f t="shared" ref="Z37:Z68" si="3">COUNTA(H37,K37,N37,Q37,T37,W37)</f>
        <v>0</v>
      </c>
    </row>
    <row r="38" spans="1:251" x14ac:dyDescent="0.25">
      <c r="A38" s="9">
        <f t="shared" si="2"/>
        <v>18</v>
      </c>
      <c r="B38" s="146">
        <f>SUM(IF(ISNUMBER(J38),J38)+IF(ISNUMBER(M38),M38)+IF(ISNUMBER(#REF!),#REF!)+IF(ISNUMBER(#REF!),#REF!)+IF(ISNUMBER(#REF!),#REF!)+IF(ISNUMBER(#REF!),#REF!)+IF(ISNUMBER(#REF!),#REF!)+IF(ISNUMBER(#REF!),#REF!)+IF(ISNUMBER(P38),P38)+IF(ISNUMBER(S38),S38)+IF(ISNUMBER(#REF!),#REF!)+IF(ISNUMBER(V38),V38)+IF(ISNUMBER(Y38),Y38))</f>
        <v>0</v>
      </c>
      <c r="C38" s="3">
        <v>12</v>
      </c>
      <c r="E38" s="15" t="s">
        <v>301</v>
      </c>
      <c r="F38" s="15" t="s">
        <v>109</v>
      </c>
      <c r="G38" s="180" t="s">
        <v>156</v>
      </c>
      <c r="H38" s="63"/>
      <c r="I38" s="99">
        <f>IF($G38="x",0,IF(H38&lt;50,H38-COUNTIFS($G$5:$G38,"x"),0))</f>
        <v>0</v>
      </c>
      <c r="J38" s="39" t="str">
        <f>IF(AND($G38="x",H38&gt;0),0,IF(ISERROR(LOOKUP(I38,Punkte!$D$1:$D$22,Punkte!$E$1:$E$22)),"",LOOKUP((I38),Punkte!$D$1:$D$22,Punkte!$E$1:$E$22)))</f>
        <v/>
      </c>
      <c r="L38" s="99">
        <f>IF($G38="x",0,IF(K38&lt;50,K38-COUNTIFS($G$5:$G38,"x"),0))</f>
        <v>0</v>
      </c>
      <c r="M38" s="39" t="str">
        <f>IF(AND($G38="x",K38&gt;0),0,IF(ISERROR(LOOKUP(L38,Punkte!$D$1:$D$22,Punkte!$E$1:$E$22)),"",LOOKUP((L38),Punkte!$D$1:$D$22,Punkte!$E$1:$E$22)))</f>
        <v/>
      </c>
      <c r="O38" s="99">
        <f>IF($G38="x",0,IF(N38&lt;50,N38-COUNTIFS($G$5:$G38,"x"),0))</f>
        <v>0</v>
      </c>
      <c r="P38" s="39" t="str">
        <f>IF(AND($G38="x",N38&gt;0),0,IF(ISERROR(LOOKUP(O38,Punkte!$D$1:$D$22,Punkte!$E$1:$E$22)),"",LOOKUP((O38),Punkte!$D$1:$D$22,Punkte!$E$1:$E$22)))</f>
        <v/>
      </c>
      <c r="Q38" s="99"/>
      <c r="R38" s="99">
        <f>IF($G38="x",0,IF(Q38&lt;50,Q38-COUNTIFS($G$5:$G38,"x"),0))</f>
        <v>0</v>
      </c>
      <c r="S38" s="39" t="str">
        <f>IF(AND($G38="x",Q38&gt;0),0,IF(ISERROR(LOOKUP(R38,Punkte!$D$1:$D$22,Punkte!$E$1:$E$22)),"",LOOKUP((R38),Punkte!$D$1:$D$22,Punkte!$E$1:$E$22)))</f>
        <v/>
      </c>
      <c r="U38" s="99">
        <f>IF($G38="x",0,IF(T38&lt;50,T38-COUNTIFS($G$5:$G38,"x"),0))</f>
        <v>0</v>
      </c>
      <c r="V38" s="39" t="str">
        <f>IF(AND($G38="x",T38&gt;0),0,IF(ISERROR(LOOKUP(U38,Punkte!$D$1:$D$22,Punkte!$E$1:$E$22)),"",LOOKUP((U38),Punkte!$D$1:$D$22,Punkte!$E$1:$E$22)))</f>
        <v/>
      </c>
      <c r="X38" s="99">
        <f>IF($G38="x",0,IF(W38&lt;50,W38-COUNTIFS($G$5:$G38,"x"),0))</f>
        <v>0</v>
      </c>
      <c r="Y38" s="39" t="str">
        <f>IF(AND($G38="x",W38&gt;0),0,IF(ISERROR(LOOKUP(X38,Punkte!$D$1:$D$22,Punkte!$E$1:$E$22)),"",LOOKUP((X38),Punkte!$D$1:$D$22,Punkte!$E$1:$E$22)))</f>
        <v/>
      </c>
      <c r="Z38" s="120">
        <f t="shared" si="3"/>
        <v>0</v>
      </c>
    </row>
    <row r="39" spans="1:251" x14ac:dyDescent="0.25">
      <c r="A39" s="9">
        <f t="shared" si="2"/>
        <v>18</v>
      </c>
      <c r="B39" s="146">
        <f>SUM(IF(ISNUMBER(J39),J39)+IF(ISNUMBER(M39),M39)+IF(ISNUMBER(#REF!),#REF!)+IF(ISNUMBER(#REF!),#REF!)+IF(ISNUMBER(#REF!),#REF!)+IF(ISNUMBER(#REF!),#REF!)+IF(ISNUMBER(#REF!),#REF!)+IF(ISNUMBER(#REF!),#REF!)+IF(ISNUMBER(P39),P39)+IF(ISNUMBER(S39),S39)+IF(ISNUMBER(#REF!),#REF!)+IF(ISNUMBER(V39),V39)+IF(ISNUMBER(Y39),Y39))</f>
        <v>0</v>
      </c>
      <c r="C39" s="3">
        <v>15</v>
      </c>
      <c r="D39" s="1" t="s">
        <v>23</v>
      </c>
      <c r="E39" s="15" t="s">
        <v>110</v>
      </c>
      <c r="F39" s="15" t="s">
        <v>111</v>
      </c>
      <c r="G39" s="180" t="s">
        <v>156</v>
      </c>
      <c r="H39" s="63"/>
      <c r="I39" s="99">
        <f>IF($G39="x",0,IF(H39&lt;50,H39-COUNTIFS($G$5:$G39,"x"),0))</f>
        <v>0</v>
      </c>
      <c r="J39" s="39" t="str">
        <f>IF(AND($G39="x",H39&gt;0),0,IF(ISERROR(LOOKUP(I39,Punkte!$D$1:$D$22,Punkte!$E$1:$E$22)),"",LOOKUP((I39),Punkte!$D$1:$D$22,Punkte!$E$1:$E$22)))</f>
        <v/>
      </c>
      <c r="L39" s="99">
        <f>IF($G39="x",0,IF(K39&lt;50,K39-COUNTIFS($G$5:$G39,"x"),0))</f>
        <v>0</v>
      </c>
      <c r="M39" s="39" t="str">
        <f>IF(AND($G39="x",K39&gt;0),0,IF(ISERROR(LOOKUP(L39,Punkte!$D$1:$D$22,Punkte!$E$1:$E$22)),"",LOOKUP((L39),Punkte!$D$1:$D$22,Punkte!$E$1:$E$22)))</f>
        <v/>
      </c>
      <c r="O39" s="99">
        <f>IF($G39="x",0,IF(N39&lt;50,N39-COUNTIFS($G$5:$G39,"x"),0))</f>
        <v>0</v>
      </c>
      <c r="P39" s="39" t="str">
        <f>IF(AND($G39="x",N39&gt;0),0,IF(ISERROR(LOOKUP(O39,Punkte!$D$1:$D$22,Punkte!$E$1:$E$22)),"",LOOKUP((O39),Punkte!$D$1:$D$22,Punkte!$E$1:$E$22)))</f>
        <v/>
      </c>
      <c r="Q39" s="99"/>
      <c r="R39" s="99">
        <f>IF($G39="x",0,IF(Q39&lt;50,Q39-COUNTIFS($G$5:$G39,"x"),0))</f>
        <v>0</v>
      </c>
      <c r="S39" s="39" t="str">
        <f>IF(AND($G39="x",Q39&gt;0),0,IF(ISERROR(LOOKUP(R39,Punkte!$D$1:$D$22,Punkte!$E$1:$E$22)),"",LOOKUP((R39),Punkte!$D$1:$D$22,Punkte!$E$1:$E$22)))</f>
        <v/>
      </c>
      <c r="U39" s="99">
        <f>IF($G39="x",0,IF(T39&lt;50,T39-COUNTIFS($G$5:$G39,"x"),0))</f>
        <v>0</v>
      </c>
      <c r="V39" s="39" t="str">
        <f>IF(AND($G39="x",T39&gt;0),0,IF(ISERROR(LOOKUP(U39,Punkte!$D$1:$D$22,Punkte!$E$1:$E$22)),"",LOOKUP((U39),Punkte!$D$1:$D$22,Punkte!$E$1:$E$22)))</f>
        <v/>
      </c>
      <c r="X39" s="99">
        <f>IF($G39="x",0,IF(W39&lt;50,W39-COUNTIFS($G$5:$G39,"x"),0))</f>
        <v>0</v>
      </c>
      <c r="Y39" s="39" t="str">
        <f>IF(AND($G39="x",W39&gt;0),0,IF(ISERROR(LOOKUP(X39,Punkte!$D$1:$D$22,Punkte!$E$1:$E$22)),"",LOOKUP((X39),Punkte!$D$1:$D$22,Punkte!$E$1:$E$22)))</f>
        <v/>
      </c>
      <c r="Z39" s="120">
        <f t="shared" si="3"/>
        <v>0</v>
      </c>
    </row>
    <row r="40" spans="1:251" x14ac:dyDescent="0.25">
      <c r="A40" s="9">
        <f t="shared" si="2"/>
        <v>18</v>
      </c>
      <c r="B40" s="146">
        <f>SUM(IF(ISNUMBER(J40),J40)+IF(ISNUMBER(M40),M40)+IF(ISNUMBER(#REF!),#REF!)+IF(ISNUMBER(#REF!),#REF!)+IF(ISNUMBER(#REF!),#REF!)+IF(ISNUMBER(#REF!),#REF!)+IF(ISNUMBER(#REF!),#REF!)+IF(ISNUMBER(#REF!),#REF!)+IF(ISNUMBER(P40),P40)+IF(ISNUMBER(S40),S40)+IF(ISNUMBER(#REF!),#REF!)+IF(ISNUMBER(V40),V40)+IF(ISNUMBER(Y40),Y40))</f>
        <v>0</v>
      </c>
      <c r="C40" s="3">
        <v>22</v>
      </c>
      <c r="D40" s="19"/>
      <c r="E40" s="15" t="s">
        <v>285</v>
      </c>
      <c r="F40" s="15" t="s">
        <v>43</v>
      </c>
      <c r="G40" s="180" t="s">
        <v>156</v>
      </c>
      <c r="H40" s="63"/>
      <c r="I40" s="99">
        <f>IF($G40="x",0,IF(H40&lt;50,H40-COUNTIFS($G$5:$G40,"x"),0))</f>
        <v>0</v>
      </c>
      <c r="J40" s="39" t="str">
        <f>IF(AND($G40="x",H40&gt;0),0,IF(ISERROR(LOOKUP(I40,Punkte!$D$1:$D$22,Punkte!$E$1:$E$22)),"",LOOKUP((I40),Punkte!$D$1:$D$22,Punkte!$E$1:$E$22)))</f>
        <v/>
      </c>
      <c r="L40" s="99">
        <f>IF($G40="x",0,IF(K40&lt;50,K40-COUNTIFS($G$5:$G40,"x"),0))</f>
        <v>0</v>
      </c>
      <c r="M40" s="39" t="str">
        <f>IF(AND($G40="x",K40&gt;0),0,IF(ISERROR(LOOKUP(L40,Punkte!$D$1:$D$22,Punkte!$E$1:$E$22)),"",LOOKUP((L40),Punkte!$D$1:$D$22,Punkte!$E$1:$E$22)))</f>
        <v/>
      </c>
      <c r="O40" s="99">
        <f>IF($G40="x",0,IF(N40&lt;50,N40-COUNTIFS($G$5:$G40,"x"),0))</f>
        <v>0</v>
      </c>
      <c r="P40" s="39" t="str">
        <f>IF(AND($G40="x",N40&gt;0),0,IF(ISERROR(LOOKUP(O40,Punkte!$D$1:$D$22,Punkte!$E$1:$E$22)),"",LOOKUP((O40),Punkte!$D$1:$D$22,Punkte!$E$1:$E$22)))</f>
        <v/>
      </c>
      <c r="Q40" s="99"/>
      <c r="R40" s="99">
        <f>IF($G40="x",0,IF(Q40&lt;50,Q40-COUNTIFS($G$5:$G40,"x"),0))</f>
        <v>0</v>
      </c>
      <c r="S40" s="39" t="str">
        <f>IF(AND($G40="x",Q40&gt;0),0,IF(ISERROR(LOOKUP(R40,Punkte!$D$1:$D$22,Punkte!$E$1:$E$22)),"",LOOKUP((R40),Punkte!$D$1:$D$22,Punkte!$E$1:$E$22)))</f>
        <v/>
      </c>
      <c r="U40" s="99">
        <f>IF($G40="x",0,IF(T40&lt;50,T40-COUNTIFS($G$5:$G40,"x"),0))</f>
        <v>0</v>
      </c>
      <c r="V40" s="39" t="str">
        <f>IF(AND($G40="x",T40&gt;0),0,IF(ISERROR(LOOKUP(U40,Punkte!$D$1:$D$22,Punkte!$E$1:$E$22)),"",LOOKUP((U40),Punkte!$D$1:$D$22,Punkte!$E$1:$E$22)))</f>
        <v/>
      </c>
      <c r="X40" s="99">
        <f>IF($G40="x",0,IF(W40&lt;50,W40-COUNTIFS($G$5:$G40,"x"),0))</f>
        <v>0</v>
      </c>
      <c r="Y40" s="39" t="str">
        <f>IF(AND($G40="x",W40&gt;0),0,IF(ISERROR(LOOKUP(X40,Punkte!$D$1:$D$22,Punkte!$E$1:$E$22)),"",LOOKUP((X40),Punkte!$D$1:$D$22,Punkte!$E$1:$E$22)))</f>
        <v/>
      </c>
      <c r="Z40" s="120">
        <f t="shared" si="3"/>
        <v>0</v>
      </c>
    </row>
    <row r="41" spans="1:251" x14ac:dyDescent="0.25">
      <c r="A41" s="9">
        <f t="shared" si="2"/>
        <v>18</v>
      </c>
      <c r="B41" s="146">
        <f>SUM(IF(ISNUMBER(J41),J41)+IF(ISNUMBER(M41),M41)+IF(ISNUMBER(#REF!),#REF!)+IF(ISNUMBER(#REF!),#REF!)+IF(ISNUMBER(#REF!),#REF!)+IF(ISNUMBER(#REF!),#REF!)+IF(ISNUMBER(#REF!),#REF!)+IF(ISNUMBER(#REF!),#REF!)+IF(ISNUMBER(P41),P41)+IF(ISNUMBER(S41),S41)+IF(ISNUMBER(#REF!),#REF!)+IF(ISNUMBER(V41),V41)+IF(ISNUMBER(Y41),Y41))</f>
        <v>0</v>
      </c>
      <c r="C41" s="3">
        <v>26</v>
      </c>
      <c r="D41" s="19"/>
      <c r="E41" s="15" t="s">
        <v>225</v>
      </c>
      <c r="F41" s="15" t="s">
        <v>226</v>
      </c>
      <c r="G41" s="180" t="s">
        <v>156</v>
      </c>
      <c r="H41" s="63"/>
      <c r="I41" s="99">
        <f>IF($G41="x",0,IF(H41&lt;50,H41-COUNTIFS($G$5:$G41,"x"),0))</f>
        <v>0</v>
      </c>
      <c r="J41" s="39" t="str">
        <f>IF(AND($G41="x",H41&gt;0),0,IF(ISERROR(LOOKUP(I41,Punkte!$D$1:$D$22,Punkte!$E$1:$E$22)),"",LOOKUP((I41),Punkte!$D$1:$D$22,Punkte!$E$1:$E$22)))</f>
        <v/>
      </c>
      <c r="L41" s="99">
        <f>IF($G41="x",0,IF(K41&lt;50,K41-COUNTIFS($G$5:$G41,"x"),0))</f>
        <v>0</v>
      </c>
      <c r="M41" s="39" t="str">
        <f>IF(AND($G41="x",K41&gt;0),0,IF(ISERROR(LOOKUP(L41,Punkte!$D$1:$D$22,Punkte!$E$1:$E$22)),"",LOOKUP((L41),Punkte!$D$1:$D$22,Punkte!$E$1:$E$22)))</f>
        <v/>
      </c>
      <c r="O41" s="99">
        <f>IF($G41="x",0,IF(N41&lt;50,N41-COUNTIFS($G$5:$G41,"x"),0))</f>
        <v>0</v>
      </c>
      <c r="P41" s="39" t="str">
        <f>IF(AND($G41="x",N41&gt;0),0,IF(ISERROR(LOOKUP(O41,Punkte!$D$1:$D$22,Punkte!$E$1:$E$22)),"",LOOKUP((O41),Punkte!$D$1:$D$22,Punkte!$E$1:$E$22)))</f>
        <v/>
      </c>
      <c r="Q41" s="99"/>
      <c r="R41" s="99">
        <f>IF($G41="x",0,IF(Q41&lt;50,Q41-COUNTIFS($G$5:$G41,"x"),0))</f>
        <v>0</v>
      </c>
      <c r="S41" s="39" t="str">
        <f>IF(AND($G41="x",Q41&gt;0),0,IF(ISERROR(LOOKUP(R41,Punkte!$D$1:$D$22,Punkte!$E$1:$E$22)),"",LOOKUP((R41),Punkte!$D$1:$D$22,Punkte!$E$1:$E$22)))</f>
        <v/>
      </c>
      <c r="U41" s="99">
        <f>IF($G41="x",0,IF(T41&lt;50,T41-COUNTIFS($G$5:$G41,"x"),0))</f>
        <v>0</v>
      </c>
      <c r="V41" s="39" t="str">
        <f>IF(AND($G41="x",T41&gt;0),0,IF(ISERROR(LOOKUP(U41,Punkte!$D$1:$D$22,Punkte!$E$1:$E$22)),"",LOOKUP((U41),Punkte!$D$1:$D$22,Punkte!$E$1:$E$22)))</f>
        <v/>
      </c>
      <c r="X41" s="99">
        <f>IF($G41="x",0,IF(W41&lt;50,W41-COUNTIFS($G$5:$G41,"x"),0))</f>
        <v>0</v>
      </c>
      <c r="Y41" s="39" t="str">
        <f>IF(AND($G41="x",W41&gt;0),0,IF(ISERROR(LOOKUP(X41,Punkte!$D$1:$D$22,Punkte!$E$1:$E$22)),"",LOOKUP((X41),Punkte!$D$1:$D$22,Punkte!$E$1:$E$22)))</f>
        <v/>
      </c>
      <c r="Z41" s="120">
        <f t="shared" si="3"/>
        <v>0</v>
      </c>
    </row>
    <row r="42" spans="1:251" x14ac:dyDescent="0.25">
      <c r="A42" s="9">
        <f t="shared" si="2"/>
        <v>18</v>
      </c>
      <c r="B42" s="146">
        <f>SUM(IF(ISNUMBER(J42),J42)+IF(ISNUMBER(M42),M42)+IF(ISNUMBER(#REF!),#REF!)+IF(ISNUMBER(#REF!),#REF!)+IF(ISNUMBER(#REF!),#REF!)+IF(ISNUMBER(#REF!),#REF!)+IF(ISNUMBER(#REF!),#REF!)+IF(ISNUMBER(#REF!),#REF!)+IF(ISNUMBER(P42),P42)+IF(ISNUMBER(S42),S42)+IF(ISNUMBER(#REF!),#REF!)+IF(ISNUMBER(V42),V42)+IF(ISNUMBER(Y42),Y42))</f>
        <v>0</v>
      </c>
      <c r="C42" s="3">
        <v>29</v>
      </c>
      <c r="D42" s="19"/>
      <c r="E42" s="15" t="s">
        <v>321</v>
      </c>
      <c r="F42" s="15" t="s">
        <v>322</v>
      </c>
      <c r="G42" s="181" t="s">
        <v>156</v>
      </c>
      <c r="H42" s="63"/>
      <c r="I42" s="99">
        <f>IF($G42="x",0,IF(H42&lt;50,H42-COUNTIFS($G$5:$G42,"x"),0))</f>
        <v>0</v>
      </c>
      <c r="J42" s="39" t="str">
        <f>IF(AND($G42="x",H42&gt;0),0,IF(ISERROR(LOOKUP(I42,Punkte!$D$1:$D$22,Punkte!$E$1:$E$22)),"",LOOKUP((I42),Punkte!$D$1:$D$22,Punkte!$E$1:$E$22)))</f>
        <v/>
      </c>
      <c r="L42" s="99">
        <f>IF($G42="x",0,IF(K42&lt;50,K42-COUNTIFS($G$5:$G42,"x"),0))</f>
        <v>0</v>
      </c>
      <c r="M42" s="39" t="str">
        <f>IF(AND($G42="x",K42&gt;0),0,IF(ISERROR(LOOKUP(L42,Punkte!$D$1:$D$22,Punkte!$E$1:$E$22)),"",LOOKUP((L42),Punkte!$D$1:$D$22,Punkte!$E$1:$E$22)))</f>
        <v/>
      </c>
      <c r="O42" s="99">
        <f>IF($G42="x",0,IF(N42&lt;50,N42-COUNTIFS($G$5:$G42,"x"),0))</f>
        <v>0</v>
      </c>
      <c r="P42" s="39" t="str">
        <f>IF(AND($G42="x",N42&gt;0),0,IF(ISERROR(LOOKUP(O42,Punkte!$D$1:$D$22,Punkte!$E$1:$E$22)),"",LOOKUP((O42),Punkte!$D$1:$D$22,Punkte!$E$1:$E$22)))</f>
        <v/>
      </c>
      <c r="Q42" s="99"/>
      <c r="R42" s="99">
        <f>IF($G42="x",0,IF(Q42&lt;50,Q42-COUNTIFS($G$5:$G42,"x"),0))</f>
        <v>0</v>
      </c>
      <c r="S42" s="39" t="str">
        <f>IF(AND($G42="x",Q42&gt;0),0,IF(ISERROR(LOOKUP(R42,Punkte!$D$1:$D$22,Punkte!$E$1:$E$22)),"",LOOKUP((R42),Punkte!$D$1:$D$22,Punkte!$E$1:$E$22)))</f>
        <v/>
      </c>
      <c r="U42" s="99">
        <f>IF($G42="x",0,IF(T42&lt;50,T42-COUNTIFS($G$5:$G42,"x"),0))</f>
        <v>0</v>
      </c>
      <c r="V42" s="39" t="str">
        <f>IF(AND($G42="x",T42&gt;0),0,IF(ISERROR(LOOKUP(U42,Punkte!$D$1:$D$22,Punkte!$E$1:$E$22)),"",LOOKUP((U42),Punkte!$D$1:$D$22,Punkte!$E$1:$E$22)))</f>
        <v/>
      </c>
      <c r="X42" s="99">
        <f>IF($G42="x",0,IF(W42&lt;50,W42-COUNTIFS($G$5:$G42,"x"),0))</f>
        <v>0</v>
      </c>
      <c r="Y42" s="39" t="str">
        <f>IF(AND($G42="x",W42&gt;0),0,IF(ISERROR(LOOKUP(X42,Punkte!$D$1:$D$22,Punkte!$E$1:$E$22)),"",LOOKUP((X42),Punkte!$D$1:$D$22,Punkte!$E$1:$E$22)))</f>
        <v/>
      </c>
      <c r="Z42" s="120">
        <f t="shared" si="3"/>
        <v>0</v>
      </c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</row>
    <row r="43" spans="1:251" x14ac:dyDescent="0.25">
      <c r="A43" s="9">
        <f t="shared" si="2"/>
        <v>18</v>
      </c>
      <c r="B43" s="146">
        <f>SUM(IF(ISNUMBER(J43),J43)+IF(ISNUMBER(M43),M43)+IF(ISNUMBER(#REF!),#REF!)+IF(ISNUMBER(#REF!),#REF!)+IF(ISNUMBER(#REF!),#REF!)+IF(ISNUMBER(#REF!),#REF!)+IF(ISNUMBER(#REF!),#REF!)+IF(ISNUMBER(#REF!),#REF!)+IF(ISNUMBER(P43),P43)+IF(ISNUMBER(S43),S43)+IF(ISNUMBER(#REF!),#REF!)+IF(ISNUMBER(V43),V43)+IF(ISNUMBER(Y43),Y43))</f>
        <v>0</v>
      </c>
      <c r="C43" s="3">
        <v>32</v>
      </c>
      <c r="E43" s="15" t="s">
        <v>244</v>
      </c>
      <c r="F43" s="15" t="s">
        <v>171</v>
      </c>
      <c r="G43" s="180" t="s">
        <v>156</v>
      </c>
      <c r="H43" s="63"/>
      <c r="I43" s="99">
        <f>IF($G43="x",0,IF(H43&lt;50,H43-COUNTIFS($G$5:$G43,"x"),0))</f>
        <v>0</v>
      </c>
      <c r="J43" s="39" t="str">
        <f>IF(AND($G43="x",H43&gt;0),0,IF(ISERROR(LOOKUP(I43,Punkte!$D$1:$D$22,Punkte!$E$1:$E$22)),"",LOOKUP((I43),Punkte!$D$1:$D$22,Punkte!$E$1:$E$22)))</f>
        <v/>
      </c>
      <c r="L43" s="99">
        <f>IF($G43="x",0,IF(K43&lt;50,K43-COUNTIFS($G$5:$G43,"x"),0))</f>
        <v>0</v>
      </c>
      <c r="M43" s="39" t="str">
        <f>IF(AND($G43="x",K43&gt;0),0,IF(ISERROR(LOOKUP(L43,Punkte!$D$1:$D$22,Punkte!$E$1:$E$22)),"",LOOKUP((L43),Punkte!$D$1:$D$22,Punkte!$E$1:$E$22)))</f>
        <v/>
      </c>
      <c r="O43" s="99">
        <f>IF($G43="x",0,IF(N43&lt;50,N43-COUNTIFS($G$5:$G43,"x"),0))</f>
        <v>0</v>
      </c>
      <c r="P43" s="39" t="str">
        <f>IF(AND($G43="x",N43&gt;0),0,IF(ISERROR(LOOKUP(O43,Punkte!$D$1:$D$22,Punkte!$E$1:$E$22)),"",LOOKUP((O43),Punkte!$D$1:$D$22,Punkte!$E$1:$E$22)))</f>
        <v/>
      </c>
      <c r="Q43" s="99"/>
      <c r="R43" s="99">
        <f>IF($G43="x",0,IF(Q43&lt;50,Q43-COUNTIFS($G$5:$G43,"x"),0))</f>
        <v>0</v>
      </c>
      <c r="S43" s="39" t="str">
        <f>IF(AND($G43="x",Q43&gt;0),0,IF(ISERROR(LOOKUP(R43,Punkte!$D$1:$D$22,Punkte!$E$1:$E$22)),"",LOOKUP((R43),Punkte!$D$1:$D$22,Punkte!$E$1:$E$22)))</f>
        <v/>
      </c>
      <c r="U43" s="99">
        <f>IF($G43="x",0,IF(T43&lt;50,T43-COUNTIFS($G$5:$G43,"x"),0))</f>
        <v>0</v>
      </c>
      <c r="V43" s="39" t="str">
        <f>IF(AND($G43="x",T43&gt;0),0,IF(ISERROR(LOOKUP(U43,Punkte!$D$1:$D$22,Punkte!$E$1:$E$22)),"",LOOKUP((U43),Punkte!$D$1:$D$22,Punkte!$E$1:$E$22)))</f>
        <v/>
      </c>
      <c r="X43" s="99">
        <f>IF($G43="x",0,IF(W43&lt;50,W43-COUNTIFS($G$5:$G43,"x"),0))</f>
        <v>0</v>
      </c>
      <c r="Y43" s="39" t="str">
        <f>IF(AND($G43="x",W43&gt;0),0,IF(ISERROR(LOOKUP(X43,Punkte!$D$1:$D$22,Punkte!$E$1:$E$22)),"",LOOKUP((X43),Punkte!$D$1:$D$22,Punkte!$E$1:$E$22)))</f>
        <v/>
      </c>
      <c r="Z43" s="120">
        <f t="shared" si="3"/>
        <v>0</v>
      </c>
    </row>
    <row r="44" spans="1:251" x14ac:dyDescent="0.25">
      <c r="A44" s="9">
        <f t="shared" si="2"/>
        <v>18</v>
      </c>
      <c r="B44" s="146">
        <f>SUM(IF(ISNUMBER(J44),J44)+IF(ISNUMBER(M44),M44)+IF(ISNUMBER(#REF!),#REF!)+IF(ISNUMBER(#REF!),#REF!)+IF(ISNUMBER(#REF!),#REF!)+IF(ISNUMBER(#REF!),#REF!)+IF(ISNUMBER(#REF!),#REF!)+IF(ISNUMBER(#REF!),#REF!)+IF(ISNUMBER(P44),P44)+IF(ISNUMBER(S44),S44)+IF(ISNUMBER(#REF!),#REF!)+IF(ISNUMBER(V44),V44)+IF(ISNUMBER(Y44),Y44))</f>
        <v>0</v>
      </c>
      <c r="C44" s="18">
        <v>33</v>
      </c>
      <c r="E44" s="15" t="s">
        <v>85</v>
      </c>
      <c r="F44" s="15" t="s">
        <v>86</v>
      </c>
      <c r="G44" s="185" t="s">
        <v>156</v>
      </c>
      <c r="H44" s="63"/>
      <c r="I44" s="99">
        <f>IF($G44="x",0,IF(H44&lt;50,H44-COUNTIFS($G$5:$G44,"x"),0))</f>
        <v>0</v>
      </c>
      <c r="J44" s="39" t="str">
        <f>IF(AND($G44="x",H44&gt;0),0,IF(ISERROR(LOOKUP(I44,Punkte!$D$1:$D$22,Punkte!$E$1:$E$22)),"",LOOKUP((I44),Punkte!$D$1:$D$22,Punkte!$E$1:$E$22)))</f>
        <v/>
      </c>
      <c r="L44" s="99">
        <f>IF($G44="x",0,IF(K44&lt;50,K44-COUNTIFS($G$5:$G44,"x"),0))</f>
        <v>0</v>
      </c>
      <c r="M44" s="39" t="str">
        <f>IF(AND($G44="x",K44&gt;0),0,IF(ISERROR(LOOKUP(L44,Punkte!$D$1:$D$22,Punkte!$E$1:$E$22)),"",LOOKUP((L44),Punkte!$D$1:$D$22,Punkte!$E$1:$E$22)))</f>
        <v/>
      </c>
      <c r="O44" s="99">
        <f>IF($G44="x",0,IF(N44&lt;50,N44-COUNTIFS($G$5:$G44,"x"),0))</f>
        <v>0</v>
      </c>
      <c r="P44" s="39" t="str">
        <f>IF(AND($G44="x",N44&gt;0),0,IF(ISERROR(LOOKUP(O44,Punkte!$D$1:$D$22,Punkte!$E$1:$E$22)),"",LOOKUP((O44),Punkte!$D$1:$D$22,Punkte!$E$1:$E$22)))</f>
        <v/>
      </c>
      <c r="Q44" s="99"/>
      <c r="R44" s="99">
        <f>IF($G44="x",0,IF(Q44&lt;50,Q44-COUNTIFS($G$5:$G44,"x"),0))</f>
        <v>0</v>
      </c>
      <c r="S44" s="39" t="str">
        <f>IF(AND($G44="x",Q44&gt;0),0,IF(ISERROR(LOOKUP(R44,Punkte!$D$1:$D$22,Punkte!$E$1:$E$22)),"",LOOKUP((R44),Punkte!$D$1:$D$22,Punkte!$E$1:$E$22)))</f>
        <v/>
      </c>
      <c r="U44" s="99">
        <f>IF($G44="x",0,IF(T44&lt;50,T44-COUNTIFS($G$5:$G44,"x"),0))</f>
        <v>0</v>
      </c>
      <c r="V44" s="39" t="str">
        <f>IF(AND($G44="x",T44&gt;0),0,IF(ISERROR(LOOKUP(U44,Punkte!$D$1:$D$22,Punkte!$E$1:$E$22)),"",LOOKUP((U44),Punkte!$D$1:$D$22,Punkte!$E$1:$E$22)))</f>
        <v/>
      </c>
      <c r="X44" s="99">
        <f>IF($G44="x",0,IF(W44&lt;50,W44-COUNTIFS($G$5:$G44,"x"),0))</f>
        <v>0</v>
      </c>
      <c r="Y44" s="39" t="str">
        <f>IF(AND($G44="x",W44&gt;0),0,IF(ISERROR(LOOKUP(X44,Punkte!$D$1:$D$22,Punkte!$E$1:$E$22)),"",LOOKUP((X44),Punkte!$D$1:$D$22,Punkte!$E$1:$E$22)))</f>
        <v/>
      </c>
      <c r="Z44" s="120">
        <f t="shared" si="3"/>
        <v>0</v>
      </c>
    </row>
    <row r="45" spans="1:251" x14ac:dyDescent="0.25">
      <c r="A45" s="9">
        <f t="shared" si="2"/>
        <v>18</v>
      </c>
      <c r="B45" s="146">
        <f>SUM(IF(ISNUMBER(J45),J45)+IF(ISNUMBER(M45),M45)+IF(ISNUMBER(#REF!),#REF!)+IF(ISNUMBER(#REF!),#REF!)+IF(ISNUMBER(#REF!),#REF!)+IF(ISNUMBER(#REF!),#REF!)+IF(ISNUMBER(#REF!),#REF!)+IF(ISNUMBER(#REF!),#REF!)+IF(ISNUMBER(P45),P45)+IF(ISNUMBER(S45),S45)+IF(ISNUMBER(#REF!),#REF!)+IF(ISNUMBER(V45),V45)+IF(ISNUMBER(Y45),Y45))</f>
        <v>0</v>
      </c>
      <c r="C45" s="3">
        <v>34</v>
      </c>
      <c r="E45" s="15" t="s">
        <v>180</v>
      </c>
      <c r="F45" s="15" t="s">
        <v>70</v>
      </c>
      <c r="G45" s="180" t="s">
        <v>156</v>
      </c>
      <c r="H45" s="63"/>
      <c r="I45" s="99">
        <f>IF($G45="x",0,IF(H45&lt;50,H45-COUNTIFS($G$5:$G45,"x"),0))</f>
        <v>0</v>
      </c>
      <c r="J45" s="39" t="str">
        <f>IF(AND($G45="x",H45&gt;0),0,IF(ISERROR(LOOKUP(I45,Punkte!$D$1:$D$22,Punkte!$E$1:$E$22)),"",LOOKUP((I45),Punkte!$D$1:$D$22,Punkte!$E$1:$E$22)))</f>
        <v/>
      </c>
      <c r="L45" s="99">
        <f>IF($G45="x",0,IF(K45&lt;50,K45-COUNTIFS($G$5:$G45,"x"),0))</f>
        <v>0</v>
      </c>
      <c r="M45" s="39" t="str">
        <f>IF(AND($G45="x",K45&gt;0),0,IF(ISERROR(LOOKUP(L45,Punkte!$D$1:$D$22,Punkte!$E$1:$E$22)),"",LOOKUP((L45),Punkte!$D$1:$D$22,Punkte!$E$1:$E$22)))</f>
        <v/>
      </c>
      <c r="O45" s="99">
        <f>IF($G45="x",0,IF(N45&lt;50,N45-COUNTIFS($G$5:$G45,"x"),0))</f>
        <v>0</v>
      </c>
      <c r="P45" s="39" t="str">
        <f>IF(AND($G45="x",N45&gt;0),0,IF(ISERROR(LOOKUP(O45,Punkte!$D$1:$D$22,Punkte!$E$1:$E$22)),"",LOOKUP((O45),Punkte!$D$1:$D$22,Punkte!$E$1:$E$22)))</f>
        <v/>
      </c>
      <c r="Q45" s="99"/>
      <c r="R45" s="99">
        <f>IF($G45="x",0,IF(Q45&lt;50,Q45-COUNTIFS($G$5:$G45,"x"),0))</f>
        <v>0</v>
      </c>
      <c r="S45" s="39" t="str">
        <f>IF(AND($G45="x",Q45&gt;0),0,IF(ISERROR(LOOKUP(R45,Punkte!$D$1:$D$22,Punkte!$E$1:$E$22)),"",LOOKUP((R45),Punkte!$D$1:$D$22,Punkte!$E$1:$E$22)))</f>
        <v/>
      </c>
      <c r="U45" s="99">
        <f>IF($G45="x",0,IF(T45&lt;50,T45-COUNTIFS($G$5:$G45,"x"),0))</f>
        <v>0</v>
      </c>
      <c r="V45" s="39" t="str">
        <f>IF(AND($G45="x",T45&gt;0),0,IF(ISERROR(LOOKUP(U45,Punkte!$D$1:$D$22,Punkte!$E$1:$E$22)),"",LOOKUP((U45),Punkte!$D$1:$D$22,Punkte!$E$1:$E$22)))</f>
        <v/>
      </c>
      <c r="X45" s="99">
        <f>IF($G45="x",0,IF(W45&lt;50,W45-COUNTIFS($G$5:$G45,"x"),0))</f>
        <v>0</v>
      </c>
      <c r="Y45" s="39" t="str">
        <f>IF(AND($G45="x",W45&gt;0),0,IF(ISERROR(LOOKUP(X45,Punkte!$D$1:$D$22,Punkte!$E$1:$E$22)),"",LOOKUP((X45),Punkte!$D$1:$D$22,Punkte!$E$1:$E$22)))</f>
        <v/>
      </c>
      <c r="Z45" s="120">
        <f t="shared" si="3"/>
        <v>0</v>
      </c>
    </row>
    <row r="46" spans="1:251" x14ac:dyDescent="0.25">
      <c r="A46" s="9">
        <f t="shared" si="2"/>
        <v>18</v>
      </c>
      <c r="B46" s="146">
        <f>SUM(IF(ISNUMBER(J46),J46)+IF(ISNUMBER(M46),M46)+IF(ISNUMBER(#REF!),#REF!)+IF(ISNUMBER(#REF!),#REF!)+IF(ISNUMBER(#REF!),#REF!)+IF(ISNUMBER(#REF!),#REF!)+IF(ISNUMBER(#REF!),#REF!)+IF(ISNUMBER(#REF!),#REF!)+IF(ISNUMBER(P46),P46)+IF(ISNUMBER(S46),S46)+IF(ISNUMBER(#REF!),#REF!)+IF(ISNUMBER(V46),V46)+IF(ISNUMBER(Y46),Y46))</f>
        <v>0</v>
      </c>
      <c r="C46" s="3">
        <v>34</v>
      </c>
      <c r="D46" s="19"/>
      <c r="E46" s="15" t="s">
        <v>180</v>
      </c>
      <c r="F46" s="15" t="s">
        <v>108</v>
      </c>
      <c r="G46" s="180" t="s">
        <v>156</v>
      </c>
      <c r="H46" s="63"/>
      <c r="I46" s="99">
        <f>IF($G46="x",0,IF(H46&lt;50,H46-COUNTIFS($G$5:$G46,"x"),0))</f>
        <v>0</v>
      </c>
      <c r="J46" s="39" t="str">
        <f>IF(AND($G46="x",H46&gt;0),0,IF(ISERROR(LOOKUP(I46,Punkte!$D$1:$D$22,Punkte!$E$1:$E$22)),"",LOOKUP((I46),Punkte!$D$1:$D$22,Punkte!$E$1:$E$22)))</f>
        <v/>
      </c>
      <c r="L46" s="99">
        <f>IF($G46="x",0,IF(K46&lt;50,K46-COUNTIFS($G$5:$G46,"x"),0))</f>
        <v>0</v>
      </c>
      <c r="M46" s="39" t="str">
        <f>IF(AND($G46="x",K46&gt;0),0,IF(ISERROR(LOOKUP(L46,Punkte!$D$1:$D$22,Punkte!$E$1:$E$22)),"",LOOKUP((L46),Punkte!$D$1:$D$22,Punkte!$E$1:$E$22)))</f>
        <v/>
      </c>
      <c r="O46" s="99">
        <f>IF($G46="x",0,IF(N46&lt;50,N46-COUNTIFS($G$5:$G46,"x"),0))</f>
        <v>0</v>
      </c>
      <c r="P46" s="39" t="str">
        <f>IF(AND($G46="x",N46&gt;0),0,IF(ISERROR(LOOKUP(O46,Punkte!$D$1:$D$22,Punkte!$E$1:$E$22)),"",LOOKUP((O46),Punkte!$D$1:$D$22,Punkte!$E$1:$E$22)))</f>
        <v/>
      </c>
      <c r="Q46" s="99"/>
      <c r="R46" s="99">
        <f>IF($G46="x",0,IF(Q46&lt;50,Q46-COUNTIFS($G$5:$G46,"x"),0))</f>
        <v>0</v>
      </c>
      <c r="S46" s="39" t="str">
        <f>IF(AND($G46="x",Q46&gt;0),0,IF(ISERROR(LOOKUP(R46,Punkte!$D$1:$D$22,Punkte!$E$1:$E$22)),"",LOOKUP((R46),Punkte!$D$1:$D$22,Punkte!$E$1:$E$22)))</f>
        <v/>
      </c>
      <c r="U46" s="99">
        <f>IF($G46="x",0,IF(T46&lt;50,T46-COUNTIFS($G$5:$G46,"x"),0))</f>
        <v>0</v>
      </c>
      <c r="V46" s="39" t="str">
        <f>IF(AND($G46="x",T46&gt;0),0,IF(ISERROR(LOOKUP(U46,Punkte!$D$1:$D$22,Punkte!$E$1:$E$22)),"",LOOKUP((U46),Punkte!$D$1:$D$22,Punkte!$E$1:$E$22)))</f>
        <v/>
      </c>
      <c r="X46" s="99">
        <f>IF($G46="x",0,IF(W46&lt;50,W46-COUNTIFS($G$5:$G46,"x"),0))</f>
        <v>0</v>
      </c>
      <c r="Y46" s="39" t="str">
        <f>IF(AND($G46="x",W46&gt;0),0,IF(ISERROR(LOOKUP(X46,Punkte!$D$1:$D$22,Punkte!$E$1:$E$22)),"",LOOKUP((X46),Punkte!$D$1:$D$22,Punkte!$E$1:$E$22)))</f>
        <v/>
      </c>
      <c r="Z46" s="120">
        <f t="shared" si="3"/>
        <v>0</v>
      </c>
    </row>
    <row r="47" spans="1:251" x14ac:dyDescent="0.25">
      <c r="A47" s="9">
        <f t="shared" si="2"/>
        <v>18</v>
      </c>
      <c r="B47" s="146">
        <f>SUM(IF(ISNUMBER(J47),J47)+IF(ISNUMBER(M47),M47)+IF(ISNUMBER(#REF!),#REF!)+IF(ISNUMBER(#REF!),#REF!)+IF(ISNUMBER(#REF!),#REF!)+IF(ISNUMBER(#REF!),#REF!)+IF(ISNUMBER(#REF!),#REF!)+IF(ISNUMBER(#REF!),#REF!)+IF(ISNUMBER(P47),P47)+IF(ISNUMBER(S47),S47)+IF(ISNUMBER(#REF!),#REF!)+IF(ISNUMBER(V47),V47)+IF(ISNUMBER(Y47),Y47))</f>
        <v>0</v>
      </c>
      <c r="C47" s="3">
        <v>37</v>
      </c>
      <c r="D47" s="19" t="s">
        <v>67</v>
      </c>
      <c r="E47" s="15" t="s">
        <v>68</v>
      </c>
      <c r="F47" s="15" t="s">
        <v>84</v>
      </c>
      <c r="G47" s="180" t="s">
        <v>156</v>
      </c>
      <c r="H47" s="63"/>
      <c r="I47" s="99">
        <f>IF($G47="x",0,IF(H47&lt;50,H47-COUNTIFS($G$5:$G47,"x"),0))</f>
        <v>0</v>
      </c>
      <c r="J47" s="39" t="str">
        <f>IF(AND($G47="x",H47&gt;0),0,IF(ISERROR(LOOKUP(I47,Punkte!$D$1:$D$22,Punkte!$E$1:$E$22)),"",LOOKUP((I47),Punkte!$D$1:$D$22,Punkte!$E$1:$E$22)))</f>
        <v/>
      </c>
      <c r="L47" s="99">
        <f>IF($G47="x",0,IF(K47&lt;50,K47-COUNTIFS($G$5:$G47,"x"),0))</f>
        <v>0</v>
      </c>
      <c r="M47" s="39" t="str">
        <f>IF(AND($G47="x",K47&gt;0),0,IF(ISERROR(LOOKUP(L47,Punkte!$D$1:$D$22,Punkte!$E$1:$E$22)),"",LOOKUP((L47),Punkte!$D$1:$D$22,Punkte!$E$1:$E$22)))</f>
        <v/>
      </c>
      <c r="O47" s="99">
        <f>IF($G47="x",0,IF(N47&lt;50,N47-COUNTIFS($G$5:$G47,"x"),0))</f>
        <v>0</v>
      </c>
      <c r="P47" s="39" t="str">
        <f>IF(AND($G47="x",N47&gt;0),0,IF(ISERROR(LOOKUP(O47,Punkte!$D$1:$D$22,Punkte!$E$1:$E$22)),"",LOOKUP((O47),Punkte!$D$1:$D$22,Punkte!$E$1:$E$22)))</f>
        <v/>
      </c>
      <c r="Q47" s="99"/>
      <c r="R47" s="99">
        <f>IF($G47="x",0,IF(Q47&lt;50,Q47-COUNTIFS($G$5:$G47,"x"),0))</f>
        <v>0</v>
      </c>
      <c r="S47" s="39" t="str">
        <f>IF(AND($G47="x",Q47&gt;0),0,IF(ISERROR(LOOKUP(R47,Punkte!$D$1:$D$22,Punkte!$E$1:$E$22)),"",LOOKUP((R47),Punkte!$D$1:$D$22,Punkte!$E$1:$E$22)))</f>
        <v/>
      </c>
      <c r="U47" s="99">
        <f>IF($G47="x",0,IF(T47&lt;50,T47-COUNTIFS($G$5:$G47,"x"),0))</f>
        <v>0</v>
      </c>
      <c r="V47" s="39" t="str">
        <f>IF(AND($G47="x",T47&gt;0),0,IF(ISERROR(LOOKUP(U47,Punkte!$D$1:$D$22,Punkte!$E$1:$E$22)),"",LOOKUP((U47),Punkte!$D$1:$D$22,Punkte!$E$1:$E$22)))</f>
        <v/>
      </c>
      <c r="X47" s="99">
        <f>IF($G47="x",0,IF(W47&lt;50,W47-COUNTIFS($G$5:$G47,"x"),0))</f>
        <v>0</v>
      </c>
      <c r="Y47" s="39" t="str">
        <f>IF(AND($G47="x",W47&gt;0),0,IF(ISERROR(LOOKUP(X47,Punkte!$D$1:$D$22,Punkte!$E$1:$E$22)),"",LOOKUP((X47),Punkte!$D$1:$D$22,Punkte!$E$1:$E$22)))</f>
        <v/>
      </c>
      <c r="Z47" s="120">
        <f t="shared" si="3"/>
        <v>0</v>
      </c>
    </row>
    <row r="48" spans="1:251" x14ac:dyDescent="0.25">
      <c r="A48" s="9">
        <f t="shared" si="2"/>
        <v>18</v>
      </c>
      <c r="B48" s="146">
        <f>SUM(IF(ISNUMBER(J48),J48)+IF(ISNUMBER(M48),M48)+IF(ISNUMBER(#REF!),#REF!)+IF(ISNUMBER(#REF!),#REF!)+IF(ISNUMBER(#REF!),#REF!)+IF(ISNUMBER(#REF!),#REF!)+IF(ISNUMBER(#REF!),#REF!)+IF(ISNUMBER(#REF!),#REF!)+IF(ISNUMBER(P48),P48)+IF(ISNUMBER(S48),S48)+IF(ISNUMBER(#REF!),#REF!)+IF(ISNUMBER(V48),V48)+IF(ISNUMBER(Y48),Y48))</f>
        <v>0</v>
      </c>
      <c r="C48" s="3">
        <v>38</v>
      </c>
      <c r="D48" s="19"/>
      <c r="E48" s="15" t="s">
        <v>68</v>
      </c>
      <c r="F48" s="15" t="s">
        <v>66</v>
      </c>
      <c r="G48" s="185" t="s">
        <v>156</v>
      </c>
      <c r="H48" s="63"/>
      <c r="I48" s="99">
        <f>IF($G48="x",0,IF(H48&lt;50,H48-COUNTIFS($G$5:$G48,"x"),0))</f>
        <v>0</v>
      </c>
      <c r="J48" s="39" t="str">
        <f>IF(AND($G48="x",H48&gt;0),0,IF(ISERROR(LOOKUP(I48,Punkte!$D$1:$D$22,Punkte!$E$1:$E$22)),"",LOOKUP((I48),Punkte!$D$1:$D$22,Punkte!$E$1:$E$22)))</f>
        <v/>
      </c>
      <c r="L48" s="99">
        <f>IF($G48="x",0,IF(K48&lt;50,K48-COUNTIFS($G$5:$G48,"x"),0))</f>
        <v>0</v>
      </c>
      <c r="M48" s="39" t="str">
        <f>IF(AND($G48="x",K48&gt;0),0,IF(ISERROR(LOOKUP(L48,Punkte!$D$1:$D$22,Punkte!$E$1:$E$22)),"",LOOKUP((L48),Punkte!$D$1:$D$22,Punkte!$E$1:$E$22)))</f>
        <v/>
      </c>
      <c r="O48" s="99">
        <f>IF($G48="x",0,IF(N48&lt;50,N48-COUNTIFS($G$5:$G48,"x"),0))</f>
        <v>0</v>
      </c>
      <c r="P48" s="39" t="str">
        <f>IF(AND($G48="x",N48&gt;0),0,IF(ISERROR(LOOKUP(O48,Punkte!$D$1:$D$22,Punkte!$E$1:$E$22)),"",LOOKUP((O48),Punkte!$D$1:$D$22,Punkte!$E$1:$E$22)))</f>
        <v/>
      </c>
      <c r="Q48" s="99"/>
      <c r="R48" s="99">
        <f>IF($G48="x",0,IF(Q48&lt;50,Q48-COUNTIFS($G$5:$G48,"x"),0))</f>
        <v>0</v>
      </c>
      <c r="S48" s="39" t="str">
        <f>IF(AND($G48="x",Q48&gt;0),0,IF(ISERROR(LOOKUP(R48,Punkte!$D$1:$D$22,Punkte!$E$1:$E$22)),"",LOOKUP((R48),Punkte!$D$1:$D$22,Punkte!$E$1:$E$22)))</f>
        <v/>
      </c>
      <c r="U48" s="99">
        <f>IF($G48="x",0,IF(T48&lt;50,T48-COUNTIFS($G$5:$G48,"x"),0))</f>
        <v>0</v>
      </c>
      <c r="V48" s="39" t="str">
        <f>IF(AND($G48="x",T48&gt;0),0,IF(ISERROR(LOOKUP(U48,Punkte!$D$1:$D$22,Punkte!$E$1:$E$22)),"",LOOKUP((U48),Punkte!$D$1:$D$22,Punkte!$E$1:$E$22)))</f>
        <v/>
      </c>
      <c r="X48" s="99">
        <f>IF($G48="x",0,IF(W48&lt;50,W48-COUNTIFS($G$5:$G48,"x"),0))</f>
        <v>0</v>
      </c>
      <c r="Y48" s="39" t="str">
        <f>IF(AND($G48="x",W48&gt;0),0,IF(ISERROR(LOOKUP(X48,Punkte!$D$1:$D$22,Punkte!$E$1:$E$22)),"",LOOKUP((X48),Punkte!$D$1:$D$22,Punkte!$E$1:$E$22)))</f>
        <v/>
      </c>
      <c r="Z48" s="120">
        <f t="shared" si="3"/>
        <v>0</v>
      </c>
    </row>
    <row r="49" spans="1:26" x14ac:dyDescent="0.25">
      <c r="A49" s="9">
        <f t="shared" si="2"/>
        <v>18</v>
      </c>
      <c r="B49" s="146">
        <f>SUM(IF(ISNUMBER(J49),J49)+IF(ISNUMBER(M49),M49)+IF(ISNUMBER(#REF!),#REF!)+IF(ISNUMBER(#REF!),#REF!)+IF(ISNUMBER(#REF!),#REF!)+IF(ISNUMBER(#REF!),#REF!)+IF(ISNUMBER(#REF!),#REF!)+IF(ISNUMBER(#REF!),#REF!)+IF(ISNUMBER(P49),P49)+IF(ISNUMBER(S49),S49)+IF(ISNUMBER(#REF!),#REF!)+IF(ISNUMBER(V49),V49)+IF(ISNUMBER(Y49),Y49))</f>
        <v>0</v>
      </c>
      <c r="C49" s="3">
        <v>44</v>
      </c>
      <c r="D49" s="19"/>
      <c r="E49" s="21" t="s">
        <v>112</v>
      </c>
      <c r="F49" s="21" t="s">
        <v>43</v>
      </c>
      <c r="G49" s="180" t="s">
        <v>156</v>
      </c>
      <c r="H49" s="63"/>
      <c r="I49" s="99">
        <f>IF($G49="x",0,IF(H49&lt;50,H49-COUNTIFS($G$5:$G49,"x"),0))</f>
        <v>0</v>
      </c>
      <c r="J49" s="39" t="str">
        <f>IF(AND($G49="x",H49&gt;0),0,IF(ISERROR(LOOKUP(I49,Punkte!$D$1:$D$22,Punkte!$E$1:$E$22)),"",LOOKUP((I49),Punkte!$D$1:$D$22,Punkte!$E$1:$E$22)))</f>
        <v/>
      </c>
      <c r="L49" s="99">
        <f>IF($G49="x",0,IF(K49&lt;50,K49-COUNTIFS($G$5:$G49,"x"),0))</f>
        <v>0</v>
      </c>
      <c r="M49" s="39" t="str">
        <f>IF(AND($G49="x",K49&gt;0),0,IF(ISERROR(LOOKUP(L49,Punkte!$D$1:$D$22,Punkte!$E$1:$E$22)),"",LOOKUP((L49),Punkte!$D$1:$D$22,Punkte!$E$1:$E$22)))</f>
        <v/>
      </c>
      <c r="O49" s="99">
        <f>IF($G49="x",0,IF(N49&lt;50,N49-COUNTIFS($G$5:$G49,"x"),0))</f>
        <v>0</v>
      </c>
      <c r="P49" s="39" t="str">
        <f>IF(AND($G49="x",N49&gt;0),0,IF(ISERROR(LOOKUP(O49,Punkte!$D$1:$D$22,Punkte!$E$1:$E$22)),"",LOOKUP((O49),Punkte!$D$1:$D$22,Punkte!$E$1:$E$22)))</f>
        <v/>
      </c>
      <c r="Q49" s="99"/>
      <c r="R49" s="99">
        <f>IF($G49="x",0,IF(Q49&lt;50,Q49-COUNTIFS($G$5:$G49,"x"),0))</f>
        <v>0</v>
      </c>
      <c r="S49" s="39" t="str">
        <f>IF(AND($G49="x",Q49&gt;0),0,IF(ISERROR(LOOKUP(R49,Punkte!$D$1:$D$22,Punkte!$E$1:$E$22)),"",LOOKUP((R49),Punkte!$D$1:$D$22,Punkte!$E$1:$E$22)))</f>
        <v/>
      </c>
      <c r="U49" s="99">
        <f>IF($G49="x",0,IF(T49&lt;50,T49-COUNTIFS($G$5:$G49,"x"),0))</f>
        <v>0</v>
      </c>
      <c r="V49" s="39" t="str">
        <f>IF(AND($G49="x",T49&gt;0),0,IF(ISERROR(LOOKUP(U49,Punkte!$D$1:$D$22,Punkte!$E$1:$E$22)),"",LOOKUP((U49),Punkte!$D$1:$D$22,Punkte!$E$1:$E$22)))</f>
        <v/>
      </c>
      <c r="X49" s="99">
        <f>IF($G49="x",0,IF(W49&lt;50,W49-COUNTIFS($G$5:$G49,"x"),0))</f>
        <v>0</v>
      </c>
      <c r="Y49" s="39" t="str">
        <f>IF(AND($G49="x",W49&gt;0),0,IF(ISERROR(LOOKUP(X49,Punkte!$D$1:$D$22,Punkte!$E$1:$E$22)),"",LOOKUP((X49),Punkte!$D$1:$D$22,Punkte!$E$1:$E$22)))</f>
        <v/>
      </c>
      <c r="Z49" s="120">
        <f t="shared" si="3"/>
        <v>0</v>
      </c>
    </row>
    <row r="50" spans="1:26" x14ac:dyDescent="0.25">
      <c r="A50" s="9">
        <f t="shared" si="2"/>
        <v>18</v>
      </c>
      <c r="B50" s="146">
        <f>SUM(IF(ISNUMBER(J50),J50)+IF(ISNUMBER(M50),M50)+IF(ISNUMBER(#REF!),#REF!)+IF(ISNUMBER(#REF!),#REF!)+IF(ISNUMBER(#REF!),#REF!)+IF(ISNUMBER(#REF!),#REF!)+IF(ISNUMBER(#REF!),#REF!)+IF(ISNUMBER(#REF!),#REF!)+IF(ISNUMBER(P50),P50)+IF(ISNUMBER(S50),S50)+IF(ISNUMBER(#REF!),#REF!)+IF(ISNUMBER(V50),V50)+IF(ISNUMBER(Y50),Y50))</f>
        <v>0</v>
      </c>
      <c r="C50" s="18">
        <v>46</v>
      </c>
      <c r="D50" s="20"/>
      <c r="E50" s="15" t="s">
        <v>76</v>
      </c>
      <c r="F50" s="15" t="s">
        <v>77</v>
      </c>
      <c r="G50" s="185" t="s">
        <v>156</v>
      </c>
      <c r="H50" s="63"/>
      <c r="I50" s="99">
        <f>IF($G50="x",0,IF(H50&lt;50,H50-COUNTIFS($G$5:$G50,"x"),0))</f>
        <v>0</v>
      </c>
      <c r="J50" s="39" t="str">
        <f>IF(AND($G50="x",H50&gt;0),0,IF(ISERROR(LOOKUP(I50,Punkte!$D$1:$D$22,Punkte!$E$1:$E$22)),"",LOOKUP((I50),Punkte!$D$1:$D$22,Punkte!$E$1:$E$22)))</f>
        <v/>
      </c>
      <c r="L50" s="99">
        <f>IF($G50="x",0,IF(K50&lt;50,K50-COUNTIFS($G$5:$G50,"x"),0))</f>
        <v>0</v>
      </c>
      <c r="M50" s="39" t="str">
        <f>IF(AND($G50="x",K50&gt;0),0,IF(ISERROR(LOOKUP(L50,Punkte!$D$1:$D$22,Punkte!$E$1:$E$22)),"",LOOKUP((L50),Punkte!$D$1:$D$22,Punkte!$E$1:$E$22)))</f>
        <v/>
      </c>
      <c r="O50" s="99">
        <f>IF($G50="x",0,IF(N50&lt;50,N50-COUNTIFS($G$5:$G50,"x"),0))</f>
        <v>0</v>
      </c>
      <c r="P50" s="39" t="str">
        <f>IF(AND($G50="x",N50&gt;0),0,IF(ISERROR(LOOKUP(O50,Punkte!$D$1:$D$22,Punkte!$E$1:$E$22)),"",LOOKUP((O50),Punkte!$D$1:$D$22,Punkte!$E$1:$E$22)))</f>
        <v/>
      </c>
      <c r="Q50" s="99"/>
      <c r="R50" s="99">
        <f>IF($G50="x",0,IF(Q50&lt;50,Q50-COUNTIFS($G$5:$G50,"x"),0))</f>
        <v>0</v>
      </c>
      <c r="S50" s="39" t="str">
        <f>IF(AND($G50="x",Q50&gt;0),0,IF(ISERROR(LOOKUP(R50,Punkte!$D$1:$D$22,Punkte!$E$1:$E$22)),"",LOOKUP((R50),Punkte!$D$1:$D$22,Punkte!$E$1:$E$22)))</f>
        <v/>
      </c>
      <c r="U50" s="99">
        <f>IF($G50="x",0,IF(T50&lt;50,T50-COUNTIFS($G$5:$G50,"x"),0))</f>
        <v>0</v>
      </c>
      <c r="V50" s="39" t="str">
        <f>IF(AND($G50="x",T50&gt;0),0,IF(ISERROR(LOOKUP(U50,Punkte!$D$1:$D$22,Punkte!$E$1:$E$22)),"",LOOKUP((U50),Punkte!$D$1:$D$22,Punkte!$E$1:$E$22)))</f>
        <v/>
      </c>
      <c r="X50" s="99">
        <f>IF($G50="x",0,IF(W50&lt;50,W50-COUNTIFS($G$5:$G50,"x"),0))</f>
        <v>0</v>
      </c>
      <c r="Y50" s="39" t="str">
        <f>IF(AND($G50="x",W50&gt;0),0,IF(ISERROR(LOOKUP(X50,Punkte!$D$1:$D$22,Punkte!$E$1:$E$22)),"",LOOKUP((X50),Punkte!$D$1:$D$22,Punkte!$E$1:$E$22)))</f>
        <v/>
      </c>
      <c r="Z50" s="120">
        <f t="shared" si="3"/>
        <v>0</v>
      </c>
    </row>
    <row r="51" spans="1:26" x14ac:dyDescent="0.25">
      <c r="A51" s="9">
        <f t="shared" si="2"/>
        <v>18</v>
      </c>
      <c r="B51" s="146">
        <f>SUM(IF(ISNUMBER(J51),J51)+IF(ISNUMBER(M51),M51)+IF(ISNUMBER(#REF!),#REF!)+IF(ISNUMBER(#REF!),#REF!)+IF(ISNUMBER(#REF!),#REF!)+IF(ISNUMBER(#REF!),#REF!)+IF(ISNUMBER(#REF!),#REF!)+IF(ISNUMBER(#REF!),#REF!)+IF(ISNUMBER(P51),P51)+IF(ISNUMBER(S51),S51)+IF(ISNUMBER(#REF!),#REF!)+IF(ISNUMBER(V51),V51)+IF(ISNUMBER(Y51),Y51))</f>
        <v>0</v>
      </c>
      <c r="C51" s="3">
        <v>47</v>
      </c>
      <c r="E51" s="15" t="s">
        <v>200</v>
      </c>
      <c r="F51" s="15" t="s">
        <v>43</v>
      </c>
      <c r="G51" s="181" t="s">
        <v>156</v>
      </c>
      <c r="H51" s="63"/>
      <c r="I51" s="99">
        <f>IF($G51="x",0,IF(H51&lt;50,H51-COUNTIFS($G$5:$G51,"x"),0))</f>
        <v>0</v>
      </c>
      <c r="J51" s="39" t="str">
        <f>IF(AND($G51="x",H51&gt;0),0,IF(ISERROR(LOOKUP(I51,Punkte!$D$1:$D$22,Punkte!$E$1:$E$22)),"",LOOKUP((I51),Punkte!$D$1:$D$22,Punkte!$E$1:$E$22)))</f>
        <v/>
      </c>
      <c r="L51" s="99">
        <f>IF($G51="x",0,IF(K51&lt;50,K51-COUNTIFS($G$5:$G51,"x"),0))</f>
        <v>0</v>
      </c>
      <c r="M51" s="39" t="str">
        <f>IF(AND($G51="x",K51&gt;0),0,IF(ISERROR(LOOKUP(L51,Punkte!$D$1:$D$22,Punkte!$E$1:$E$22)),"",LOOKUP((L51),Punkte!$D$1:$D$22,Punkte!$E$1:$E$22)))</f>
        <v/>
      </c>
      <c r="O51" s="99">
        <f>IF($G51="x",0,IF(N51&lt;50,N51-COUNTIFS($G$5:$G51,"x"),0))</f>
        <v>0</v>
      </c>
      <c r="P51" s="39" t="str">
        <f>IF(AND($G51="x",N51&gt;0),0,IF(ISERROR(LOOKUP(O51,Punkte!$D$1:$D$22,Punkte!$E$1:$E$22)),"",LOOKUP((O51),Punkte!$D$1:$D$22,Punkte!$E$1:$E$22)))</f>
        <v/>
      </c>
      <c r="Q51" s="99"/>
      <c r="R51" s="99">
        <f>IF($G51="x",0,IF(Q51&lt;50,Q51-COUNTIFS($G$5:$G51,"x"),0))</f>
        <v>0</v>
      </c>
      <c r="S51" s="39" t="str">
        <f>IF(AND($G51="x",Q51&gt;0),0,IF(ISERROR(LOOKUP(R51,Punkte!$D$1:$D$22,Punkte!$E$1:$E$22)),"",LOOKUP((R51),Punkte!$D$1:$D$22,Punkte!$E$1:$E$22)))</f>
        <v/>
      </c>
      <c r="U51" s="99">
        <f>IF($G51="x",0,IF(T51&lt;50,T51-COUNTIFS($G$5:$G51,"x"),0))</f>
        <v>0</v>
      </c>
      <c r="V51" s="39" t="str">
        <f>IF(AND($G51="x",T51&gt;0),0,IF(ISERROR(LOOKUP(U51,Punkte!$D$1:$D$22,Punkte!$E$1:$E$22)),"",LOOKUP((U51),Punkte!$D$1:$D$22,Punkte!$E$1:$E$22)))</f>
        <v/>
      </c>
      <c r="X51" s="99">
        <f>IF($G51="x",0,IF(W51&lt;50,W51-COUNTIFS($G$5:$G51,"x"),0))</f>
        <v>0</v>
      </c>
      <c r="Y51" s="39" t="str">
        <f>IF(AND($G51="x",W51&gt;0),0,IF(ISERROR(LOOKUP(X51,Punkte!$D$1:$D$22,Punkte!$E$1:$E$22)),"",LOOKUP((X51),Punkte!$D$1:$D$22,Punkte!$E$1:$E$22)))</f>
        <v/>
      </c>
      <c r="Z51" s="120">
        <f t="shared" si="3"/>
        <v>0</v>
      </c>
    </row>
    <row r="52" spans="1:26" x14ac:dyDescent="0.25">
      <c r="A52" s="9">
        <f t="shared" si="2"/>
        <v>18</v>
      </c>
      <c r="B52" s="146">
        <f>SUM(IF(ISNUMBER(J52),J52)+IF(ISNUMBER(M52),M52)+IF(ISNUMBER(#REF!),#REF!)+IF(ISNUMBER(#REF!),#REF!)+IF(ISNUMBER(#REF!),#REF!)+IF(ISNUMBER(#REF!),#REF!)+IF(ISNUMBER(#REF!),#REF!)+IF(ISNUMBER(#REF!),#REF!)+IF(ISNUMBER(P52),P52)+IF(ISNUMBER(S52),S52)+IF(ISNUMBER(#REF!),#REF!)+IF(ISNUMBER(V52),V52)+IF(ISNUMBER(Y52),Y52))</f>
        <v>0</v>
      </c>
      <c r="C52" s="18">
        <v>56</v>
      </c>
      <c r="D52" s="4"/>
      <c r="E52" s="15" t="s">
        <v>260</v>
      </c>
      <c r="F52" s="15" t="s">
        <v>72</v>
      </c>
      <c r="G52" s="181" t="s">
        <v>156</v>
      </c>
      <c r="H52" s="63"/>
      <c r="I52" s="99">
        <f>IF($G52="x",0,IF(H52&lt;50,H52-COUNTIFS($G$5:$G52,"x"),0))</f>
        <v>0</v>
      </c>
      <c r="J52" s="39" t="str">
        <f>IF(AND($G52="x",H52&gt;0),0,IF(ISERROR(LOOKUP(I52,Punkte!$D$1:$D$22,Punkte!$E$1:$E$22)),"",LOOKUP((I52),Punkte!$D$1:$D$22,Punkte!$E$1:$E$22)))</f>
        <v/>
      </c>
      <c r="L52" s="99">
        <f>IF($G52="x",0,IF(K52&lt;50,K52-COUNTIFS($G$5:$G52,"x"),0))</f>
        <v>0</v>
      </c>
      <c r="M52" s="39" t="str">
        <f>IF(AND($G52="x",K52&gt;0),0,IF(ISERROR(LOOKUP(L52,Punkte!$D$1:$D$22,Punkte!$E$1:$E$22)),"",LOOKUP((L52),Punkte!$D$1:$D$22,Punkte!$E$1:$E$22)))</f>
        <v/>
      </c>
      <c r="O52" s="99">
        <f>IF($G52="x",0,IF(N52&lt;50,N52-COUNTIFS($G$5:$G52,"x"),0))</f>
        <v>0</v>
      </c>
      <c r="P52" s="39" t="str">
        <f>IF(AND($G52="x",N52&gt;0),0,IF(ISERROR(LOOKUP(O52,Punkte!$D$1:$D$22,Punkte!$E$1:$E$22)),"",LOOKUP((O52),Punkte!$D$1:$D$22,Punkte!$E$1:$E$22)))</f>
        <v/>
      </c>
      <c r="Q52" s="99"/>
      <c r="R52" s="99">
        <f>IF($G52="x",0,IF(Q52&lt;50,Q52-COUNTIFS($G$5:$G52,"x"),0))</f>
        <v>0</v>
      </c>
      <c r="S52" s="39" t="str">
        <f>IF(AND($G52="x",Q52&gt;0),0,IF(ISERROR(LOOKUP(R52,Punkte!$D$1:$D$22,Punkte!$E$1:$E$22)),"",LOOKUP((R52),Punkte!$D$1:$D$22,Punkte!$E$1:$E$22)))</f>
        <v/>
      </c>
      <c r="U52" s="99">
        <f>IF($G52="x",0,IF(T52&lt;50,T52-COUNTIFS($G$5:$G52,"x"),0))</f>
        <v>0</v>
      </c>
      <c r="V52" s="39" t="str">
        <f>IF(AND($G52="x",T52&gt;0),0,IF(ISERROR(LOOKUP(U52,Punkte!$D$1:$D$22,Punkte!$E$1:$E$22)),"",LOOKUP((U52),Punkte!$D$1:$D$22,Punkte!$E$1:$E$22)))</f>
        <v/>
      </c>
      <c r="X52" s="99">
        <f>IF($G52="x",0,IF(W52&lt;50,W52-COUNTIFS($G$5:$G52,"x"),0))</f>
        <v>0</v>
      </c>
      <c r="Y52" s="39" t="str">
        <f>IF(AND($G52="x",W52&gt;0),0,IF(ISERROR(LOOKUP(X52,Punkte!$D$1:$D$22,Punkte!$E$1:$E$22)),"",LOOKUP((X52),Punkte!$D$1:$D$22,Punkte!$E$1:$E$22)))</f>
        <v/>
      </c>
      <c r="Z52" s="120">
        <f t="shared" si="3"/>
        <v>0</v>
      </c>
    </row>
    <row r="53" spans="1:26" x14ac:dyDescent="0.25">
      <c r="A53" s="9">
        <f t="shared" si="2"/>
        <v>18</v>
      </c>
      <c r="B53" s="146">
        <f>SUM(IF(ISNUMBER(J53),J53)+IF(ISNUMBER(M53),M53)+IF(ISNUMBER(#REF!),#REF!)+IF(ISNUMBER(#REF!),#REF!)+IF(ISNUMBER(#REF!),#REF!)+IF(ISNUMBER(#REF!),#REF!)+IF(ISNUMBER(#REF!),#REF!)+IF(ISNUMBER(#REF!),#REF!)+IF(ISNUMBER(P53),P53)+IF(ISNUMBER(S53),S53)+IF(ISNUMBER(#REF!),#REF!)+IF(ISNUMBER(V53),V53)+IF(ISNUMBER(Y53),Y53))</f>
        <v>0</v>
      </c>
      <c r="C53" s="3">
        <v>60</v>
      </c>
      <c r="E53" s="15" t="s">
        <v>80</v>
      </c>
      <c r="F53" s="15" t="s">
        <v>109</v>
      </c>
      <c r="G53" s="180" t="s">
        <v>156</v>
      </c>
      <c r="H53" s="63"/>
      <c r="I53" s="99">
        <f>IF($G53="x",0,IF(H53&lt;50,H53-COUNTIFS($G$5:$G53,"x"),0))</f>
        <v>0</v>
      </c>
      <c r="J53" s="39" t="str">
        <f>IF(AND($G53="x",H53&gt;0),0,IF(ISERROR(LOOKUP(I53,Punkte!$D$1:$D$22,Punkte!$E$1:$E$22)),"",LOOKUP((I53),Punkte!$D$1:$D$22,Punkte!$E$1:$E$22)))</f>
        <v/>
      </c>
      <c r="L53" s="99">
        <f>IF($G53="x",0,IF(K53&lt;50,K53-COUNTIFS($G$5:$G53,"x"),0))</f>
        <v>0</v>
      </c>
      <c r="M53" s="39" t="str">
        <f>IF(AND($G53="x",K53&gt;0),0,IF(ISERROR(LOOKUP(L53,Punkte!$D$1:$D$22,Punkte!$E$1:$E$22)),"",LOOKUP((L53),Punkte!$D$1:$D$22,Punkte!$E$1:$E$22)))</f>
        <v/>
      </c>
      <c r="O53" s="99">
        <f>IF($G53="x",0,IF(N53&lt;50,N53-COUNTIFS($G$5:$G53,"x"),0))</f>
        <v>0</v>
      </c>
      <c r="P53" s="39" t="str">
        <f>IF(AND($G53="x",N53&gt;0),0,IF(ISERROR(LOOKUP(O53,Punkte!$D$1:$D$22,Punkte!$E$1:$E$22)),"",LOOKUP((O53),Punkte!$D$1:$D$22,Punkte!$E$1:$E$22)))</f>
        <v/>
      </c>
      <c r="R53" s="99">
        <f>IF($G53="x",0,IF(Q53&lt;50,Q53-COUNTIFS($G$5:$G53,"x"),0))</f>
        <v>0</v>
      </c>
      <c r="S53" s="39" t="str">
        <f>IF(AND($G53="x",Q53&gt;0),0,IF(ISERROR(LOOKUP(R53,Punkte!$D$1:$D$22,Punkte!$E$1:$E$22)),"",LOOKUP((R53),Punkte!$D$1:$D$22,Punkte!$E$1:$E$22)))</f>
        <v/>
      </c>
      <c r="U53" s="99">
        <f>IF($G53="x",0,IF(T53&lt;50,T53-COUNTIFS($G$5:$G53,"x"),0))</f>
        <v>0</v>
      </c>
      <c r="V53" s="39" t="str">
        <f>IF(AND($G53="x",T53&gt;0),0,IF(ISERROR(LOOKUP(U53,Punkte!$D$1:$D$22,Punkte!$E$1:$E$22)),"",LOOKUP((U53),Punkte!$D$1:$D$22,Punkte!$E$1:$E$22)))</f>
        <v/>
      </c>
      <c r="X53" s="99">
        <f>IF($G53="x",0,IF(W53&lt;50,W53-COUNTIFS($G$5:$G53,"x"),0))</f>
        <v>0</v>
      </c>
      <c r="Y53" s="39" t="str">
        <f>IF(AND($G53="x",W53&gt;0),0,IF(ISERROR(LOOKUP(X53,Punkte!$D$1:$D$22,Punkte!$E$1:$E$22)),"",LOOKUP((X53),Punkte!$D$1:$D$22,Punkte!$E$1:$E$22)))</f>
        <v/>
      </c>
      <c r="Z53" s="120">
        <f t="shared" si="3"/>
        <v>0</v>
      </c>
    </row>
    <row r="54" spans="1:26" x14ac:dyDescent="0.25">
      <c r="A54" s="9">
        <f t="shared" si="2"/>
        <v>18</v>
      </c>
      <c r="B54" s="146">
        <f>SUM(IF(ISNUMBER(J54),J54)+IF(ISNUMBER(M54),M54)+IF(ISNUMBER(#REF!),#REF!)+IF(ISNUMBER(#REF!),#REF!)+IF(ISNUMBER(#REF!),#REF!)+IF(ISNUMBER(#REF!),#REF!)+IF(ISNUMBER(#REF!),#REF!)+IF(ISNUMBER(#REF!),#REF!)+IF(ISNUMBER(P54),P54)+IF(ISNUMBER(S54),S54)+IF(ISNUMBER(#REF!),#REF!)+IF(ISNUMBER(V54),V54)+IF(ISNUMBER(Y54),Y54))</f>
        <v>0</v>
      </c>
      <c r="C54" s="3">
        <v>62</v>
      </c>
      <c r="D54" s="19"/>
      <c r="E54" s="15" t="s">
        <v>75</v>
      </c>
      <c r="F54" s="15" t="s">
        <v>46</v>
      </c>
      <c r="G54" s="180" t="s">
        <v>156</v>
      </c>
      <c r="H54" s="63"/>
      <c r="I54" s="99">
        <f>IF($G54="x",0,IF(H54&lt;50,H54-COUNTIFS($G$5:$G54,"x"),0))</f>
        <v>0</v>
      </c>
      <c r="J54" s="39" t="str">
        <f>IF(AND($G54="x",H54&gt;0),0,IF(ISERROR(LOOKUP(I54,Punkte!$D$1:$D$22,Punkte!$E$1:$E$22)),"",LOOKUP((I54),Punkte!$D$1:$D$22,Punkte!$E$1:$E$22)))</f>
        <v/>
      </c>
      <c r="L54" s="99">
        <f>IF($G54="x",0,IF(K54&lt;50,K54-COUNTIFS($G$5:$G54,"x"),0))</f>
        <v>0</v>
      </c>
      <c r="M54" s="39" t="str">
        <f>IF(AND($G54="x",K54&gt;0),0,IF(ISERROR(LOOKUP(L54,Punkte!$D$1:$D$22,Punkte!$E$1:$E$22)),"",LOOKUP((L54),Punkte!$D$1:$D$22,Punkte!$E$1:$E$22)))</f>
        <v/>
      </c>
      <c r="O54" s="99">
        <f>IF($G54="x",0,IF(N54&lt;50,N54-COUNTIFS($G$5:$G54,"x"),0))</f>
        <v>0</v>
      </c>
      <c r="P54" s="39" t="str">
        <f>IF(AND($G54="x",N54&gt;0),0,IF(ISERROR(LOOKUP(O54,Punkte!$D$1:$D$22,Punkte!$E$1:$E$22)),"",LOOKUP((O54),Punkte!$D$1:$D$22,Punkte!$E$1:$E$22)))</f>
        <v/>
      </c>
      <c r="Q54" s="99"/>
      <c r="R54" s="99">
        <f>IF($G54="x",0,IF(Q54&lt;50,Q54-COUNTIFS($G$5:$G54,"x"),0))</f>
        <v>0</v>
      </c>
      <c r="S54" s="39" t="str">
        <f>IF(AND($G54="x",Q54&gt;0),0,IF(ISERROR(LOOKUP(R54,Punkte!$D$1:$D$22,Punkte!$E$1:$E$22)),"",LOOKUP((R54),Punkte!$D$1:$D$22,Punkte!$E$1:$E$22)))</f>
        <v/>
      </c>
      <c r="U54" s="99">
        <f>IF($G54="x",0,IF(T54&lt;50,T54-COUNTIFS($G$5:$G54,"x"),0))</f>
        <v>0</v>
      </c>
      <c r="V54" s="39" t="str">
        <f>IF(AND($G54="x",T54&gt;0),0,IF(ISERROR(LOOKUP(U54,Punkte!$D$1:$D$22,Punkte!$E$1:$E$22)),"",LOOKUP((U54),Punkte!$D$1:$D$22,Punkte!$E$1:$E$22)))</f>
        <v/>
      </c>
      <c r="X54" s="99">
        <f>IF($G54="x",0,IF(W54&lt;50,W54-COUNTIFS($G$5:$G54,"x"),0))</f>
        <v>0</v>
      </c>
      <c r="Y54" s="39" t="str">
        <f>IF(AND($G54="x",W54&gt;0),0,IF(ISERROR(LOOKUP(X54,Punkte!$D$1:$D$22,Punkte!$E$1:$E$22)),"",LOOKUP((X54),Punkte!$D$1:$D$22,Punkte!$E$1:$E$22)))</f>
        <v/>
      </c>
      <c r="Z54" s="120">
        <f t="shared" si="3"/>
        <v>0</v>
      </c>
    </row>
    <row r="55" spans="1:26" x14ac:dyDescent="0.25">
      <c r="A55" s="9">
        <f t="shared" si="2"/>
        <v>18</v>
      </c>
      <c r="B55" s="146">
        <f>SUM(IF(ISNUMBER(J55),J55)+IF(ISNUMBER(M55),M55)+IF(ISNUMBER(#REF!),#REF!)+IF(ISNUMBER(#REF!),#REF!)+IF(ISNUMBER(#REF!),#REF!)+IF(ISNUMBER(#REF!),#REF!)+IF(ISNUMBER(#REF!),#REF!)+IF(ISNUMBER(#REF!),#REF!)+IF(ISNUMBER(P55),P55)+IF(ISNUMBER(S55),S55)+IF(ISNUMBER(#REF!),#REF!)+IF(ISNUMBER(V55),V55)+IF(ISNUMBER(Y55),Y55))</f>
        <v>0</v>
      </c>
      <c r="C55" s="3">
        <v>63</v>
      </c>
      <c r="D55" s="19"/>
      <c r="E55" s="15" t="s">
        <v>80</v>
      </c>
      <c r="F55" s="15" t="s">
        <v>55</v>
      </c>
      <c r="G55" s="180" t="s">
        <v>156</v>
      </c>
      <c r="H55" s="63"/>
      <c r="I55" s="99">
        <f>IF($G55="x",0,IF(H55&lt;50,H55-COUNTIFS($G$5:$G55,"x"),0))</f>
        <v>0</v>
      </c>
      <c r="J55" s="39" t="str">
        <f>IF(AND($G55="x",H55&gt;0),0,IF(ISERROR(LOOKUP(I55,Punkte!$D$1:$D$22,Punkte!$E$1:$E$22)),"",LOOKUP((I55),Punkte!$D$1:$D$22,Punkte!$E$1:$E$22)))</f>
        <v/>
      </c>
      <c r="L55" s="99">
        <f>IF($G55="x",0,IF(K55&lt;50,K55-COUNTIFS($G$5:$G55,"x"),0))</f>
        <v>0</v>
      </c>
      <c r="M55" s="39" t="str">
        <f>IF(AND($G55="x",K55&gt;0),0,IF(ISERROR(LOOKUP(L55,Punkte!$D$1:$D$22,Punkte!$E$1:$E$22)),"",LOOKUP((L55),Punkte!$D$1:$D$22,Punkte!$E$1:$E$22)))</f>
        <v/>
      </c>
      <c r="O55" s="99">
        <f>IF($G55="x",0,IF(N55&lt;50,N55-COUNTIFS($G$5:$G55,"x"),0))</f>
        <v>0</v>
      </c>
      <c r="P55" s="39" t="str">
        <f>IF(AND($G55="x",N55&gt;0),0,IF(ISERROR(LOOKUP(O55,Punkte!$D$1:$D$22,Punkte!$E$1:$E$22)),"",LOOKUP((O55),Punkte!$D$1:$D$22,Punkte!$E$1:$E$22)))</f>
        <v/>
      </c>
      <c r="R55" s="99">
        <f>IF($G55="x",0,IF(Q55&lt;50,Q55-COUNTIFS($G$5:$G55,"x"),0))</f>
        <v>0</v>
      </c>
      <c r="S55" s="39" t="str">
        <f>IF(AND($G55="x",Q55&gt;0),0,IF(ISERROR(LOOKUP(R55,Punkte!$D$1:$D$22,Punkte!$E$1:$E$22)),"",LOOKUP((R55),Punkte!$D$1:$D$22,Punkte!$E$1:$E$22)))</f>
        <v/>
      </c>
      <c r="U55" s="99">
        <f>IF($G55="x",0,IF(T55&lt;50,T55-COUNTIFS($G$5:$G55,"x"),0))</f>
        <v>0</v>
      </c>
      <c r="V55" s="39" t="str">
        <f>IF(AND($G55="x",T55&gt;0),0,IF(ISERROR(LOOKUP(U55,Punkte!$D$1:$D$22,Punkte!$E$1:$E$22)),"",LOOKUP((U55),Punkte!$D$1:$D$22,Punkte!$E$1:$E$22)))</f>
        <v/>
      </c>
      <c r="X55" s="99">
        <f>IF($G55="x",0,IF(W55&lt;50,W55-COUNTIFS($G$5:$G55,"x"),0))</f>
        <v>0</v>
      </c>
      <c r="Y55" s="39" t="str">
        <f>IF(AND($G55="x",W55&gt;0),0,IF(ISERROR(LOOKUP(X55,Punkte!$D$1:$D$22,Punkte!$E$1:$E$22)),"",LOOKUP((X55),Punkte!$D$1:$D$22,Punkte!$E$1:$E$22)))</f>
        <v/>
      </c>
      <c r="Z55" s="120">
        <f t="shared" si="3"/>
        <v>0</v>
      </c>
    </row>
    <row r="56" spans="1:26" x14ac:dyDescent="0.25">
      <c r="A56" s="9">
        <f t="shared" si="2"/>
        <v>18</v>
      </c>
      <c r="B56" s="146">
        <f>SUM(IF(ISNUMBER(J56),J56)+IF(ISNUMBER(M56),M56)+IF(ISNUMBER(#REF!),#REF!)+IF(ISNUMBER(#REF!),#REF!)+IF(ISNUMBER(#REF!),#REF!)+IF(ISNUMBER(#REF!),#REF!)+IF(ISNUMBER(#REF!),#REF!)+IF(ISNUMBER(#REF!),#REF!)+IF(ISNUMBER(P56),P56)+IF(ISNUMBER(S56),S56)+IF(ISNUMBER(#REF!),#REF!)+IF(ISNUMBER(V56),V56)+IF(ISNUMBER(Y56),Y56))</f>
        <v>0</v>
      </c>
      <c r="C56" s="18">
        <v>66</v>
      </c>
      <c r="D56" s="20"/>
      <c r="E56" s="15" t="s">
        <v>78</v>
      </c>
      <c r="F56" s="15" t="s">
        <v>79</v>
      </c>
      <c r="G56" s="180" t="s">
        <v>156</v>
      </c>
      <c r="H56" s="63"/>
      <c r="I56" s="99">
        <f>IF($G56="x",0,IF(H56&lt;50,H56-COUNTIFS($G$5:$G56,"x"),0))</f>
        <v>0</v>
      </c>
      <c r="J56" s="39" t="str">
        <f>IF(AND($G56="x",H56&gt;0),0,IF(ISERROR(LOOKUP(I56,Punkte!$D$1:$D$22,Punkte!$E$1:$E$22)),"",LOOKUP((I56),Punkte!$D$1:$D$22,Punkte!$E$1:$E$22)))</f>
        <v/>
      </c>
      <c r="L56" s="99">
        <f>IF($G56="x",0,IF(K56&lt;50,K56-COUNTIFS($G$5:$G56,"x"),0))</f>
        <v>0</v>
      </c>
      <c r="M56" s="39" t="str">
        <f>IF(AND($G56="x",K56&gt;0),0,IF(ISERROR(LOOKUP(L56,Punkte!$D$1:$D$22,Punkte!$E$1:$E$22)),"",LOOKUP((L56),Punkte!$D$1:$D$22,Punkte!$E$1:$E$22)))</f>
        <v/>
      </c>
      <c r="O56" s="99">
        <f>IF($G56="x",0,IF(N56&lt;50,N56-COUNTIFS($G$5:$G56,"x"),0))</f>
        <v>0</v>
      </c>
      <c r="P56" s="39" t="str">
        <f>IF(AND($G56="x",N56&gt;0),0,IF(ISERROR(LOOKUP(O56,Punkte!$D$1:$D$22,Punkte!$E$1:$E$22)),"",LOOKUP((O56),Punkte!$D$1:$D$22,Punkte!$E$1:$E$22)))</f>
        <v/>
      </c>
      <c r="Q56" s="99"/>
      <c r="R56" s="99">
        <f>IF($G56="x",0,IF(Q56&lt;50,Q56-COUNTIFS($G$5:$G56,"x"),0))</f>
        <v>0</v>
      </c>
      <c r="S56" s="39" t="str">
        <f>IF(AND($G56="x",Q56&gt;0),0,IF(ISERROR(LOOKUP(R56,Punkte!$D$1:$D$22,Punkte!$E$1:$E$22)),"",LOOKUP((R56),Punkte!$D$1:$D$22,Punkte!$E$1:$E$22)))</f>
        <v/>
      </c>
      <c r="U56" s="99">
        <f>IF($G56="x",0,IF(T56&lt;50,T56-COUNTIFS($G$5:$G56,"x"),0))</f>
        <v>0</v>
      </c>
      <c r="V56" s="39" t="str">
        <f>IF(AND($G56="x",T56&gt;0),0,IF(ISERROR(LOOKUP(U56,Punkte!$D$1:$D$22,Punkte!$E$1:$E$22)),"",LOOKUP((U56),Punkte!$D$1:$D$22,Punkte!$E$1:$E$22)))</f>
        <v/>
      </c>
      <c r="X56" s="99">
        <f>IF($G56="x",0,IF(W56&lt;50,W56-COUNTIFS($G$5:$G56,"x"),0))</f>
        <v>0</v>
      </c>
      <c r="Y56" s="39" t="str">
        <f>IF(AND($G56="x",W56&gt;0),0,IF(ISERROR(LOOKUP(X56,Punkte!$D$1:$D$22,Punkte!$E$1:$E$22)),"",LOOKUP((X56),Punkte!$D$1:$D$22,Punkte!$E$1:$E$22)))</f>
        <v/>
      </c>
      <c r="Z56" s="120">
        <f t="shared" si="3"/>
        <v>0</v>
      </c>
    </row>
    <row r="57" spans="1:26" x14ac:dyDescent="0.25">
      <c r="A57" s="9">
        <f t="shared" si="2"/>
        <v>18</v>
      </c>
      <c r="B57" s="146">
        <f>SUM(IF(ISNUMBER(J57),J57)+IF(ISNUMBER(M57),M57)+IF(ISNUMBER(#REF!),#REF!)+IF(ISNUMBER(#REF!),#REF!)+IF(ISNUMBER(#REF!),#REF!)+IF(ISNUMBER(#REF!),#REF!)+IF(ISNUMBER(#REF!),#REF!)+IF(ISNUMBER(#REF!),#REF!)+IF(ISNUMBER(P57),P57)+IF(ISNUMBER(S57),S57)+IF(ISNUMBER(#REF!),#REF!)+IF(ISNUMBER(V57),V57)+IF(ISNUMBER(Y57),Y57))</f>
        <v>0</v>
      </c>
      <c r="C57" s="3">
        <v>67</v>
      </c>
      <c r="D57" s="19"/>
      <c r="E57" s="15" t="s">
        <v>73</v>
      </c>
      <c r="F57" s="15" t="s">
        <v>74</v>
      </c>
      <c r="G57" s="181" t="s">
        <v>156</v>
      </c>
      <c r="H57" s="63"/>
      <c r="I57" s="99">
        <f>IF($G57="x",0,IF(H57&lt;50,H57-COUNTIFS($G$5:$G57,"x"),0))</f>
        <v>0</v>
      </c>
      <c r="J57" s="39" t="str">
        <f>IF(AND($G57="x",H57&gt;0),0,IF(ISERROR(LOOKUP(I57,Punkte!$D$1:$D$22,Punkte!$E$1:$E$22)),"",LOOKUP((I57),Punkte!$D$1:$D$22,Punkte!$E$1:$E$22)))</f>
        <v/>
      </c>
      <c r="L57" s="99">
        <f>IF($G57="x",0,IF(K57&lt;50,K57-COUNTIFS($G$5:$G57,"x"),0))</f>
        <v>0</v>
      </c>
      <c r="M57" s="39" t="str">
        <f>IF(AND($G57="x",K57&gt;0),0,IF(ISERROR(LOOKUP(L57,Punkte!$D$1:$D$22,Punkte!$E$1:$E$22)),"",LOOKUP((L57),Punkte!$D$1:$D$22,Punkte!$E$1:$E$22)))</f>
        <v/>
      </c>
      <c r="O57" s="99">
        <f>IF($G57="x",0,IF(N57&lt;50,N57-COUNTIFS($G$5:$G57,"x"),0))</f>
        <v>0</v>
      </c>
      <c r="P57" s="39" t="str">
        <f>IF(AND($G57="x",N57&gt;0),0,IF(ISERROR(LOOKUP(O57,Punkte!$D$1:$D$22,Punkte!$E$1:$E$22)),"",LOOKUP((O57),Punkte!$D$1:$D$22,Punkte!$E$1:$E$22)))</f>
        <v/>
      </c>
      <c r="Q57" s="99"/>
      <c r="R57" s="99">
        <f>IF($G57="x",0,IF(Q57&lt;50,Q57-COUNTIFS($G$5:$G57,"x"),0))</f>
        <v>0</v>
      </c>
      <c r="S57" s="39" t="str">
        <f>IF(AND($G57="x",Q57&gt;0),0,IF(ISERROR(LOOKUP(R57,Punkte!$D$1:$D$22,Punkte!$E$1:$E$22)),"",LOOKUP((R57),Punkte!$D$1:$D$22,Punkte!$E$1:$E$22)))</f>
        <v/>
      </c>
      <c r="U57" s="99">
        <f>IF($G57="x",0,IF(T57&lt;50,T57-COUNTIFS($G$5:$G57,"x"),0))</f>
        <v>0</v>
      </c>
      <c r="V57" s="39" t="str">
        <f>IF(AND($G57="x",T57&gt;0),0,IF(ISERROR(LOOKUP(U57,Punkte!$D$1:$D$22,Punkte!$E$1:$E$22)),"",LOOKUP((U57),Punkte!$D$1:$D$22,Punkte!$E$1:$E$22)))</f>
        <v/>
      </c>
      <c r="X57" s="99">
        <f>IF($G57="x",0,IF(W57&lt;50,W57-COUNTIFS($G$5:$G57,"x"),0))</f>
        <v>0</v>
      </c>
      <c r="Y57" s="39" t="str">
        <f>IF(AND($G57="x",W57&gt;0),0,IF(ISERROR(LOOKUP(X57,Punkte!$D$1:$D$22,Punkte!$E$1:$E$22)),"",LOOKUP((X57),Punkte!$D$1:$D$22,Punkte!$E$1:$E$22)))</f>
        <v/>
      </c>
      <c r="Z57" s="120">
        <f t="shared" si="3"/>
        <v>0</v>
      </c>
    </row>
    <row r="58" spans="1:26" x14ac:dyDescent="0.25">
      <c r="A58" s="9">
        <f t="shared" si="2"/>
        <v>18</v>
      </c>
      <c r="B58" s="146">
        <f>SUM(IF(ISNUMBER(J58),J58)+IF(ISNUMBER(M58),M58)+IF(ISNUMBER(#REF!),#REF!)+IF(ISNUMBER(#REF!),#REF!)+IF(ISNUMBER(#REF!),#REF!)+IF(ISNUMBER(#REF!),#REF!)+IF(ISNUMBER(#REF!),#REF!)+IF(ISNUMBER(#REF!),#REF!)+IF(ISNUMBER(P58),P58)+IF(ISNUMBER(S58),S58)+IF(ISNUMBER(#REF!),#REF!)+IF(ISNUMBER(V58),V58)+IF(ISNUMBER(Y58),Y58))</f>
        <v>0</v>
      </c>
      <c r="C58" s="3">
        <v>71</v>
      </c>
      <c r="D58" s="19"/>
      <c r="E58" s="15" t="s">
        <v>257</v>
      </c>
      <c r="F58" s="15" t="s">
        <v>259</v>
      </c>
      <c r="G58" s="180" t="s">
        <v>156</v>
      </c>
      <c r="H58" s="63"/>
      <c r="I58" s="99">
        <f>IF($G58="x",0,IF(H58&lt;50,H58-COUNTIFS($G$5:$G58,"x"),0))</f>
        <v>0</v>
      </c>
      <c r="J58" s="39" t="str">
        <f>IF(AND($G58="x",H58&gt;0),0,IF(ISERROR(LOOKUP(I58,Punkte!$D$1:$D$22,Punkte!$E$1:$E$22)),"",LOOKUP((I58),Punkte!$D$1:$D$22,Punkte!$E$1:$E$22)))</f>
        <v/>
      </c>
      <c r="L58" s="99">
        <f>IF($G58="x",0,IF(K58&lt;50,K58-COUNTIFS($G$5:$G58,"x"),0))</f>
        <v>0</v>
      </c>
      <c r="M58" s="39" t="str">
        <f>IF(AND($G58="x",K58&gt;0),0,IF(ISERROR(LOOKUP(L58,Punkte!$D$1:$D$22,Punkte!$E$1:$E$22)),"",LOOKUP((L58),Punkte!$D$1:$D$22,Punkte!$E$1:$E$22)))</f>
        <v/>
      </c>
      <c r="O58" s="99">
        <f>IF($G58="x",0,IF(N58&lt;50,N58-COUNTIFS($G$5:$G58,"x"),0))</f>
        <v>0</v>
      </c>
      <c r="P58" s="39" t="str">
        <f>IF(AND($G58="x",N58&gt;0),0,IF(ISERROR(LOOKUP(O58,Punkte!$D$1:$D$22,Punkte!$E$1:$E$22)),"",LOOKUP((O58),Punkte!$D$1:$D$22,Punkte!$E$1:$E$22)))</f>
        <v/>
      </c>
      <c r="Q58" s="99"/>
      <c r="R58" s="99">
        <f>IF($G58="x",0,IF(Q58&lt;50,Q58-COUNTIFS($G$5:$G58,"x"),0))</f>
        <v>0</v>
      </c>
      <c r="S58" s="39" t="str">
        <f>IF(AND($G58="x",Q58&gt;0),0,IF(ISERROR(LOOKUP(R58,Punkte!$D$1:$D$22,Punkte!$E$1:$E$22)),"",LOOKUP((R58),Punkte!$D$1:$D$22,Punkte!$E$1:$E$22)))</f>
        <v/>
      </c>
      <c r="U58" s="99">
        <f>IF($G58="x",0,IF(T58&lt;50,T58-COUNTIFS($G$5:$G58,"x"),0))</f>
        <v>0</v>
      </c>
      <c r="V58" s="39" t="str">
        <f>IF(AND($G58="x",T58&gt;0),0,IF(ISERROR(LOOKUP(U58,Punkte!$D$1:$D$22,Punkte!$E$1:$E$22)),"",LOOKUP((U58),Punkte!$D$1:$D$22,Punkte!$E$1:$E$22)))</f>
        <v/>
      </c>
      <c r="X58" s="99">
        <f>IF($G58="x",0,IF(W58&lt;50,W58-COUNTIFS($G$5:$G58,"x"),0))</f>
        <v>0</v>
      </c>
      <c r="Y58" s="39" t="str">
        <f>IF(AND($G58="x",W58&gt;0),0,IF(ISERROR(LOOKUP(X58,Punkte!$D$1:$D$22,Punkte!$E$1:$E$22)),"",LOOKUP((X58),Punkte!$D$1:$D$22,Punkte!$E$1:$E$22)))</f>
        <v/>
      </c>
      <c r="Z58" s="120">
        <f t="shared" si="3"/>
        <v>0</v>
      </c>
    </row>
    <row r="59" spans="1:26" x14ac:dyDescent="0.25">
      <c r="A59" s="9">
        <f t="shared" si="2"/>
        <v>18</v>
      </c>
      <c r="B59" s="146">
        <f>SUM(IF(ISNUMBER(J59),J59)+IF(ISNUMBER(M59),M59)+IF(ISNUMBER(#REF!),#REF!)+IF(ISNUMBER(#REF!),#REF!)+IF(ISNUMBER(#REF!),#REF!)+IF(ISNUMBER(#REF!),#REF!)+IF(ISNUMBER(#REF!),#REF!)+IF(ISNUMBER(#REF!),#REF!)+IF(ISNUMBER(P59),P59)+IF(ISNUMBER(S59),S59)+IF(ISNUMBER(#REF!),#REF!)+IF(ISNUMBER(V59),V59)+IF(ISNUMBER(Y59),Y59))</f>
        <v>0</v>
      </c>
      <c r="C59" s="3">
        <v>72</v>
      </c>
      <c r="D59" s="19"/>
      <c r="E59" s="15" t="s">
        <v>227</v>
      </c>
      <c r="F59" s="15" t="s">
        <v>77</v>
      </c>
      <c r="G59" s="180" t="s">
        <v>156</v>
      </c>
      <c r="H59" s="63"/>
      <c r="I59" s="99">
        <f>IF($G59="x",0,IF(H59&lt;50,H59-COUNTIFS($G$5:$G59,"x"),0))</f>
        <v>0</v>
      </c>
      <c r="J59" s="39" t="str">
        <f>IF(AND($G59="x",H59&gt;0),0,IF(ISERROR(LOOKUP(I59,Punkte!$D$1:$D$22,Punkte!$E$1:$E$22)),"",LOOKUP((I59),Punkte!$D$1:$D$22,Punkte!$E$1:$E$22)))</f>
        <v/>
      </c>
      <c r="L59" s="99">
        <f>IF($G59="x",0,IF(K59&lt;50,K59-COUNTIFS($G$5:$G59,"x"),0))</f>
        <v>0</v>
      </c>
      <c r="M59" s="39" t="str">
        <f>IF(AND($G59="x",K59&gt;0),0,IF(ISERROR(LOOKUP(L59,Punkte!$D$1:$D$22,Punkte!$E$1:$E$22)),"",LOOKUP((L59),Punkte!$D$1:$D$22,Punkte!$E$1:$E$22)))</f>
        <v/>
      </c>
      <c r="O59" s="99">
        <f>IF($G59="x",0,IF(N59&lt;50,N59-COUNTIFS($G$5:$G59,"x"),0))</f>
        <v>0</v>
      </c>
      <c r="P59" s="39" t="str">
        <f>IF(AND($G59="x",N59&gt;0),0,IF(ISERROR(LOOKUP(O59,Punkte!$D$1:$D$22,Punkte!$E$1:$E$22)),"",LOOKUP((O59),Punkte!$D$1:$D$22,Punkte!$E$1:$E$22)))</f>
        <v/>
      </c>
      <c r="Q59" s="99"/>
      <c r="R59" s="99">
        <f>IF($G59="x",0,IF(Q59&lt;50,Q59-COUNTIFS($G$5:$G59,"x"),0))</f>
        <v>0</v>
      </c>
      <c r="S59" s="39" t="str">
        <f>IF(AND($G59="x",Q59&gt;0),0,IF(ISERROR(LOOKUP(R59,Punkte!$D$1:$D$22,Punkte!$E$1:$E$22)),"",LOOKUP((R59),Punkte!$D$1:$D$22,Punkte!$E$1:$E$22)))</f>
        <v/>
      </c>
      <c r="U59" s="99">
        <f>IF($G59="x",0,IF(T59&lt;50,T59-COUNTIFS($G$5:$G59,"x"),0))</f>
        <v>0</v>
      </c>
      <c r="V59" s="39" t="str">
        <f>IF(AND($G59="x",T59&gt;0),0,IF(ISERROR(LOOKUP(U59,Punkte!$D$1:$D$22,Punkte!$E$1:$E$22)),"",LOOKUP((U59),Punkte!$D$1:$D$22,Punkte!$E$1:$E$22)))</f>
        <v/>
      </c>
      <c r="X59" s="99">
        <f>IF($G59="x",0,IF(W59&lt;50,W59-COUNTIFS($G$5:$G59,"x"),0))</f>
        <v>0</v>
      </c>
      <c r="Y59" s="39" t="str">
        <f>IF(AND($G59="x",W59&gt;0),0,IF(ISERROR(LOOKUP(X59,Punkte!$D$1:$D$22,Punkte!$E$1:$E$22)),"",LOOKUP((X59),Punkte!$D$1:$D$22,Punkte!$E$1:$E$22)))</f>
        <v/>
      </c>
      <c r="Z59" s="120">
        <f t="shared" si="3"/>
        <v>0</v>
      </c>
    </row>
    <row r="60" spans="1:26" s="70" customFormat="1" x14ac:dyDescent="0.25">
      <c r="A60" s="9">
        <f t="shared" si="2"/>
        <v>18</v>
      </c>
      <c r="B60" s="146">
        <f>SUM(IF(ISNUMBER(J60),J60)+IF(ISNUMBER(M60),M60)+IF(ISNUMBER(#REF!),#REF!)+IF(ISNUMBER(#REF!),#REF!)+IF(ISNUMBER(#REF!),#REF!)+IF(ISNUMBER(#REF!),#REF!)+IF(ISNUMBER(#REF!),#REF!)+IF(ISNUMBER(#REF!),#REF!)+IF(ISNUMBER(P60),P60)+IF(ISNUMBER(S60),S60)+IF(ISNUMBER(#REF!),#REF!)+IF(ISNUMBER(V60),V60)+IF(ISNUMBER(Y60),Y60))</f>
        <v>0</v>
      </c>
      <c r="C60" s="84">
        <v>74</v>
      </c>
      <c r="E60" s="65" t="s">
        <v>94</v>
      </c>
      <c r="F60" s="65" t="s">
        <v>174</v>
      </c>
      <c r="G60" s="180" t="s">
        <v>156</v>
      </c>
      <c r="H60" s="63"/>
      <c r="I60" s="99">
        <f>IF($G60="x",0,IF(H60&lt;50,H60-COUNTIFS($G$5:$G60,"x"),0))</f>
        <v>0</v>
      </c>
      <c r="J60" s="39" t="str">
        <f>IF(AND($G60="x",H60&gt;0),0,IF(ISERROR(LOOKUP(I60,Punkte!$D$1:$D$22,Punkte!$E$1:$E$22)),"",LOOKUP((I60),Punkte!$D$1:$D$22,Punkte!$E$1:$E$22)))</f>
        <v/>
      </c>
      <c r="K60" s="3"/>
      <c r="L60" s="99">
        <f>IF($G60="x",0,IF(K60&lt;50,K60-COUNTIFS($G$5:$G60,"x"),0))</f>
        <v>0</v>
      </c>
      <c r="M60" s="39" t="str">
        <f>IF(AND($G60="x",K60&gt;0),0,IF(ISERROR(LOOKUP(L60,Punkte!$D$1:$D$22,Punkte!$E$1:$E$22)),"",LOOKUP((L60),Punkte!$D$1:$D$22,Punkte!$E$1:$E$22)))</f>
        <v/>
      </c>
      <c r="N60" s="3"/>
      <c r="O60" s="99">
        <f>IF($G60="x",0,IF(N60&lt;50,N60-COUNTIFS($G$5:$G60,"x"),0))</f>
        <v>0</v>
      </c>
      <c r="P60" s="39" t="str">
        <f>IF(AND($G60="x",N60&gt;0),0,IF(ISERROR(LOOKUP(O60,Punkte!$D$1:$D$22,Punkte!$E$1:$E$22)),"",LOOKUP((O60),Punkte!$D$1:$D$22,Punkte!$E$1:$E$22)))</f>
        <v/>
      </c>
      <c r="Q60" s="99"/>
      <c r="R60" s="99">
        <f>IF($G60="x",0,IF(Q60&lt;50,Q60-COUNTIFS($G$5:$G60,"x"),0))</f>
        <v>0</v>
      </c>
      <c r="S60" s="39" t="str">
        <f>IF(AND($G60="x",Q60&gt;0),0,IF(ISERROR(LOOKUP(R60,Punkte!$D$1:$D$22,Punkte!$E$1:$E$22)),"",LOOKUP((R60),Punkte!$D$1:$D$22,Punkte!$E$1:$E$22)))</f>
        <v/>
      </c>
      <c r="T60" s="3"/>
      <c r="U60" s="99">
        <f>IF($G60="x",0,IF(T60&lt;50,T60-COUNTIFS($G$5:$G60,"x"),0))</f>
        <v>0</v>
      </c>
      <c r="V60" s="39" t="str">
        <f>IF(AND($G60="x",T60&gt;0),0,IF(ISERROR(LOOKUP(U60,Punkte!$D$1:$D$22,Punkte!$E$1:$E$22)),"",LOOKUP((U60),Punkte!$D$1:$D$22,Punkte!$E$1:$E$22)))</f>
        <v/>
      </c>
      <c r="W60" s="3"/>
      <c r="X60" s="99">
        <f>IF($G60="x",0,IF(W60&lt;50,W60-COUNTIFS($G$5:$G60,"x"),0))</f>
        <v>0</v>
      </c>
      <c r="Y60" s="39" t="str">
        <f>IF(AND($G60="x",W60&gt;0),0,IF(ISERROR(LOOKUP(X60,Punkte!$D$1:$D$22,Punkte!$E$1:$E$22)),"",LOOKUP((X60),Punkte!$D$1:$D$22,Punkte!$E$1:$E$22)))</f>
        <v/>
      </c>
      <c r="Z60" s="120">
        <f t="shared" si="3"/>
        <v>0</v>
      </c>
    </row>
    <row r="61" spans="1:26" s="70" customFormat="1" x14ac:dyDescent="0.25">
      <c r="A61" s="9">
        <f t="shared" si="2"/>
        <v>18</v>
      </c>
      <c r="B61" s="146">
        <f>SUM(IF(ISNUMBER(J61),J61)+IF(ISNUMBER(M61),M61)+IF(ISNUMBER(#REF!),#REF!)+IF(ISNUMBER(#REF!),#REF!)+IF(ISNUMBER(#REF!),#REF!)+IF(ISNUMBER(#REF!),#REF!)+IF(ISNUMBER(#REF!),#REF!)+IF(ISNUMBER(#REF!),#REF!)+IF(ISNUMBER(P61),P61)+IF(ISNUMBER(S61),S61)+IF(ISNUMBER(#REF!),#REF!)+IF(ISNUMBER(V61),V61)+IF(ISNUMBER(Y61),Y61))</f>
        <v>0</v>
      </c>
      <c r="C61" s="84">
        <v>80</v>
      </c>
      <c r="D61" s="64" t="s">
        <v>44</v>
      </c>
      <c r="E61" s="65" t="s">
        <v>175</v>
      </c>
      <c r="F61" s="65" t="s">
        <v>43</v>
      </c>
      <c r="G61" s="181" t="s">
        <v>156</v>
      </c>
      <c r="H61" s="63"/>
      <c r="I61" s="99">
        <f>IF($G61="x",0,IF(H61&lt;50,H61-COUNTIFS($G$5:$G61,"x"),0))</f>
        <v>0</v>
      </c>
      <c r="J61" s="39" t="str">
        <f>IF(AND($G61="x",H61&gt;0),0,IF(ISERROR(LOOKUP(I61,Punkte!$D$1:$D$22,Punkte!$E$1:$E$22)),"",LOOKUP((I61),Punkte!$D$1:$D$22,Punkte!$E$1:$E$22)))</f>
        <v/>
      </c>
      <c r="K61" s="3"/>
      <c r="L61" s="99">
        <f>IF($G61="x",0,IF(K61&lt;50,K61-COUNTIFS($G$5:$G61,"x"),0))</f>
        <v>0</v>
      </c>
      <c r="M61" s="39" t="str">
        <f>IF(AND($G61="x",K61&gt;0),0,IF(ISERROR(LOOKUP(L61,Punkte!$D$1:$D$22,Punkte!$E$1:$E$22)),"",LOOKUP((L61),Punkte!$D$1:$D$22,Punkte!$E$1:$E$22)))</f>
        <v/>
      </c>
      <c r="N61" s="3"/>
      <c r="O61" s="99">
        <f>IF($G61="x",0,IF(N61&lt;50,N61-COUNTIFS($G$5:$G61,"x"),0))</f>
        <v>0</v>
      </c>
      <c r="P61" s="39" t="str">
        <f>IF(AND($G61="x",N61&gt;0),0,IF(ISERROR(LOOKUP(O61,Punkte!$D$1:$D$22,Punkte!$E$1:$E$22)),"",LOOKUP((O61),Punkte!$D$1:$D$22,Punkte!$E$1:$E$22)))</f>
        <v/>
      </c>
      <c r="Q61" s="99"/>
      <c r="R61" s="99">
        <f>IF($G61="x",0,IF(Q61&lt;50,Q61-COUNTIFS($G$5:$G61,"x"),0))</f>
        <v>0</v>
      </c>
      <c r="S61" s="39" t="str">
        <f>IF(AND($G61="x",Q61&gt;0),0,IF(ISERROR(LOOKUP(R61,Punkte!$D$1:$D$22,Punkte!$E$1:$E$22)),"",LOOKUP((R61),Punkte!$D$1:$D$22,Punkte!$E$1:$E$22)))</f>
        <v/>
      </c>
      <c r="T61" s="3"/>
      <c r="U61" s="99">
        <f>IF($G61="x",0,IF(T61&lt;50,T61-COUNTIFS($G$5:$G61,"x"),0))</f>
        <v>0</v>
      </c>
      <c r="V61" s="39" t="str">
        <f>IF(AND($G61="x",T61&gt;0),0,IF(ISERROR(LOOKUP(U61,Punkte!$D$1:$D$22,Punkte!$E$1:$E$22)),"",LOOKUP((U61),Punkte!$D$1:$D$22,Punkte!$E$1:$E$22)))</f>
        <v/>
      </c>
      <c r="W61" s="3"/>
      <c r="X61" s="99">
        <f>IF($G61="x",0,IF(W61&lt;50,W61-COUNTIFS($G$5:$G61,"x"),0))</f>
        <v>0</v>
      </c>
      <c r="Y61" s="39" t="str">
        <f>IF(AND($G61="x",W61&gt;0),0,IF(ISERROR(LOOKUP(X61,Punkte!$D$1:$D$22,Punkte!$E$1:$E$22)),"",LOOKUP((X61),Punkte!$D$1:$D$22,Punkte!$E$1:$E$22)))</f>
        <v/>
      </c>
      <c r="Z61" s="120">
        <f t="shared" si="3"/>
        <v>0</v>
      </c>
    </row>
    <row r="62" spans="1:26" s="70" customFormat="1" x14ac:dyDescent="0.25">
      <c r="A62" s="9">
        <f t="shared" si="2"/>
        <v>18</v>
      </c>
      <c r="B62" s="146">
        <f>SUM(IF(ISNUMBER(J62),J62)+IF(ISNUMBER(M62),M62)+IF(ISNUMBER(#REF!),#REF!)+IF(ISNUMBER(#REF!),#REF!)+IF(ISNUMBER(#REF!),#REF!)+IF(ISNUMBER(#REF!),#REF!)+IF(ISNUMBER(#REF!),#REF!)+IF(ISNUMBER(#REF!),#REF!)+IF(ISNUMBER(P62),P62)+IF(ISNUMBER(S62),S62)+IF(ISNUMBER(#REF!),#REF!)+IF(ISNUMBER(V62),V62)+IF(ISNUMBER(Y62),Y62))</f>
        <v>0</v>
      </c>
      <c r="C62" s="63">
        <v>82</v>
      </c>
      <c r="D62" s="64"/>
      <c r="E62" s="65" t="s">
        <v>227</v>
      </c>
      <c r="F62" s="65" t="s">
        <v>268</v>
      </c>
      <c r="G62" s="181" t="s">
        <v>156</v>
      </c>
      <c r="H62" s="63"/>
      <c r="I62" s="99">
        <f>IF($G62="x",0,IF(H62&lt;50,H62-COUNTIFS($G$5:$G62,"x"),0))</f>
        <v>0</v>
      </c>
      <c r="J62" s="39" t="str">
        <f>IF(AND($G62="x",H62&gt;0),0,IF(ISERROR(LOOKUP(I62,Punkte!$D$1:$D$22,Punkte!$E$1:$E$22)),"",LOOKUP((I62),Punkte!$D$1:$D$22,Punkte!$E$1:$E$22)))</f>
        <v/>
      </c>
      <c r="K62" s="3"/>
      <c r="L62" s="99">
        <f>IF($G62="x",0,IF(K62&lt;50,K62-COUNTIFS($G$5:$G62,"x"),0))</f>
        <v>0</v>
      </c>
      <c r="M62" s="39" t="str">
        <f>IF(AND($G62="x",K62&gt;0),0,IF(ISERROR(LOOKUP(L62,Punkte!$D$1:$D$22,Punkte!$E$1:$E$22)),"",LOOKUP((L62),Punkte!$D$1:$D$22,Punkte!$E$1:$E$22)))</f>
        <v/>
      </c>
      <c r="N62" s="3"/>
      <c r="O62" s="99">
        <f>IF($G62="x",0,IF(N62&lt;50,N62-COUNTIFS($G$5:$G62,"x"),0))</f>
        <v>0</v>
      </c>
      <c r="P62" s="39" t="str">
        <f>IF(AND($G62="x",N62&gt;0),0,IF(ISERROR(LOOKUP(O62,Punkte!$D$1:$D$22,Punkte!$E$1:$E$22)),"",LOOKUP((O62),Punkte!$D$1:$D$22,Punkte!$E$1:$E$22)))</f>
        <v/>
      </c>
      <c r="Q62" s="99"/>
      <c r="R62" s="99">
        <f>IF($G62="x",0,IF(Q62&lt;50,Q62-COUNTIFS($G$5:$G62,"x"),0))</f>
        <v>0</v>
      </c>
      <c r="S62" s="39" t="str">
        <f>IF(AND($G62="x",Q62&gt;0),0,IF(ISERROR(LOOKUP(R62,Punkte!$D$1:$D$22,Punkte!$E$1:$E$22)),"",LOOKUP((R62),Punkte!$D$1:$D$22,Punkte!$E$1:$E$22)))</f>
        <v/>
      </c>
      <c r="T62" s="3"/>
      <c r="U62" s="99">
        <f>IF($G62="x",0,IF(T62&lt;50,T62-COUNTIFS($G$5:$G62,"x"),0))</f>
        <v>0</v>
      </c>
      <c r="V62" s="39" t="str">
        <f>IF(AND($G62="x",T62&gt;0),0,IF(ISERROR(LOOKUP(U62,Punkte!$D$1:$D$22,Punkte!$E$1:$E$22)),"",LOOKUP((U62),Punkte!$D$1:$D$22,Punkte!$E$1:$E$22)))</f>
        <v/>
      </c>
      <c r="W62" s="3"/>
      <c r="X62" s="99">
        <f>IF($G62="x",0,IF(W62&lt;50,W62-COUNTIFS($G$5:$G62,"x"),0))</f>
        <v>0</v>
      </c>
      <c r="Y62" s="39" t="str">
        <f>IF(AND($G62="x",W62&gt;0),0,IF(ISERROR(LOOKUP(X62,Punkte!$D$1:$D$22,Punkte!$E$1:$E$22)),"",LOOKUP((X62),Punkte!$D$1:$D$22,Punkte!$E$1:$E$22)))</f>
        <v/>
      </c>
      <c r="Z62" s="120">
        <f t="shared" si="3"/>
        <v>0</v>
      </c>
    </row>
    <row r="63" spans="1:26" s="70" customFormat="1" collapsed="1" x14ac:dyDescent="0.25">
      <c r="A63" s="9">
        <f t="shared" si="2"/>
        <v>18</v>
      </c>
      <c r="B63" s="146">
        <f>SUM(IF(ISNUMBER(J63),J63)+IF(ISNUMBER(M63),M63)+IF(ISNUMBER(#REF!),#REF!)+IF(ISNUMBER(#REF!),#REF!)+IF(ISNUMBER(#REF!),#REF!)+IF(ISNUMBER(#REF!),#REF!)+IF(ISNUMBER(#REF!),#REF!)+IF(ISNUMBER(#REF!),#REF!)+IF(ISNUMBER(P63),P63)+IF(ISNUMBER(S63),S63)+IF(ISNUMBER(#REF!),#REF!)+IF(ISNUMBER(V63),V63)+IF(ISNUMBER(Y63),Y63))</f>
        <v>0</v>
      </c>
      <c r="C63" s="63">
        <v>89</v>
      </c>
      <c r="D63" s="64"/>
      <c r="E63" s="65" t="s">
        <v>58</v>
      </c>
      <c r="F63" s="65" t="s">
        <v>59</v>
      </c>
      <c r="G63" s="185" t="s">
        <v>156</v>
      </c>
      <c r="H63" s="63"/>
      <c r="I63" s="99">
        <f>IF($G63="x",0,IF(H63&lt;50,H63-COUNTIFS($G$5:$G63,"x"),0))</f>
        <v>0</v>
      </c>
      <c r="J63" s="39" t="str">
        <f>IF(AND($G63="x",H63&gt;0),0,IF(ISERROR(LOOKUP(I63,Punkte!$D$1:$D$22,Punkte!$E$1:$E$22)),"",LOOKUP((I63),Punkte!$D$1:$D$22,Punkte!$E$1:$E$22)))</f>
        <v/>
      </c>
      <c r="K63" s="3"/>
      <c r="L63" s="99">
        <f>IF($G63="x",0,IF(K63&lt;50,K63-COUNTIFS($G$5:$G63,"x"),0))</f>
        <v>0</v>
      </c>
      <c r="M63" s="39" t="str">
        <f>IF(AND($G63="x",K63&gt;0),0,IF(ISERROR(LOOKUP(L63,Punkte!$D$1:$D$22,Punkte!$E$1:$E$22)),"",LOOKUP((L63),Punkte!$D$1:$D$22,Punkte!$E$1:$E$22)))</f>
        <v/>
      </c>
      <c r="N63" s="3"/>
      <c r="O63" s="99">
        <f>IF($G63="x",0,IF(N63&lt;50,N63-COUNTIFS($G$5:$G63,"x"),0))</f>
        <v>0</v>
      </c>
      <c r="P63" s="39" t="str">
        <f>IF(AND($G63="x",N63&gt;0),0,IF(ISERROR(LOOKUP(O63,Punkte!$D$1:$D$22,Punkte!$E$1:$E$22)),"",LOOKUP((O63),Punkte!$D$1:$D$22,Punkte!$E$1:$E$22)))</f>
        <v/>
      </c>
      <c r="Q63" s="99"/>
      <c r="R63" s="99">
        <f>IF($G63="x",0,IF(Q63&lt;50,Q63-COUNTIFS($G$5:$G63,"x"),0))</f>
        <v>0</v>
      </c>
      <c r="S63" s="39" t="str">
        <f>IF(AND($G63="x",Q63&gt;0),0,IF(ISERROR(LOOKUP(R63,Punkte!$D$1:$D$22,Punkte!$E$1:$E$22)),"",LOOKUP((R63),Punkte!$D$1:$D$22,Punkte!$E$1:$E$22)))</f>
        <v/>
      </c>
      <c r="T63" s="3"/>
      <c r="U63" s="99">
        <f>IF($G63="x",0,IF(T63&lt;50,T63-COUNTIFS($G$5:$G63,"x"),0))</f>
        <v>0</v>
      </c>
      <c r="V63" s="39" t="str">
        <f>IF(AND($G63="x",T63&gt;0),0,IF(ISERROR(LOOKUP(U63,Punkte!$D$1:$D$22,Punkte!$E$1:$E$22)),"",LOOKUP((U63),Punkte!$D$1:$D$22,Punkte!$E$1:$E$22)))</f>
        <v/>
      </c>
      <c r="W63" s="3"/>
      <c r="X63" s="99">
        <f>IF($G63="x",0,IF(W63&lt;50,W63-COUNTIFS($G$5:$G63,"x"),0))</f>
        <v>0</v>
      </c>
      <c r="Y63" s="39" t="str">
        <f>IF(AND($G63="x",W63&gt;0),0,IF(ISERROR(LOOKUP(X63,Punkte!$D$1:$D$22,Punkte!$E$1:$E$22)),"",LOOKUP((X63),Punkte!$D$1:$D$22,Punkte!$E$1:$E$22)))</f>
        <v/>
      </c>
      <c r="Z63" s="120">
        <f t="shared" si="3"/>
        <v>0</v>
      </c>
    </row>
    <row r="64" spans="1:26" s="70" customFormat="1" x14ac:dyDescent="0.25">
      <c r="A64" s="9">
        <f t="shared" si="2"/>
        <v>18</v>
      </c>
      <c r="B64" s="146">
        <f>SUM(IF(ISNUMBER(J64),J64)+IF(ISNUMBER(M64),M64)+IF(ISNUMBER(#REF!),#REF!)+IF(ISNUMBER(#REF!),#REF!)+IF(ISNUMBER(#REF!),#REF!)+IF(ISNUMBER(#REF!),#REF!)+IF(ISNUMBER(#REF!),#REF!)+IF(ISNUMBER(#REF!),#REF!)+IF(ISNUMBER(P64),P64)+IF(ISNUMBER(S64),S64)+IF(ISNUMBER(#REF!),#REF!)+IF(ISNUMBER(V64),V64)+IF(ISNUMBER(Y64),Y64))</f>
        <v>0</v>
      </c>
      <c r="C64" s="84">
        <v>90</v>
      </c>
      <c r="E64" s="65" t="s">
        <v>180</v>
      </c>
      <c r="F64" s="65" t="s">
        <v>181</v>
      </c>
      <c r="G64" s="66" t="s">
        <v>156</v>
      </c>
      <c r="H64" s="63"/>
      <c r="I64" s="99">
        <f>IF($G64="x",0,IF(H64&lt;50,H64-COUNTIFS($G$5:$G64,"x"),0))</f>
        <v>0</v>
      </c>
      <c r="J64" s="39" t="str">
        <f>IF(AND($G64="x",H64&gt;0),0,IF(ISERROR(LOOKUP(I64,Punkte!$D$1:$D$22,Punkte!$E$1:$E$22)),"",LOOKUP((I64),Punkte!$D$1:$D$22,Punkte!$E$1:$E$22)))</f>
        <v/>
      </c>
      <c r="K64" s="3"/>
      <c r="L64" s="99">
        <f>IF($G64="x",0,IF(K64&lt;50,K64-COUNTIFS($G$5:$G64,"x"),0))</f>
        <v>0</v>
      </c>
      <c r="M64" s="39" t="str">
        <f>IF(AND($G64="x",K64&gt;0),0,IF(ISERROR(LOOKUP(L64,Punkte!$D$1:$D$22,Punkte!$E$1:$E$22)),"",LOOKUP((L64),Punkte!$D$1:$D$22,Punkte!$E$1:$E$22)))</f>
        <v/>
      </c>
      <c r="N64" s="3"/>
      <c r="O64" s="99">
        <f>IF($G64="x",0,IF(N64&lt;50,N64-COUNTIFS($G$5:$G64,"x"),0))</f>
        <v>0</v>
      </c>
      <c r="P64" s="39" t="str">
        <f>IF(AND($G64="x",N64&gt;0),0,IF(ISERROR(LOOKUP(O64,Punkte!$D$1:$D$22,Punkte!$E$1:$E$22)),"",LOOKUP((O64),Punkte!$D$1:$D$22,Punkte!$E$1:$E$22)))</f>
        <v/>
      </c>
      <c r="Q64" s="99"/>
      <c r="R64" s="99">
        <f>IF($G64="x",0,IF(Q64&lt;50,Q64-COUNTIFS($G$5:$G64,"x"),0))</f>
        <v>0</v>
      </c>
      <c r="S64" s="39" t="str">
        <f>IF(AND($G64="x",Q64&gt;0),0,IF(ISERROR(LOOKUP(R64,Punkte!$D$1:$D$22,Punkte!$E$1:$E$22)),"",LOOKUP((R64),Punkte!$D$1:$D$22,Punkte!$E$1:$E$22)))</f>
        <v/>
      </c>
      <c r="T64" s="3"/>
      <c r="U64" s="99">
        <f>IF($G64="x",0,IF(T64&lt;50,T64-COUNTIFS($G$5:$G64,"x"),0))</f>
        <v>0</v>
      </c>
      <c r="V64" s="39" t="str">
        <f>IF(AND($G64="x",T64&gt;0),0,IF(ISERROR(LOOKUP(U64,Punkte!$D$1:$D$22,Punkte!$E$1:$E$22)),"",LOOKUP((U64),Punkte!$D$1:$D$22,Punkte!$E$1:$E$22)))</f>
        <v/>
      </c>
      <c r="W64" s="3"/>
      <c r="X64" s="99">
        <f>IF($G64="x",0,IF(W64&lt;50,W64-COUNTIFS($G$5:$G64,"x"),0))</f>
        <v>0</v>
      </c>
      <c r="Y64" s="39" t="str">
        <f>IF(AND($G64="x",W64&gt;0),0,IF(ISERROR(LOOKUP(X64,Punkte!$D$1:$D$22,Punkte!$E$1:$E$22)),"",LOOKUP((X64),Punkte!$D$1:$D$22,Punkte!$E$1:$E$22)))</f>
        <v/>
      </c>
      <c r="Z64" s="120">
        <f t="shared" si="3"/>
        <v>0</v>
      </c>
    </row>
    <row r="65" spans="1:26" s="70" customFormat="1" x14ac:dyDescent="0.25">
      <c r="A65" s="9">
        <f t="shared" si="2"/>
        <v>18</v>
      </c>
      <c r="B65" s="146">
        <f>SUM(IF(ISNUMBER(J65),J65)+IF(ISNUMBER(M65),M65)+IF(ISNUMBER(#REF!),#REF!)+IF(ISNUMBER(#REF!),#REF!)+IF(ISNUMBER(#REF!),#REF!)+IF(ISNUMBER(#REF!),#REF!)+IF(ISNUMBER(#REF!),#REF!)+IF(ISNUMBER(#REF!),#REF!)+IF(ISNUMBER(P65),P65)+IF(ISNUMBER(S65),S65)+IF(ISNUMBER(#REF!),#REF!)+IF(ISNUMBER(V65),V65)+IF(ISNUMBER(Y65),Y65))</f>
        <v>0</v>
      </c>
      <c r="C65" s="84">
        <v>94</v>
      </c>
      <c r="D65" s="64" t="s">
        <v>44</v>
      </c>
      <c r="E65" s="65" t="s">
        <v>62</v>
      </c>
      <c r="F65" s="65" t="s">
        <v>63</v>
      </c>
      <c r="G65" s="66" t="s">
        <v>156</v>
      </c>
      <c r="H65" s="63"/>
      <c r="I65" s="99">
        <f>IF($G65="x",0,IF(H65&lt;50,H65-COUNTIFS($G$5:$G65,"x"),0))</f>
        <v>0</v>
      </c>
      <c r="J65" s="39" t="str">
        <f>IF(AND($G65="x",H65&gt;0),0,IF(ISERROR(LOOKUP(I65,Punkte!$D$1:$D$22,Punkte!$E$1:$E$22)),"",LOOKUP((I65),Punkte!$D$1:$D$22,Punkte!$E$1:$E$22)))</f>
        <v/>
      </c>
      <c r="K65" s="3"/>
      <c r="L65" s="99">
        <f>IF($G65="x",0,IF(K65&lt;50,K65-COUNTIFS($G$5:$G65,"x"),0))</f>
        <v>0</v>
      </c>
      <c r="M65" s="39" t="str">
        <f>IF(AND($G65="x",K65&gt;0),0,IF(ISERROR(LOOKUP(L65,Punkte!$D$1:$D$22,Punkte!$E$1:$E$22)),"",LOOKUP((L65),Punkte!$D$1:$D$22,Punkte!$E$1:$E$22)))</f>
        <v/>
      </c>
      <c r="N65" s="3"/>
      <c r="O65" s="99">
        <f>IF($G65="x",0,IF(N65&lt;50,N65-COUNTIFS($G$5:$G65,"x"),0))</f>
        <v>0</v>
      </c>
      <c r="P65" s="39" t="str">
        <f>IF(AND($G65="x",N65&gt;0),0,IF(ISERROR(LOOKUP(O65,Punkte!$D$1:$D$22,Punkte!$E$1:$E$22)),"",LOOKUP((O65),Punkte!$D$1:$D$22,Punkte!$E$1:$E$22)))</f>
        <v/>
      </c>
      <c r="Q65" s="99"/>
      <c r="R65" s="99">
        <f>IF($G65="x",0,IF(Q65&lt;50,Q65-COUNTIFS($G$5:$G65,"x"),0))</f>
        <v>0</v>
      </c>
      <c r="S65" s="39" t="str">
        <f>IF(AND($G65="x",Q65&gt;0),0,IF(ISERROR(LOOKUP(R65,Punkte!$D$1:$D$22,Punkte!$E$1:$E$22)),"",LOOKUP((R65),Punkte!$D$1:$D$22,Punkte!$E$1:$E$22)))</f>
        <v/>
      </c>
      <c r="T65" s="3"/>
      <c r="U65" s="99">
        <f>IF($G65="x",0,IF(T65&lt;50,T65-COUNTIFS($G$5:$G65,"x"),0))</f>
        <v>0</v>
      </c>
      <c r="V65" s="39" t="str">
        <f>IF(AND($G65="x",T65&gt;0),0,IF(ISERROR(LOOKUP(U65,Punkte!$D$1:$D$22,Punkte!$E$1:$E$22)),"",LOOKUP((U65),Punkte!$D$1:$D$22,Punkte!$E$1:$E$22)))</f>
        <v/>
      </c>
      <c r="W65" s="3"/>
      <c r="X65" s="99">
        <f>IF($G65="x",0,IF(W65&lt;50,W65-COUNTIFS($G$5:$G65,"x"),0))</f>
        <v>0</v>
      </c>
      <c r="Y65" s="39" t="str">
        <f>IF(AND($G65="x",W65&gt;0),0,IF(ISERROR(LOOKUP(X65,Punkte!$D$1:$D$22,Punkte!$E$1:$E$22)),"",LOOKUP((X65),Punkte!$D$1:$D$22,Punkte!$E$1:$E$22)))</f>
        <v/>
      </c>
      <c r="Z65" s="120">
        <f t="shared" si="3"/>
        <v>0</v>
      </c>
    </row>
    <row r="66" spans="1:26" s="128" customFormat="1" x14ac:dyDescent="0.25">
      <c r="A66" s="9">
        <f t="shared" si="2"/>
        <v>18</v>
      </c>
      <c r="B66" s="146">
        <f>SUM(IF(ISNUMBER(J66),J66)+IF(ISNUMBER(M66),M66)+IF(ISNUMBER(#REF!),#REF!)+IF(ISNUMBER(#REF!),#REF!)+IF(ISNUMBER(#REF!),#REF!)+IF(ISNUMBER(#REF!),#REF!)+IF(ISNUMBER(#REF!),#REF!)+IF(ISNUMBER(#REF!),#REF!)+IF(ISNUMBER(P66),P66)+IF(ISNUMBER(S66),S66)+IF(ISNUMBER(#REF!),#REF!)+IF(ISNUMBER(V66),V66)+IF(ISNUMBER(Y66),Y66))</f>
        <v>0</v>
      </c>
      <c r="C66" s="84">
        <v>96</v>
      </c>
      <c r="D66" s="70"/>
      <c r="E66" s="65" t="s">
        <v>104</v>
      </c>
      <c r="F66" s="65" t="s">
        <v>74</v>
      </c>
      <c r="G66" s="66" t="s">
        <v>156</v>
      </c>
      <c r="H66" s="63"/>
      <c r="I66" s="99">
        <f>IF($G66="x",0,IF(H66&lt;50,H66-COUNTIFS($G$5:$G66,"x"),0))</f>
        <v>0</v>
      </c>
      <c r="J66" s="39" t="str">
        <f>IF(AND($G66="x",H66&gt;0),0,IF(ISERROR(LOOKUP(I66,Punkte!$D$1:$D$22,Punkte!$E$1:$E$22)),"",LOOKUP((I66),Punkte!$D$1:$D$22,Punkte!$E$1:$E$22)))</f>
        <v/>
      </c>
      <c r="K66" s="3"/>
      <c r="L66" s="99">
        <f>IF($G66="x",0,IF(K66&lt;50,K66-COUNTIFS($G$5:$G66,"x"),0))</f>
        <v>0</v>
      </c>
      <c r="M66" s="39" t="str">
        <f>IF(AND($G66="x",K66&gt;0),0,IF(ISERROR(LOOKUP(L66,Punkte!$D$1:$D$22,Punkte!$E$1:$E$22)),"",LOOKUP((L66),Punkte!$D$1:$D$22,Punkte!$E$1:$E$22)))</f>
        <v/>
      </c>
      <c r="N66" s="3"/>
      <c r="O66" s="99">
        <f>IF($G66="x",0,IF(N66&lt;50,N66-COUNTIFS($G$5:$G66,"x"),0))</f>
        <v>0</v>
      </c>
      <c r="P66" s="39" t="str">
        <f>IF(AND($G66="x",N66&gt;0),0,IF(ISERROR(LOOKUP(O66,Punkte!$D$1:$D$22,Punkte!$E$1:$E$22)),"",LOOKUP((O66),Punkte!$D$1:$D$22,Punkte!$E$1:$E$22)))</f>
        <v/>
      </c>
      <c r="Q66" s="99"/>
      <c r="R66" s="99">
        <f>IF($G66="x",0,IF(Q66&lt;50,Q66-COUNTIFS($G$5:$G66,"x"),0))</f>
        <v>0</v>
      </c>
      <c r="S66" s="39" t="str">
        <f>IF(AND($G66="x",Q66&gt;0),0,IF(ISERROR(LOOKUP(R66,Punkte!$D$1:$D$22,Punkte!$E$1:$E$22)),"",LOOKUP((R66),Punkte!$D$1:$D$22,Punkte!$E$1:$E$22)))</f>
        <v/>
      </c>
      <c r="T66" s="3"/>
      <c r="U66" s="99">
        <f>IF($G66="x",0,IF(T66&lt;50,T66-COUNTIFS($G$5:$G66,"x"),0))</f>
        <v>0</v>
      </c>
      <c r="V66" s="39" t="str">
        <f>IF(AND($G66="x",T66&gt;0),0,IF(ISERROR(LOOKUP(U66,Punkte!$D$1:$D$22,Punkte!$E$1:$E$22)),"",LOOKUP((U66),Punkte!$D$1:$D$22,Punkte!$E$1:$E$22)))</f>
        <v/>
      </c>
      <c r="W66" s="3"/>
      <c r="X66" s="99">
        <f>IF($G66="x",0,IF(W66&lt;50,W66-COUNTIFS($G$5:$G66,"x"),0))</f>
        <v>0</v>
      </c>
      <c r="Y66" s="39" t="str">
        <f>IF(AND($G66="x",W66&gt;0),0,IF(ISERROR(LOOKUP(X66,Punkte!$D$1:$D$22,Punkte!$E$1:$E$22)),"",LOOKUP((X66),Punkte!$D$1:$D$22,Punkte!$E$1:$E$22)))</f>
        <v/>
      </c>
      <c r="Z66" s="120">
        <f t="shared" si="3"/>
        <v>0</v>
      </c>
    </row>
    <row r="67" spans="1:26" s="128" customFormat="1" x14ac:dyDescent="0.25">
      <c r="A67" s="9">
        <f t="shared" si="2"/>
        <v>18</v>
      </c>
      <c r="B67" s="146">
        <f>SUM(IF(ISNUMBER(J67),J67)+IF(ISNUMBER(M67),M67)+IF(ISNUMBER(#REF!),#REF!)+IF(ISNUMBER(#REF!),#REF!)+IF(ISNUMBER(#REF!),#REF!)+IF(ISNUMBER(#REF!),#REF!)+IF(ISNUMBER(#REF!),#REF!)+IF(ISNUMBER(#REF!),#REF!)+IF(ISNUMBER(P67),P67)+IF(ISNUMBER(S67),S67)+IF(ISNUMBER(#REF!),#REF!)+IF(ISNUMBER(V67),V67)+IF(ISNUMBER(Y67),Y67))</f>
        <v>0</v>
      </c>
      <c r="C67" s="63">
        <v>97</v>
      </c>
      <c r="D67" s="64" t="s">
        <v>44</v>
      </c>
      <c r="E67" s="65" t="s">
        <v>135</v>
      </c>
      <c r="F67" s="65" t="s">
        <v>136</v>
      </c>
      <c r="G67" s="66" t="s">
        <v>156</v>
      </c>
      <c r="H67" s="63"/>
      <c r="I67" s="99">
        <f>IF($G67="x",0,IF(H67&lt;50,H67-COUNTIFS($G$5:$G67,"x"),0))</f>
        <v>0</v>
      </c>
      <c r="J67" s="39" t="str">
        <f>IF(AND($G67="x",H67&gt;0),0,IF(ISERROR(LOOKUP(I67,Punkte!$D$1:$D$22,Punkte!$E$1:$E$22)),"",LOOKUP((I67),Punkte!$D$1:$D$22,Punkte!$E$1:$E$22)))</f>
        <v/>
      </c>
      <c r="K67" s="3"/>
      <c r="L67" s="99">
        <f>IF($G67="x",0,IF(K67&lt;50,K67-COUNTIFS($G$5:$G67,"x"),0))</f>
        <v>0</v>
      </c>
      <c r="M67" s="39" t="str">
        <f>IF(AND($G67="x",K67&gt;0),0,IF(ISERROR(LOOKUP(L67,Punkte!$D$1:$D$22,Punkte!$E$1:$E$22)),"",LOOKUP((L67),Punkte!$D$1:$D$22,Punkte!$E$1:$E$22)))</f>
        <v/>
      </c>
      <c r="N67" s="3"/>
      <c r="O67" s="99">
        <f>IF($G67="x",0,IF(N67&lt;50,N67-COUNTIFS($G$5:$G67,"x"),0))</f>
        <v>0</v>
      </c>
      <c r="P67" s="39" t="str">
        <f>IF(AND($G67="x",N67&gt;0),0,IF(ISERROR(LOOKUP(O67,Punkte!$D$1:$D$22,Punkte!$E$1:$E$22)),"",LOOKUP((O67),Punkte!$D$1:$D$22,Punkte!$E$1:$E$22)))</f>
        <v/>
      </c>
      <c r="Q67" s="99"/>
      <c r="R67" s="99">
        <f>IF($G67="x",0,IF(Q67&lt;50,Q67-COUNTIFS($G$5:$G67,"x"),0))</f>
        <v>0</v>
      </c>
      <c r="S67" s="39" t="str">
        <f>IF(AND($G67="x",Q67&gt;0),0,IF(ISERROR(LOOKUP(R67,Punkte!$D$1:$D$22,Punkte!$E$1:$E$22)),"",LOOKUP((R67),Punkte!$D$1:$D$22,Punkte!$E$1:$E$22)))</f>
        <v/>
      </c>
      <c r="T67" s="3"/>
      <c r="U67" s="99">
        <f>IF($G67="x",0,IF(T67&lt;50,T67-COUNTIFS($G$5:$G67,"x"),0))</f>
        <v>0</v>
      </c>
      <c r="V67" s="39" t="str">
        <f>IF(AND($G67="x",T67&gt;0),0,IF(ISERROR(LOOKUP(U67,Punkte!$D$1:$D$22,Punkte!$E$1:$E$22)),"",LOOKUP((U67),Punkte!$D$1:$D$22,Punkte!$E$1:$E$22)))</f>
        <v/>
      </c>
      <c r="W67" s="3"/>
      <c r="X67" s="99">
        <f>IF($G67="x",0,IF(W67&lt;50,W67-COUNTIFS($G$5:$G67,"x"),0))</f>
        <v>0</v>
      </c>
      <c r="Y67" s="39" t="str">
        <f>IF(AND($G67="x",W67&gt;0),0,IF(ISERROR(LOOKUP(X67,Punkte!$D$1:$D$22,Punkte!$E$1:$E$22)),"",LOOKUP((X67),Punkte!$D$1:$D$22,Punkte!$E$1:$E$22)))</f>
        <v/>
      </c>
      <c r="Z67" s="120">
        <f t="shared" si="3"/>
        <v>0</v>
      </c>
    </row>
    <row r="68" spans="1:26" s="128" customFormat="1" x14ac:dyDescent="0.25">
      <c r="A68" s="9">
        <f t="shared" si="2"/>
        <v>18</v>
      </c>
      <c r="B68" s="146">
        <f>SUM(IF(ISNUMBER(J68),J68)+IF(ISNUMBER(M68),M68)+IF(ISNUMBER(#REF!),#REF!)+IF(ISNUMBER(#REF!),#REF!)+IF(ISNUMBER(#REF!),#REF!)+IF(ISNUMBER(#REF!),#REF!)+IF(ISNUMBER(#REF!),#REF!)+IF(ISNUMBER(#REF!),#REF!)+IF(ISNUMBER(P68),P68)+IF(ISNUMBER(S68),S68)+IF(ISNUMBER(#REF!),#REF!)+IF(ISNUMBER(V68),V68)+IF(ISNUMBER(Y68),Y68))</f>
        <v>0</v>
      </c>
      <c r="C68" s="84">
        <v>587</v>
      </c>
      <c r="D68" s="64"/>
      <c r="E68" s="65" t="s">
        <v>123</v>
      </c>
      <c r="F68" s="65" t="s">
        <v>241</v>
      </c>
      <c r="G68" s="66" t="s">
        <v>156</v>
      </c>
      <c r="H68" s="63"/>
      <c r="I68" s="99">
        <f>IF($G68="x",0,IF(H68&lt;50,H68-COUNTIFS($G$5:$G68,"x"),0))</f>
        <v>0</v>
      </c>
      <c r="J68" s="39" t="str">
        <f>IF(AND($G68="x",H68&gt;0),0,IF(ISERROR(LOOKUP(I68,Punkte!$D$1:$D$22,Punkte!$E$1:$E$22)),"",LOOKUP((I68),Punkte!$D$1:$D$22,Punkte!$E$1:$E$22)))</f>
        <v/>
      </c>
      <c r="K68" s="3"/>
      <c r="L68" s="99">
        <f>IF($G68="x",0,IF(K68&lt;50,K68-COUNTIFS($G$5:$G68,"x"),0))</f>
        <v>0</v>
      </c>
      <c r="M68" s="39" t="str">
        <f>IF(AND($G68="x",K68&gt;0),0,IF(ISERROR(LOOKUP(L68,Punkte!$D$1:$D$22,Punkte!$E$1:$E$22)),"",LOOKUP((L68),Punkte!$D$1:$D$22,Punkte!$E$1:$E$22)))</f>
        <v/>
      </c>
      <c r="N68" s="3"/>
      <c r="O68" s="99">
        <f>IF($G68="x",0,IF(N68&lt;50,N68-COUNTIFS($G$5:$G68,"x"),0))</f>
        <v>0</v>
      </c>
      <c r="P68" s="39" t="str">
        <f>IF(AND($G68="x",N68&gt;0),0,IF(ISERROR(LOOKUP(O68,Punkte!$D$1:$D$22,Punkte!$E$1:$E$22)),"",LOOKUP((O68),Punkte!$D$1:$D$22,Punkte!$E$1:$E$22)))</f>
        <v/>
      </c>
      <c r="Q68" s="99"/>
      <c r="R68" s="99">
        <f>IF($G68="x",0,IF(Q68&lt;50,Q68-COUNTIFS($G$5:$G68,"x"),0))</f>
        <v>0</v>
      </c>
      <c r="S68" s="39" t="str">
        <f>IF(AND($G68="x",Q68&gt;0),0,IF(ISERROR(LOOKUP(R68,Punkte!$D$1:$D$22,Punkte!$E$1:$E$22)),"",LOOKUP((R68),Punkte!$D$1:$D$22,Punkte!$E$1:$E$22)))</f>
        <v/>
      </c>
      <c r="T68" s="3"/>
      <c r="U68" s="99">
        <f>IF($G68="x",0,IF(T68&lt;50,T68-COUNTIFS($G$5:$G68,"x"),0))</f>
        <v>0</v>
      </c>
      <c r="V68" s="39" t="str">
        <f>IF(AND($G68="x",T68&gt;0),0,IF(ISERROR(LOOKUP(U68,Punkte!$D$1:$D$22,Punkte!$E$1:$E$22)),"",LOOKUP((U68),Punkte!$D$1:$D$22,Punkte!$E$1:$E$22)))</f>
        <v/>
      </c>
      <c r="W68" s="3"/>
      <c r="X68" s="99">
        <f>IF($G68="x",0,IF(W68&lt;50,W68-COUNTIFS($G$5:$G68,"x"),0))</f>
        <v>0</v>
      </c>
      <c r="Y68" s="39" t="str">
        <f>IF(AND($G68="x",W68&gt;0),0,IF(ISERROR(LOOKUP(X68,Punkte!$D$1:$D$22,Punkte!$E$1:$E$22)),"",LOOKUP((X68),Punkte!$D$1:$D$22,Punkte!$E$1:$E$22)))</f>
        <v/>
      </c>
      <c r="Z68" s="120">
        <f t="shared" si="3"/>
        <v>0</v>
      </c>
    </row>
    <row r="69" spans="1:26" s="128" customFormat="1" x14ac:dyDescent="0.25">
      <c r="A69" s="72"/>
      <c r="B69" s="73"/>
      <c r="C69" s="74"/>
      <c r="D69" s="75"/>
      <c r="E69" s="80"/>
      <c r="F69" s="76"/>
      <c r="G69" s="76"/>
      <c r="H69" s="76"/>
      <c r="I69" s="97"/>
      <c r="J69" s="78"/>
      <c r="K69" s="74"/>
      <c r="L69" s="117"/>
      <c r="M69" s="78"/>
      <c r="N69" s="74"/>
      <c r="O69" s="97"/>
      <c r="P69" s="78"/>
      <c r="Q69" s="74"/>
      <c r="R69" s="97"/>
      <c r="S69" s="78"/>
      <c r="T69" s="74"/>
      <c r="U69" s="97"/>
      <c r="V69" s="77"/>
      <c r="W69" s="74"/>
      <c r="X69" s="97"/>
      <c r="Y69" s="77"/>
      <c r="Z69" s="77"/>
    </row>
    <row r="70" spans="1:26" s="128" customFormat="1" x14ac:dyDescent="0.25">
      <c r="A70" s="52"/>
      <c r="B70" s="129"/>
      <c r="C70" s="116"/>
      <c r="D70" s="52"/>
      <c r="E70" s="56" t="s">
        <v>141</v>
      </c>
      <c r="F70" s="56"/>
      <c r="G70" s="80"/>
      <c r="H70" s="76"/>
      <c r="I70" s="98"/>
      <c r="J70" s="91"/>
      <c r="K70" s="101"/>
      <c r="L70" s="98"/>
      <c r="M70" s="91"/>
      <c r="N70" s="101"/>
      <c r="O70" s="98"/>
      <c r="P70" s="78"/>
      <c r="Q70" s="101"/>
      <c r="R70" s="98"/>
      <c r="S70" s="78"/>
      <c r="T70" s="101"/>
      <c r="U70" s="98"/>
      <c r="V70" s="91"/>
      <c r="W70" s="74"/>
      <c r="X70" s="98"/>
      <c r="Y70" s="77"/>
      <c r="Z70" s="77"/>
    </row>
    <row r="71" spans="1:26" s="128" customFormat="1" x14ac:dyDescent="0.25">
      <c r="A71" s="52"/>
      <c r="B71" s="129"/>
      <c r="C71" s="116"/>
      <c r="D71" s="52"/>
      <c r="E71" s="56" t="s">
        <v>140</v>
      </c>
      <c r="F71" s="130"/>
      <c r="G71" s="80"/>
      <c r="H71" s="76"/>
      <c r="I71" s="97"/>
      <c r="J71" s="92"/>
      <c r="K71" s="74"/>
      <c r="L71" s="97"/>
      <c r="M71" s="92"/>
      <c r="N71" s="74"/>
      <c r="O71" s="97"/>
      <c r="P71" s="78"/>
      <c r="Q71" s="74"/>
      <c r="R71" s="97"/>
      <c r="S71" s="78"/>
      <c r="T71" s="74"/>
      <c r="U71" s="97"/>
      <c r="V71" s="92"/>
      <c r="W71" s="74"/>
      <c r="X71" s="97"/>
      <c r="Y71" s="77"/>
      <c r="Z71" s="77"/>
    </row>
    <row r="72" spans="1:26" s="71" customFormat="1" x14ac:dyDescent="0.25">
      <c r="A72" s="121"/>
      <c r="B72" s="121"/>
      <c r="C72" s="121"/>
      <c r="D72" s="121"/>
      <c r="E72" s="130" t="s">
        <v>311</v>
      </c>
      <c r="F72" s="121"/>
      <c r="G72" s="80"/>
      <c r="H72" s="76"/>
      <c r="I72" s="132"/>
      <c r="J72" s="121"/>
      <c r="K72" s="131"/>
      <c r="L72" s="132"/>
      <c r="M72" s="121"/>
      <c r="N72" s="131"/>
      <c r="O72" s="132"/>
      <c r="P72" s="121"/>
      <c r="Q72" s="131"/>
      <c r="R72" s="132"/>
      <c r="S72" s="121"/>
      <c r="T72" s="131"/>
      <c r="U72" s="132"/>
      <c r="V72" s="121"/>
      <c r="W72" s="131"/>
      <c r="X72" s="132"/>
      <c r="Y72" s="121"/>
      <c r="Z72" s="77"/>
    </row>
    <row r="73" spans="1:26" x14ac:dyDescent="0.25">
      <c r="A73" s="122"/>
      <c r="B73" s="123"/>
      <c r="C73" s="124"/>
      <c r="D73" s="122"/>
      <c r="E73" s="125"/>
      <c r="F73" s="125"/>
      <c r="G73" s="125"/>
      <c r="H73" s="124"/>
      <c r="I73" s="126"/>
      <c r="J73" s="127"/>
      <c r="K73" s="124"/>
      <c r="L73" s="126"/>
      <c r="M73" s="127"/>
      <c r="N73" s="124"/>
      <c r="O73" s="126"/>
      <c r="P73" s="127"/>
      <c r="Q73" s="124"/>
      <c r="R73" s="126"/>
      <c r="S73" s="127"/>
      <c r="T73" s="124"/>
      <c r="U73" s="126"/>
      <c r="V73" s="127"/>
      <c r="W73" s="124"/>
      <c r="X73" s="126"/>
      <c r="Y73" s="127"/>
      <c r="Z73" s="71"/>
    </row>
    <row r="74" spans="1:26" x14ac:dyDescent="0.25">
      <c r="E74" s="29"/>
      <c r="F74" s="29"/>
      <c r="G74" s="29"/>
    </row>
    <row r="75" spans="1:26" x14ac:dyDescent="0.25">
      <c r="E75" s="29"/>
      <c r="F75" s="29"/>
      <c r="G75" s="29"/>
    </row>
    <row r="76" spans="1:26" x14ac:dyDescent="0.25">
      <c r="E76" s="29"/>
      <c r="F76" s="29"/>
      <c r="G76" s="29"/>
    </row>
    <row r="77" spans="1:26" x14ac:dyDescent="0.25">
      <c r="E77" s="29"/>
      <c r="F77" s="29"/>
      <c r="G77" s="29"/>
    </row>
    <row r="78" spans="1:26" x14ac:dyDescent="0.25">
      <c r="E78" s="29"/>
      <c r="F78" s="29"/>
      <c r="G78" s="29"/>
    </row>
    <row r="79" spans="1:26" x14ac:dyDescent="0.25">
      <c r="E79" s="29"/>
      <c r="F79" s="29"/>
      <c r="G79" s="29"/>
    </row>
    <row r="80" spans="1:26" x14ac:dyDescent="0.25">
      <c r="E80" s="29"/>
      <c r="F80" s="29"/>
      <c r="G80" s="29"/>
    </row>
    <row r="81" spans="5:7" x14ac:dyDescent="0.25">
      <c r="E81" s="29"/>
      <c r="F81" s="29"/>
      <c r="G81" s="29"/>
    </row>
    <row r="82" spans="5:7" x14ac:dyDescent="0.25">
      <c r="E82" s="29"/>
      <c r="F82" s="29"/>
      <c r="G82" s="29"/>
    </row>
    <row r="83" spans="5:7" x14ac:dyDescent="0.25">
      <c r="E83" s="29"/>
      <c r="F83" s="29"/>
      <c r="G83" s="29"/>
    </row>
    <row r="84" spans="5:7" x14ac:dyDescent="0.25">
      <c r="E84" s="29"/>
      <c r="F84" s="29"/>
      <c r="G84" s="29"/>
    </row>
    <row r="85" spans="5:7" x14ac:dyDescent="0.25">
      <c r="E85" s="29"/>
      <c r="F85" s="29"/>
      <c r="G85" s="29"/>
    </row>
    <row r="86" spans="5:7" x14ac:dyDescent="0.25">
      <c r="E86" s="29"/>
      <c r="F86" s="29"/>
      <c r="G86" s="29"/>
    </row>
    <row r="87" spans="5:7" x14ac:dyDescent="0.25">
      <c r="E87" s="29"/>
      <c r="F87" s="29"/>
      <c r="G87" s="29"/>
    </row>
    <row r="88" spans="5:7" x14ac:dyDescent="0.25">
      <c r="E88" s="29"/>
      <c r="F88" s="29"/>
      <c r="G88" s="29"/>
    </row>
    <row r="89" spans="5:7" x14ac:dyDescent="0.25">
      <c r="E89" s="29"/>
      <c r="F89" s="29"/>
      <c r="G89" s="29"/>
    </row>
    <row r="90" spans="5:7" x14ac:dyDescent="0.25">
      <c r="E90" s="29"/>
      <c r="F90" s="29"/>
      <c r="G90" s="29"/>
    </row>
    <row r="91" spans="5:7" x14ac:dyDescent="0.25">
      <c r="E91" s="29"/>
      <c r="F91" s="29"/>
      <c r="G91" s="29"/>
    </row>
    <row r="92" spans="5:7" x14ac:dyDescent="0.25">
      <c r="E92" s="29"/>
      <c r="F92" s="29"/>
      <c r="G92" s="29"/>
    </row>
    <row r="93" spans="5:7" x14ac:dyDescent="0.25">
      <c r="E93" s="29"/>
      <c r="F93" s="29"/>
      <c r="G93" s="29"/>
    </row>
    <row r="94" spans="5:7" x14ac:dyDescent="0.25">
      <c r="E94" s="29"/>
      <c r="F94" s="29"/>
      <c r="G94" s="29"/>
    </row>
    <row r="95" spans="5:7" x14ac:dyDescent="0.25">
      <c r="E95" s="29"/>
      <c r="F95" s="29"/>
      <c r="G95" s="29"/>
    </row>
    <row r="96" spans="5:7" x14ac:dyDescent="0.25">
      <c r="E96" s="29"/>
      <c r="F96" s="29"/>
      <c r="G96" s="29"/>
    </row>
    <row r="114" spans="8:24" x14ac:dyDescent="0.25">
      <c r="H114" s="102"/>
      <c r="I114" s="100"/>
      <c r="O114" s="100"/>
      <c r="R114" s="100"/>
      <c r="U114" s="100"/>
      <c r="X114" s="100"/>
    </row>
    <row r="115" spans="8:24" x14ac:dyDescent="0.25">
      <c r="H115" s="102"/>
      <c r="I115" s="100"/>
      <c r="O115" s="100"/>
      <c r="R115" s="100"/>
      <c r="U115" s="100"/>
      <c r="X115" s="100"/>
    </row>
  </sheetData>
  <sheetProtection selectLockedCells="1" selectUnlockedCells="1"/>
  <autoFilter ref="A4:IQ68" xr:uid="{00000000-0009-0000-0000-000005000000}">
    <sortState xmlns:xlrd2="http://schemas.microsoft.com/office/spreadsheetml/2017/richdata2" ref="A5:IQ68">
      <sortCondition ref="A4:A68"/>
    </sortState>
  </autoFilter>
  <mergeCells count="13">
    <mergeCell ref="A1:B1"/>
    <mergeCell ref="H1:M1"/>
    <mergeCell ref="T1:Y1"/>
    <mergeCell ref="H2:M2"/>
    <mergeCell ref="N2:S2"/>
    <mergeCell ref="T2:Y2"/>
    <mergeCell ref="N1:S1"/>
    <mergeCell ref="W3:Y3"/>
    <mergeCell ref="H3:J3"/>
    <mergeCell ref="K3:M3"/>
    <mergeCell ref="N3:P3"/>
    <mergeCell ref="Q3:S3"/>
    <mergeCell ref="T3:V3"/>
  </mergeCells>
  <conditionalFormatting sqref="B1:B1048576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{B2326EE9-49E6-4C25-AE22-6EC8118CA425}</x14:id>
        </ext>
      </extLst>
    </cfRule>
  </conditionalFormatting>
  <conditionalFormatting sqref="G5:G68">
    <cfRule type="cellIs" dxfId="4" priority="1" operator="between">
      <formula>"x"</formula>
      <formula>"x"</formula>
    </cfRule>
  </conditionalFormatting>
  <dataValidations count="2">
    <dataValidation allowBlank="1" showInputMessage="1" showErrorMessage="1" prompt="1. Ergebnisse in Spalte &quot;Platz&quot; eintragen._x000a_2. Sortieren nach Spalte &quot;Platz&quot;_x000a_3. Spalte &quot;Platz ohne Gaststarter&quot; kopieren und einfügen als WERTE_x000a_(damit bleiben die Ergebnisse bei Umsortierung erhalten)" sqref="U1:U1048576 Q14:Q68 R1:R1048576 L3:L1048576 I3:I1048576 O1:O1048576 X1:X1048576" xr:uid="{00000000-0002-0000-0500-000000000000}"/>
    <dataValidation allowBlank="1" showInputMessage="1" showErrorMessage="1" prompt="Spalte für Formeln immer belassen!" sqref="Q5:Q13 H5:H68 V5:W68 M5:N68 J5:K68 S5:T68 Z5:Z72 P5:P68 Y5:Y68" xr:uid="{00000000-0002-0000-0500-000001000000}"/>
  </dataValidations>
  <hyperlinks>
    <hyperlink ref="A1:B1" r:id="rId1" display="MZ-Cup 2014" xr:uid="{00000000-0004-0000-0500-000000000000}"/>
  </hyperlinks>
  <printOptions gridLines="1"/>
  <pageMargins left="0.59055118110236227" right="0.51181102362204722" top="0.39370078740157483" bottom="0.39370078740157483" header="0.19685039370078741" footer="0.19685039370078741"/>
  <pageSetup paperSize="9" scale="47" firstPageNumber="0" orientation="landscape" horizontalDpi="300" verticalDpi="300" r:id="rId2"/>
  <headerFooter alignWithMargins="0">
    <oddHeader>&amp;L&amp;14www.mzcup.de&amp;C&amp;"Arial,Fett"&amp;20MZ-Cup 2020&amp;R&amp;14Stand:  &amp;D</oddHeader>
  </headerFooter>
  <colBreaks count="1" manualBreakCount="1">
    <brk id="30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2326EE9-49E6-4C25-AE22-6EC8118CA4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B1:B1048576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JI116"/>
  <sheetViews>
    <sheetView zoomScale="90" zoomScaleNormal="9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A2" sqref="A2"/>
    </sheetView>
  </sheetViews>
  <sheetFormatPr baseColWidth="10" defaultColWidth="11.5" defaultRowHeight="15.05" outlineLevelCol="1" x14ac:dyDescent="0.25"/>
  <cols>
    <col min="1" max="1" width="11" style="1" customWidth="1"/>
    <col min="2" max="2" width="25.5" style="2" customWidth="1"/>
    <col min="3" max="3" width="8.875" style="3" customWidth="1"/>
    <col min="4" max="4" width="8" style="1" customWidth="1"/>
    <col min="5" max="5" width="18.875" style="4" customWidth="1"/>
    <col min="6" max="6" width="13.5" style="4" customWidth="1"/>
    <col min="7" max="7" width="13" style="4" customWidth="1"/>
    <col min="8" max="8" width="6.5" style="3" customWidth="1"/>
    <col min="9" max="9" width="6.5" style="99" hidden="1" customWidth="1" outlineLevel="1"/>
    <col min="10" max="10" width="5.5" style="6" customWidth="1" collapsed="1"/>
    <col min="11" max="11" width="6.5" style="3" customWidth="1"/>
    <col min="12" max="12" width="6.5" style="99" hidden="1" customWidth="1" outlineLevel="1"/>
    <col min="13" max="13" width="5.5" style="6" customWidth="1" collapsed="1"/>
    <col min="14" max="14" width="6.5" style="3" customWidth="1"/>
    <col min="15" max="15" width="6.5" style="99" hidden="1" customWidth="1" outlineLevel="1"/>
    <col min="16" max="16" width="5.5" style="6" customWidth="1" collapsed="1"/>
    <col min="17" max="17" width="6.5" style="3" customWidth="1"/>
    <col min="18" max="18" width="6.5" style="99" hidden="1" customWidth="1" outlineLevel="1"/>
    <col min="19" max="19" width="5.5" style="6" customWidth="1" collapsed="1"/>
    <col min="20" max="20" width="6.5" style="3" customWidth="1"/>
    <col min="21" max="21" width="6.5" style="99" hidden="1" customWidth="1" outlineLevel="1"/>
    <col min="22" max="22" width="5.5" style="6" customWidth="1" collapsed="1"/>
    <col min="23" max="23" width="6.5" style="3" customWidth="1"/>
    <col min="24" max="24" width="6.5" style="99" hidden="1" customWidth="1" outlineLevel="1"/>
    <col min="25" max="25" width="5.5" style="6" customWidth="1" collapsed="1"/>
    <col min="26" max="26" width="6.5" style="3" customWidth="1"/>
    <col min="27" max="27" width="6.5" style="99" hidden="1" customWidth="1" outlineLevel="1"/>
    <col min="28" max="28" width="5.5" style="6" customWidth="1" collapsed="1"/>
    <col min="29" max="29" width="6.5" style="3" customWidth="1"/>
    <col min="30" max="30" width="6.5" style="99" hidden="1" customWidth="1" outlineLevel="1"/>
    <col min="31" max="31" width="5.5" style="6" customWidth="1" collapsed="1"/>
    <col min="32" max="32" width="6.5" style="3" customWidth="1"/>
    <col min="33" max="33" width="6.5" style="99" hidden="1" customWidth="1" outlineLevel="1"/>
    <col min="34" max="34" width="5.5" style="6" customWidth="1" collapsed="1"/>
    <col min="35" max="35" width="6.5" style="3" customWidth="1"/>
    <col min="36" max="36" width="6.5" style="99" hidden="1" customWidth="1" outlineLevel="1"/>
    <col min="37" max="37" width="5.5" style="6" customWidth="1" collapsed="1"/>
    <col min="38" max="38" width="6.5" style="3" customWidth="1"/>
    <col min="39" max="39" width="6.5" style="99" hidden="1" customWidth="1" outlineLevel="1"/>
    <col min="40" max="40" width="5.5" style="6" customWidth="1" collapsed="1"/>
    <col min="41" max="41" width="6.5" style="3" customWidth="1"/>
    <col min="42" max="42" width="6.5" style="99" hidden="1" customWidth="1" outlineLevel="1"/>
    <col min="43" max="43" width="5.5" style="6" customWidth="1" collapsed="1"/>
    <col min="44" max="44" width="16.875" style="4" hidden="1" customWidth="1" outlineLevel="1"/>
    <col min="45" max="45" width="11.5" style="4" collapsed="1"/>
    <col min="46" max="159" width="11.5" style="4"/>
    <col min="160" max="160" width="11.5" style="4" hidden="1" customWidth="1"/>
    <col min="161" max="16384" width="11.5" style="4"/>
  </cols>
  <sheetData>
    <row r="1" spans="1:46" ht="20.3" x14ac:dyDescent="0.35">
      <c r="A1" s="320" t="s">
        <v>303</v>
      </c>
      <c r="B1" s="320"/>
      <c r="G1" s="159" t="s">
        <v>150</v>
      </c>
      <c r="H1" s="319" t="s">
        <v>281</v>
      </c>
      <c r="I1" s="319"/>
      <c r="J1" s="319"/>
      <c r="K1" s="319"/>
      <c r="L1" s="319"/>
      <c r="M1" s="319"/>
      <c r="N1" s="319" t="s">
        <v>279</v>
      </c>
      <c r="O1" s="319"/>
      <c r="P1" s="319"/>
      <c r="Q1" s="319"/>
      <c r="R1" s="319"/>
      <c r="S1" s="319"/>
      <c r="T1" s="314" t="s">
        <v>282</v>
      </c>
      <c r="U1" s="315"/>
      <c r="V1" s="315"/>
      <c r="W1" s="315"/>
      <c r="X1" s="315"/>
      <c r="Y1" s="325"/>
      <c r="Z1" s="314" t="s">
        <v>283</v>
      </c>
      <c r="AA1" s="315"/>
      <c r="AB1" s="315"/>
      <c r="AC1" s="315"/>
      <c r="AD1" s="315"/>
      <c r="AE1" s="315"/>
      <c r="AF1" s="314" t="s">
        <v>284</v>
      </c>
      <c r="AG1" s="315"/>
      <c r="AH1" s="315"/>
      <c r="AI1" s="315"/>
      <c r="AJ1" s="315"/>
      <c r="AK1" s="325"/>
      <c r="AL1" s="314" t="s">
        <v>4</v>
      </c>
      <c r="AM1" s="315"/>
      <c r="AN1" s="315"/>
      <c r="AO1" s="315"/>
      <c r="AP1" s="315"/>
      <c r="AQ1" s="325"/>
    </row>
    <row r="2" spans="1:46" x14ac:dyDescent="0.25">
      <c r="A2" s="7"/>
      <c r="B2" s="7"/>
      <c r="G2" s="159" t="s">
        <v>151</v>
      </c>
      <c r="H2" s="321" t="s">
        <v>304</v>
      </c>
      <c r="I2" s="321"/>
      <c r="J2" s="321"/>
      <c r="K2" s="321"/>
      <c r="L2" s="321"/>
      <c r="M2" s="321"/>
      <c r="N2" s="321" t="s">
        <v>305</v>
      </c>
      <c r="O2" s="321"/>
      <c r="P2" s="321"/>
      <c r="Q2" s="321"/>
      <c r="R2" s="321"/>
      <c r="S2" s="321"/>
      <c r="T2" s="316" t="s">
        <v>306</v>
      </c>
      <c r="U2" s="317"/>
      <c r="V2" s="317"/>
      <c r="W2" s="317"/>
      <c r="X2" s="317"/>
      <c r="Y2" s="318"/>
      <c r="Z2" s="316" t="s">
        <v>307</v>
      </c>
      <c r="AA2" s="317"/>
      <c r="AB2" s="317"/>
      <c r="AC2" s="317"/>
      <c r="AD2" s="317"/>
      <c r="AE2" s="317"/>
      <c r="AF2" s="316" t="s">
        <v>309</v>
      </c>
      <c r="AG2" s="317"/>
      <c r="AH2" s="317"/>
      <c r="AI2" s="317"/>
      <c r="AJ2" s="317"/>
      <c r="AK2" s="318"/>
      <c r="AL2" s="316" t="s">
        <v>310</v>
      </c>
      <c r="AM2" s="317"/>
      <c r="AN2" s="317"/>
      <c r="AO2" s="317"/>
      <c r="AP2" s="317"/>
      <c r="AQ2" s="318"/>
      <c r="AR2" s="3"/>
    </row>
    <row r="3" spans="1:46" ht="16.2" customHeight="1" x14ac:dyDescent="0.25">
      <c r="A3" s="7"/>
      <c r="E3" s="1"/>
      <c r="F3" s="1"/>
      <c r="H3" s="319" t="s">
        <v>12</v>
      </c>
      <c r="I3" s="319"/>
      <c r="J3" s="319"/>
      <c r="K3" s="319" t="s">
        <v>13</v>
      </c>
      <c r="L3" s="319"/>
      <c r="M3" s="319"/>
      <c r="N3" s="319" t="s">
        <v>14</v>
      </c>
      <c r="O3" s="319"/>
      <c r="P3" s="319"/>
      <c r="Q3" s="319" t="s">
        <v>15</v>
      </c>
      <c r="R3" s="319"/>
      <c r="S3" s="319"/>
      <c r="T3" s="319" t="s">
        <v>16</v>
      </c>
      <c r="U3" s="319"/>
      <c r="V3" s="319"/>
      <c r="W3" s="319" t="s">
        <v>308</v>
      </c>
      <c r="X3" s="319"/>
      <c r="Y3" s="319"/>
      <c r="Z3" s="319" t="s">
        <v>18</v>
      </c>
      <c r="AA3" s="319"/>
      <c r="AB3" s="319"/>
      <c r="AC3" s="319" t="s">
        <v>19</v>
      </c>
      <c r="AD3" s="319"/>
      <c r="AE3" s="319"/>
      <c r="AF3" s="319" t="s">
        <v>20</v>
      </c>
      <c r="AG3" s="319"/>
      <c r="AH3" s="319"/>
      <c r="AI3" s="319" t="s">
        <v>21</v>
      </c>
      <c r="AJ3" s="319"/>
      <c r="AK3" s="319"/>
      <c r="AL3" s="322" t="s">
        <v>22</v>
      </c>
      <c r="AM3" s="323"/>
      <c r="AN3" s="324"/>
      <c r="AO3" s="322" t="s">
        <v>191</v>
      </c>
      <c r="AP3" s="323"/>
      <c r="AQ3" s="324"/>
      <c r="AR3" s="112"/>
      <c r="AS3" s="113"/>
      <c r="AT3" s="114"/>
    </row>
    <row r="4" spans="1:46" s="158" customFormat="1" ht="29.45" customHeight="1" thickBot="1" x14ac:dyDescent="0.3">
      <c r="A4" s="151" t="s">
        <v>24</v>
      </c>
      <c r="B4" s="152" t="s">
        <v>25</v>
      </c>
      <c r="C4" s="153" t="s">
        <v>255</v>
      </c>
      <c r="D4" s="151" t="s">
        <v>27</v>
      </c>
      <c r="E4" s="154" t="s">
        <v>28</v>
      </c>
      <c r="F4" s="154" t="s">
        <v>29</v>
      </c>
      <c r="G4" s="168" t="s">
        <v>256</v>
      </c>
      <c r="H4" s="153" t="s">
        <v>30</v>
      </c>
      <c r="I4" s="155" t="s">
        <v>206</v>
      </c>
      <c r="J4" s="156" t="s">
        <v>31</v>
      </c>
      <c r="K4" s="153" t="s">
        <v>30</v>
      </c>
      <c r="L4" s="155" t="s">
        <v>206</v>
      </c>
      <c r="M4" s="156" t="s">
        <v>31</v>
      </c>
      <c r="N4" s="153" t="s">
        <v>30</v>
      </c>
      <c r="O4" s="155" t="s">
        <v>206</v>
      </c>
      <c r="P4" s="156" t="s">
        <v>31</v>
      </c>
      <c r="Q4" s="153" t="s">
        <v>30</v>
      </c>
      <c r="R4" s="155" t="s">
        <v>206</v>
      </c>
      <c r="S4" s="156" t="s">
        <v>31</v>
      </c>
      <c r="T4" s="153" t="s">
        <v>30</v>
      </c>
      <c r="U4" s="155" t="s">
        <v>206</v>
      </c>
      <c r="V4" s="156" t="s">
        <v>31</v>
      </c>
      <c r="W4" s="153" t="s">
        <v>30</v>
      </c>
      <c r="X4" s="155" t="s">
        <v>206</v>
      </c>
      <c r="Y4" s="156" t="s">
        <v>31</v>
      </c>
      <c r="Z4" s="153" t="s">
        <v>30</v>
      </c>
      <c r="AA4" s="155" t="s">
        <v>206</v>
      </c>
      <c r="AB4" s="156" t="s">
        <v>31</v>
      </c>
      <c r="AC4" s="153" t="s">
        <v>30</v>
      </c>
      <c r="AD4" s="155" t="s">
        <v>206</v>
      </c>
      <c r="AE4" s="156" t="s">
        <v>31</v>
      </c>
      <c r="AF4" s="153" t="s">
        <v>30</v>
      </c>
      <c r="AG4" s="155" t="s">
        <v>206</v>
      </c>
      <c r="AH4" s="156" t="s">
        <v>31</v>
      </c>
      <c r="AI4" s="153" t="s">
        <v>30</v>
      </c>
      <c r="AJ4" s="155" t="s">
        <v>206</v>
      </c>
      <c r="AK4" s="156" t="s">
        <v>31</v>
      </c>
      <c r="AL4" s="153" t="s">
        <v>30</v>
      </c>
      <c r="AM4" s="155" t="s">
        <v>206</v>
      </c>
      <c r="AN4" s="156" t="s">
        <v>31</v>
      </c>
      <c r="AO4" s="153" t="s">
        <v>30</v>
      </c>
      <c r="AP4" s="155" t="s">
        <v>206</v>
      </c>
      <c r="AQ4" s="156" t="s">
        <v>31</v>
      </c>
      <c r="AR4" s="157" t="s">
        <v>207</v>
      </c>
    </row>
    <row r="5" spans="1:46" s="71" customFormat="1" x14ac:dyDescent="0.25">
      <c r="A5" s="145">
        <f t="shared" ref="A5:A36" si="0">_xlfn.RANK.EQ(B5,$B$5:$B$67)</f>
        <v>1</v>
      </c>
      <c r="B5" s="146">
        <f>SUM(IF(ISNUMBER(J5),J5)+IF(ISNUMBER(M5),M5)+IF(ISNUMBER(P5),P5)+IF(ISNUMBER(S5),S5)+IF(ISNUMBER(V5),V5)+IF(ISNUMBER(Y5),Y5)+IF(ISNUMBER(AB5),AB5)+IF(ISNUMBER(AE5),AE5)+IF(ISNUMBER(AH5),AH5)+IF(ISNUMBER(AK5),AK5)+IF(ISNUMBER(#REF!),#REF!)+IF(ISNUMBER(AN5),AN5)+IF(ISNUMBER(AQ5),AQ5))</f>
        <v>235</v>
      </c>
      <c r="C5" s="124">
        <v>11</v>
      </c>
      <c r="D5" s="122"/>
      <c r="E5" s="147" t="s">
        <v>37</v>
      </c>
      <c r="F5" s="147" t="s">
        <v>38</v>
      </c>
      <c r="G5" s="148"/>
      <c r="H5" s="63">
        <v>2</v>
      </c>
      <c r="I5" s="99">
        <v>2</v>
      </c>
      <c r="J5" s="39">
        <f>IF(AND($G5="x",H5&gt;0),0,IF(ISERROR(LOOKUP(I5,Punkte!$D$1:$D$22,Punkte!$E$1:$E$22)),"",LOOKUP((I5),Punkte!$D$1:$D$22,Punkte!$E$1:$E$22)))</f>
        <v>20</v>
      </c>
      <c r="K5" s="3">
        <v>1</v>
      </c>
      <c r="L5" s="99">
        <v>1</v>
      </c>
      <c r="M5" s="39">
        <f>IF(AND($G5="x",K5&gt;0),0,IF(ISERROR(LOOKUP(L5,Punkte!$D$1:$D$22,Punkte!$E$1:$E$22)),"",LOOKUP((L5),Punkte!$D$1:$D$22,Punkte!$E$1:$E$22)))</f>
        <v>25</v>
      </c>
      <c r="N5" s="3">
        <v>1</v>
      </c>
      <c r="O5" s="99">
        <v>1</v>
      </c>
      <c r="P5" s="39">
        <f>IF(AND($G5="x",N5&gt;0),0,IF(ISERROR(LOOKUP(O5,Punkte!$D$1:$D$22,Punkte!$E$1:$E$22)),"",LOOKUP((O5),Punkte!$D$1:$D$22,Punkte!$E$1:$E$22)))</f>
        <v>25</v>
      </c>
      <c r="Q5" s="3">
        <v>2</v>
      </c>
      <c r="R5" s="99">
        <v>2</v>
      </c>
      <c r="S5" s="39">
        <f>IF(AND($G5="x",Q5&gt;0),0,IF(ISERROR(LOOKUP(R5,Punkte!$D$1:$D$22,Punkte!$E$1:$E$22)),"",LOOKUP((R5),Punkte!$D$1:$D$22,Punkte!$E$1:$E$22)))</f>
        <v>20</v>
      </c>
      <c r="T5" s="3">
        <v>9</v>
      </c>
      <c r="U5" s="99">
        <v>8</v>
      </c>
      <c r="V5" s="39">
        <f>IF(AND($G5="x",T5&gt;0),0,IF(ISERROR(LOOKUP(U5,Punkte!$D$1:$D$22,Punkte!$E$1:$E$22)),"",LOOKUP((U5),Punkte!$D$1:$D$22,Punkte!$E$1:$E$22)))</f>
        <v>8</v>
      </c>
      <c r="W5" s="3">
        <v>2</v>
      </c>
      <c r="X5" s="99">
        <v>2</v>
      </c>
      <c r="Y5" s="39">
        <f>IF(AND($G5="x",W5&gt;0),0,IF(ISERROR(LOOKUP(X5,Punkte!$D$1:$D$22,Punkte!$E$1:$E$22)),"",LOOKUP((X5),Punkte!$D$1:$D$22,Punkte!$E$1:$E$22)))</f>
        <v>20</v>
      </c>
      <c r="Z5" s="3">
        <v>1</v>
      </c>
      <c r="AA5" s="99">
        <v>1</v>
      </c>
      <c r="AB5" s="39">
        <f>IF(AND($G5="x",Z5&gt;0),0,IF(ISERROR(LOOKUP(AA5,Punkte!$D$1:$D$22,Punkte!$E$1:$E$22)),"",LOOKUP((AA5),Punkte!$D$1:$D$22,Punkte!$E$1:$E$22)))</f>
        <v>25</v>
      </c>
      <c r="AC5" s="3">
        <v>1</v>
      </c>
      <c r="AD5" s="99">
        <v>1</v>
      </c>
      <c r="AE5" s="39">
        <f>IF(AND($G5="x",AC5&gt;0),0,IF(ISERROR(LOOKUP(AD5,Punkte!$D$1:$D$22,Punkte!$E$1:$E$22)),"",LOOKUP((AD5),Punkte!$D$1:$D$22,Punkte!$E$1:$E$22)))</f>
        <v>25</v>
      </c>
      <c r="AF5" s="3">
        <v>7</v>
      </c>
      <c r="AG5" s="99">
        <v>5</v>
      </c>
      <c r="AH5" s="39">
        <f>IF(AND($G5="x",AF5&gt;0),0,IF(ISERROR(LOOKUP(AG5,Punkte!$D$1:$D$22,Punkte!$E$1:$E$22)),"",LOOKUP((AG5),Punkte!$D$1:$D$22,Punkte!$E$1:$E$22)))</f>
        <v>11</v>
      </c>
      <c r="AI5" s="3">
        <v>2</v>
      </c>
      <c r="AJ5" s="99">
        <v>2</v>
      </c>
      <c r="AK5" s="39">
        <f>IF(AND($G5="x",AI5&gt;0),0,IF(ISERROR(LOOKUP(AJ5,Punkte!$D$1:$D$22,Punkte!$E$1:$E$22)),"",LOOKUP((AJ5),Punkte!$D$1:$D$22,Punkte!$E$1:$E$22)))</f>
        <v>20</v>
      </c>
      <c r="AL5" s="3">
        <v>2</v>
      </c>
      <c r="AM5" s="99">
        <v>2</v>
      </c>
      <c r="AN5" s="39">
        <f>IF(AND($G5="x",AL5&gt;0),0,IF(ISERROR(LOOKUP(AM5,Punkte!$D$1:$D$22,Punkte!$E$1:$E$22)),"",LOOKUP((AM5),Punkte!$D$1:$D$22,Punkte!$E$1:$E$22)))</f>
        <v>20</v>
      </c>
      <c r="AO5" s="3">
        <v>3</v>
      </c>
      <c r="AP5" s="182">
        <v>3</v>
      </c>
      <c r="AQ5" s="39">
        <f>IF(AND($G5="x",AO5&gt;0),0,IF(ISERROR(LOOKUP(AP5,Punkte!$D$1:$D$22,Punkte!$E$1:$E$22)),"",LOOKUP((AP5),Punkte!$D$1:$D$22,Punkte!$E$1:$E$22)))</f>
        <v>16</v>
      </c>
      <c r="AR5" s="120">
        <f t="shared" ref="AR5:AR36" si="1">COUNTA(H5,K5,N5,Q5,T5,W5,Z5,AC5,AF5,AI5,AL5,AO5)</f>
        <v>12</v>
      </c>
    </row>
    <row r="6" spans="1:46" collapsed="1" x14ac:dyDescent="0.25">
      <c r="A6" s="9">
        <f t="shared" si="0"/>
        <v>2</v>
      </c>
      <c r="B6" s="146">
        <f>SUM(IF(ISNUMBER(J6),J6)+IF(ISNUMBER(M6),M6)+IF(ISNUMBER(P6),P6)+IF(ISNUMBER(S6),S6)+IF(ISNUMBER(V6),V6)+IF(ISNUMBER(Y6),Y6)+IF(ISNUMBER(AB6),AB6)+IF(ISNUMBER(AE6),AE6)+IF(ISNUMBER(AH6),AH6)+IF(ISNUMBER(AK6),AK6)+IF(ISNUMBER(#REF!),#REF!)+IF(ISNUMBER(AN6),AN6)+IF(ISNUMBER(AQ6),AQ6))</f>
        <v>234</v>
      </c>
      <c r="C6" s="3">
        <v>77</v>
      </c>
      <c r="E6" s="15" t="s">
        <v>33</v>
      </c>
      <c r="F6" s="15" t="s">
        <v>34</v>
      </c>
      <c r="G6" s="179"/>
      <c r="H6" s="63">
        <v>4</v>
      </c>
      <c r="I6" s="99">
        <v>4</v>
      </c>
      <c r="J6" s="39">
        <f>IF(AND($G6="x",H6&gt;0),0,IF(ISERROR(LOOKUP(I6,Punkte!$D$1:$D$22,Punkte!$E$1:$E$22)),"",LOOKUP((I6),Punkte!$D$1:$D$22,Punkte!$E$1:$E$22)))</f>
        <v>13</v>
      </c>
      <c r="K6" s="3" t="s">
        <v>47</v>
      </c>
      <c r="L6" s="99">
        <v>0</v>
      </c>
      <c r="M6" s="39" t="str">
        <f>IF(AND($G6="x",K6&gt;0),0,IF(ISERROR(LOOKUP(L6,Punkte!$D$1:$D$22,Punkte!$E$1:$E$22)),"",LOOKUP((L6),Punkte!$D$1:$D$22,Punkte!$E$1:$E$22)))</f>
        <v/>
      </c>
      <c r="N6" s="3">
        <v>2</v>
      </c>
      <c r="O6" s="99">
        <v>2</v>
      </c>
      <c r="P6" s="39">
        <f>IF(AND($G6="x",N6&gt;0),0,IF(ISERROR(LOOKUP(O6,Punkte!$D$1:$D$22,Punkte!$E$1:$E$22)),"",LOOKUP((O6),Punkte!$D$1:$D$22,Punkte!$E$1:$E$22)))</f>
        <v>20</v>
      </c>
      <c r="Q6" s="3">
        <v>1</v>
      </c>
      <c r="R6" s="99">
        <v>1</v>
      </c>
      <c r="S6" s="39">
        <f>IF(AND($G6="x",Q6&gt;0),0,IF(ISERROR(LOOKUP(R6,Punkte!$D$1:$D$22,Punkte!$E$1:$E$22)),"",LOOKUP((R6),Punkte!$D$1:$D$22,Punkte!$E$1:$E$22)))</f>
        <v>25</v>
      </c>
      <c r="T6" s="3">
        <v>1</v>
      </c>
      <c r="U6" s="99">
        <v>1</v>
      </c>
      <c r="V6" s="39">
        <f>IF(AND($G6="x",T6&gt;0),0,IF(ISERROR(LOOKUP(U6,Punkte!$D$1:$D$22,Punkte!$E$1:$E$22)),"",LOOKUP((U6),Punkte!$D$1:$D$22,Punkte!$E$1:$E$22)))</f>
        <v>25</v>
      </c>
      <c r="W6" s="3">
        <v>1</v>
      </c>
      <c r="X6" s="99">
        <v>1</v>
      </c>
      <c r="Y6" s="39">
        <f>IF(AND($G6="x",W6&gt;0),0,IF(ISERROR(LOOKUP(X6,Punkte!$D$1:$D$22,Punkte!$E$1:$E$22)),"",LOOKUP((X6),Punkte!$D$1:$D$22,Punkte!$E$1:$E$22)))</f>
        <v>25</v>
      </c>
      <c r="Z6" s="3">
        <v>2</v>
      </c>
      <c r="AA6" s="99">
        <v>2</v>
      </c>
      <c r="AB6" s="39">
        <f>IF(AND($G6="x",Z6&gt;0),0,IF(ISERROR(LOOKUP(AA6,Punkte!$D$1:$D$22,Punkte!$E$1:$E$22)),"",LOOKUP((AA6),Punkte!$D$1:$D$22,Punkte!$E$1:$E$22)))</f>
        <v>20</v>
      </c>
      <c r="AC6" s="3">
        <v>2</v>
      </c>
      <c r="AD6" s="99">
        <v>2</v>
      </c>
      <c r="AE6" s="39">
        <f>IF(AND($G6="x",AC6&gt;0),0,IF(ISERROR(LOOKUP(AD6,Punkte!$D$1:$D$22,Punkte!$E$1:$E$22)),"",LOOKUP((AD6),Punkte!$D$1:$D$22,Punkte!$E$1:$E$22)))</f>
        <v>20</v>
      </c>
      <c r="AF6" s="3">
        <v>4</v>
      </c>
      <c r="AG6" s="99">
        <v>3</v>
      </c>
      <c r="AH6" s="39">
        <f>IF(AND($G6="x",AF6&gt;0),0,IF(ISERROR(LOOKUP(AG6,Punkte!$D$1:$D$22,Punkte!$E$1:$E$22)),"",LOOKUP((AG6),Punkte!$D$1:$D$22,Punkte!$E$1:$E$22)))</f>
        <v>16</v>
      </c>
      <c r="AI6" s="3">
        <v>1</v>
      </c>
      <c r="AJ6" s="99">
        <v>1</v>
      </c>
      <c r="AK6" s="39">
        <f>IF(AND($G6="x",AI6&gt;0),0,IF(ISERROR(LOOKUP(AJ6,Punkte!$D$1:$D$22,Punkte!$E$1:$E$22)),"",LOOKUP((AJ6),Punkte!$D$1:$D$22,Punkte!$E$1:$E$22)))</f>
        <v>25</v>
      </c>
      <c r="AL6" s="3">
        <v>1</v>
      </c>
      <c r="AM6" s="99">
        <v>1</v>
      </c>
      <c r="AN6" s="39">
        <f>IF(AND($G6="x",AL6&gt;0),0,IF(ISERROR(LOOKUP(AM6,Punkte!$D$1:$D$22,Punkte!$E$1:$E$22)),"",LOOKUP((AM6),Punkte!$D$1:$D$22,Punkte!$E$1:$E$22)))</f>
        <v>25</v>
      </c>
      <c r="AO6" s="3">
        <v>2</v>
      </c>
      <c r="AP6" s="182">
        <v>2</v>
      </c>
      <c r="AQ6" s="39">
        <f>IF(AND($G6="x",AO6&gt;0),0,IF(ISERROR(LOOKUP(AP6,Punkte!$D$1:$D$22,Punkte!$E$1:$E$22)),"",LOOKUP((AP6),Punkte!$D$1:$D$22,Punkte!$E$1:$E$22)))</f>
        <v>20</v>
      </c>
      <c r="AR6" s="120">
        <f t="shared" si="1"/>
        <v>12</v>
      </c>
    </row>
    <row r="7" spans="1:46" x14ac:dyDescent="0.25">
      <c r="A7" s="9">
        <f t="shared" si="0"/>
        <v>3</v>
      </c>
      <c r="B7" s="146">
        <f>SUM(IF(ISNUMBER(J7),J7)+IF(ISNUMBER(M7),M7)+IF(ISNUMBER(P7),P7)+IF(ISNUMBER(S7),S7)+IF(ISNUMBER(V7),V7)+IF(ISNUMBER(Y7),Y7)+IF(ISNUMBER(AB7),AB7)+IF(ISNUMBER(AE7),AE7)+IF(ISNUMBER(AH7),AH7)+IF(ISNUMBER(AK7),AK7)+IF(ISNUMBER(#REF!),#REF!)+IF(ISNUMBER(AN7),AN7)+IF(ISNUMBER(AQ7),AQ7))</f>
        <v>177</v>
      </c>
      <c r="C7" s="3">
        <v>40</v>
      </c>
      <c r="E7" s="15" t="s">
        <v>40</v>
      </c>
      <c r="F7" s="15" t="s">
        <v>41</v>
      </c>
      <c r="G7" s="179"/>
      <c r="H7" s="63">
        <v>1</v>
      </c>
      <c r="I7" s="99">
        <v>1</v>
      </c>
      <c r="J7" s="39">
        <f>IF(AND($G7="x",H7&gt;0),0,IF(ISERROR(LOOKUP(I7,Punkte!$D$1:$D$22,Punkte!$E$1:$E$22)),"",LOOKUP((I7),Punkte!$D$1:$D$22,Punkte!$E$1:$E$22)))</f>
        <v>25</v>
      </c>
      <c r="K7" s="3">
        <v>4</v>
      </c>
      <c r="L7" s="99">
        <v>4</v>
      </c>
      <c r="M7" s="39">
        <f>IF(AND($G7="x",K7&gt;0),0,IF(ISERROR(LOOKUP(L7,Punkte!$D$1:$D$22,Punkte!$E$1:$E$22)),"",LOOKUP((L7),Punkte!$D$1:$D$22,Punkte!$E$1:$E$22)))</f>
        <v>13</v>
      </c>
      <c r="N7" s="3">
        <v>3</v>
      </c>
      <c r="O7" s="99">
        <v>3</v>
      </c>
      <c r="P7" s="39">
        <f>IF(AND($G7="x",N7&gt;0),0,IF(ISERROR(LOOKUP(O7,Punkte!$D$1:$D$22,Punkte!$E$1:$E$22)),"",LOOKUP((O7),Punkte!$D$1:$D$22,Punkte!$E$1:$E$22)))</f>
        <v>16</v>
      </c>
      <c r="Q7" s="3">
        <v>3</v>
      </c>
      <c r="R7" s="99">
        <v>3</v>
      </c>
      <c r="S7" s="39">
        <f>IF(AND($G7="x",Q7&gt;0),0,IF(ISERROR(LOOKUP(R7,Punkte!$D$1:$D$22,Punkte!$E$1:$E$22)),"",LOOKUP((R7),Punkte!$D$1:$D$22,Punkte!$E$1:$E$22)))</f>
        <v>16</v>
      </c>
      <c r="T7" s="3">
        <v>3</v>
      </c>
      <c r="U7" s="99">
        <v>3</v>
      </c>
      <c r="V7" s="39">
        <f>IF(AND($G7="x",T7&gt;0),0,IF(ISERROR(LOOKUP(U7,Punkte!$D$1:$D$22,Punkte!$E$1:$E$22)),"",LOOKUP((U7),Punkte!$D$1:$D$22,Punkte!$E$1:$E$22)))</f>
        <v>16</v>
      </c>
      <c r="W7" s="3" t="s">
        <v>47</v>
      </c>
      <c r="X7" s="99">
        <v>0</v>
      </c>
      <c r="Y7" s="39" t="str">
        <f>IF(AND($G7="x",W7&gt;0),0,IF(ISERROR(LOOKUP(X7,Punkte!$D$1:$D$22,Punkte!$E$1:$E$22)),"",LOOKUP((X7),Punkte!$D$1:$D$22,Punkte!$E$1:$E$22)))</f>
        <v/>
      </c>
      <c r="Z7" s="3">
        <v>4</v>
      </c>
      <c r="AA7" s="99">
        <v>4</v>
      </c>
      <c r="AB7" s="39">
        <f>IF(AND($G7="x",Z7&gt;0),0,IF(ISERROR(LOOKUP(AA7,Punkte!$D$1:$D$22,Punkte!$E$1:$E$22)),"",LOOKUP((AA7),Punkte!$D$1:$D$22,Punkte!$E$1:$E$22)))</f>
        <v>13</v>
      </c>
      <c r="AC7" s="3">
        <v>3</v>
      </c>
      <c r="AD7" s="99">
        <v>3</v>
      </c>
      <c r="AE7" s="39">
        <f>IF(AND($G7="x",AC7&gt;0),0,IF(ISERROR(LOOKUP(AD7,Punkte!$D$1:$D$22,Punkte!$E$1:$E$22)),"",LOOKUP((AD7),Punkte!$D$1:$D$22,Punkte!$E$1:$E$22)))</f>
        <v>16</v>
      </c>
      <c r="AF7" s="3">
        <v>10</v>
      </c>
      <c r="AG7" s="99">
        <v>8</v>
      </c>
      <c r="AH7" s="39">
        <f>IF(AND($G7="x",AF7&gt;0),0,IF(ISERROR(LOOKUP(AG7,Punkte!$D$1:$D$22,Punkte!$E$1:$E$22)),"",LOOKUP((AG7),Punkte!$D$1:$D$22,Punkte!$E$1:$E$22)))</f>
        <v>8</v>
      </c>
      <c r="AI7" s="3">
        <v>4</v>
      </c>
      <c r="AJ7" s="99">
        <v>4</v>
      </c>
      <c r="AK7" s="39">
        <f>IF(AND($G7="x",AI7&gt;0),0,IF(ISERROR(LOOKUP(AJ7,Punkte!$D$1:$D$22,Punkte!$E$1:$E$22)),"",LOOKUP((AJ7),Punkte!$D$1:$D$22,Punkte!$E$1:$E$22)))</f>
        <v>13</v>
      </c>
      <c r="AL7" s="3">
        <v>4</v>
      </c>
      <c r="AM7" s="99">
        <v>3</v>
      </c>
      <c r="AN7" s="39">
        <f>IF(AND($G7="x",AL7&gt;0),0,IF(ISERROR(LOOKUP(AM7,Punkte!$D$1:$D$22,Punkte!$E$1:$E$22)),"",LOOKUP((AM7),Punkte!$D$1:$D$22,Punkte!$E$1:$E$22)))</f>
        <v>16</v>
      </c>
      <c r="AO7" s="3">
        <v>1</v>
      </c>
      <c r="AP7" s="182">
        <v>1</v>
      </c>
      <c r="AQ7" s="39">
        <f>IF(AND($G7="x",AO7&gt;0),0,IF(ISERROR(LOOKUP(AP7,Punkte!$D$1:$D$22,Punkte!$E$1:$E$22)),"",LOOKUP((AP7),Punkte!$D$1:$D$22,Punkte!$E$1:$E$22)))</f>
        <v>25</v>
      </c>
      <c r="AR7" s="120">
        <f t="shared" si="1"/>
        <v>12</v>
      </c>
    </row>
    <row r="8" spans="1:46" x14ac:dyDescent="0.25">
      <c r="A8" s="9">
        <f t="shared" si="0"/>
        <v>4</v>
      </c>
      <c r="B8" s="146">
        <f>SUM(IF(ISNUMBER(J8),J8)+IF(ISNUMBER(M8),M8)+IF(ISNUMBER(P8),P8)+IF(ISNUMBER(S8),S8)+IF(ISNUMBER(V8),V8)+IF(ISNUMBER(Y8),Y8)+IF(ISNUMBER(AB8),AB8)+IF(ISNUMBER(AE8),AE8)+IF(ISNUMBER(AH8),AH8)+IF(ISNUMBER(AK8),AK8)+IF(ISNUMBER(#REF!),#REF!)+IF(ISNUMBER(AN8),AN8)+IF(ISNUMBER(AQ8),AQ8))</f>
        <v>170</v>
      </c>
      <c r="C8" s="18">
        <v>55</v>
      </c>
      <c r="D8" s="4"/>
      <c r="E8" s="15" t="s">
        <v>52</v>
      </c>
      <c r="F8" s="15" t="s">
        <v>53</v>
      </c>
      <c r="G8" s="177"/>
      <c r="H8" s="63">
        <v>3</v>
      </c>
      <c r="I8" s="99">
        <v>3</v>
      </c>
      <c r="J8" s="39">
        <f>IF(AND($G8="x",H8&gt;0),0,IF(ISERROR(LOOKUP(I8,Punkte!$D$1:$D$22,Punkte!$E$1:$E$22)),"",LOOKUP((I8),Punkte!$D$1:$D$22,Punkte!$E$1:$E$22)))</f>
        <v>16</v>
      </c>
      <c r="K8" s="3">
        <v>2</v>
      </c>
      <c r="L8" s="99">
        <v>2</v>
      </c>
      <c r="M8" s="39">
        <f>IF(AND($G8="x",K8&gt;0),0,IF(ISERROR(LOOKUP(L8,Punkte!$D$1:$D$22,Punkte!$E$1:$E$22)),"",LOOKUP((L8),Punkte!$D$1:$D$22,Punkte!$E$1:$E$22)))</f>
        <v>20</v>
      </c>
      <c r="N8" s="3">
        <v>5</v>
      </c>
      <c r="O8" s="99">
        <v>4</v>
      </c>
      <c r="P8" s="39">
        <f>IF(AND($G8="x",N8&gt;0),0,IF(ISERROR(LOOKUP(O8,Punkte!$D$1:$D$22,Punkte!$E$1:$E$22)),"",LOOKUP((O8),Punkte!$D$1:$D$22,Punkte!$E$1:$E$22)))</f>
        <v>13</v>
      </c>
      <c r="Q8" s="3">
        <v>6</v>
      </c>
      <c r="R8" s="99">
        <v>5</v>
      </c>
      <c r="S8" s="39">
        <f>IF(AND($G8="x",Q8&gt;0),0,IF(ISERROR(LOOKUP(R8,Punkte!$D$1:$D$22,Punkte!$E$1:$E$22)),"",LOOKUP((R8),Punkte!$D$1:$D$22,Punkte!$E$1:$E$22)))</f>
        <v>11</v>
      </c>
      <c r="T8" s="3">
        <v>2</v>
      </c>
      <c r="U8" s="99">
        <v>2</v>
      </c>
      <c r="V8" s="39">
        <f>IF(AND($G8="x",T8&gt;0),0,IF(ISERROR(LOOKUP(U8,Punkte!$D$1:$D$22,Punkte!$E$1:$E$22)),"",LOOKUP((U8),Punkte!$D$1:$D$22,Punkte!$E$1:$E$22)))</f>
        <v>20</v>
      </c>
      <c r="W8" s="3">
        <v>3</v>
      </c>
      <c r="X8" s="99">
        <v>3</v>
      </c>
      <c r="Y8" s="39">
        <f>IF(AND($G8="x",W8&gt;0),0,IF(ISERROR(LOOKUP(X8,Punkte!$D$1:$D$22,Punkte!$E$1:$E$22)),"",LOOKUP((X8),Punkte!$D$1:$D$22,Punkte!$E$1:$E$22)))</f>
        <v>16</v>
      </c>
      <c r="Z8" s="3">
        <v>6</v>
      </c>
      <c r="AA8" s="99">
        <v>6</v>
      </c>
      <c r="AB8" s="39">
        <f>IF(AND($G8="x",Z8&gt;0),0,IF(ISERROR(LOOKUP(AA8,Punkte!$D$1:$D$22,Punkte!$E$1:$E$22)),"",LOOKUP((AA8),Punkte!$D$1:$D$22,Punkte!$E$1:$E$22)))</f>
        <v>10</v>
      </c>
      <c r="AC8" s="3">
        <v>4</v>
      </c>
      <c r="AD8" s="99">
        <v>4</v>
      </c>
      <c r="AE8" s="39">
        <f>IF(AND($G8="x",AC8&gt;0),0,IF(ISERROR(LOOKUP(AD8,Punkte!$D$1:$D$22,Punkte!$E$1:$E$22)),"",LOOKUP((AD8),Punkte!$D$1:$D$22,Punkte!$E$1:$E$22)))</f>
        <v>13</v>
      </c>
      <c r="AF8" s="3">
        <v>9</v>
      </c>
      <c r="AG8" s="99">
        <v>7</v>
      </c>
      <c r="AH8" s="39">
        <f>IF(AND($G8="x",AF8&gt;0),0,IF(ISERROR(LOOKUP(AG8,Punkte!$D$1:$D$22,Punkte!$E$1:$E$22)),"",LOOKUP((AG8),Punkte!$D$1:$D$22,Punkte!$E$1:$E$22)))</f>
        <v>9</v>
      </c>
      <c r="AI8" s="3">
        <v>3</v>
      </c>
      <c r="AJ8" s="99">
        <v>3</v>
      </c>
      <c r="AK8" s="39">
        <f>IF(AND($G8="x",AI8&gt;0),0,IF(ISERROR(LOOKUP(AJ8,Punkte!$D$1:$D$22,Punkte!$E$1:$E$22)),"",LOOKUP((AJ8),Punkte!$D$1:$D$22,Punkte!$E$1:$E$22)))</f>
        <v>16</v>
      </c>
      <c r="AL8" s="3">
        <v>6</v>
      </c>
      <c r="AM8" s="99">
        <v>4</v>
      </c>
      <c r="AN8" s="39">
        <f>IF(AND($G8="x",AL8&gt;0),0,IF(ISERROR(LOOKUP(AM8,Punkte!$D$1:$D$22,Punkte!$E$1:$E$22)),"",LOOKUP((AM8),Punkte!$D$1:$D$22,Punkte!$E$1:$E$22)))</f>
        <v>13</v>
      </c>
      <c r="AO8" s="3">
        <v>5</v>
      </c>
      <c r="AP8" s="182">
        <v>4</v>
      </c>
      <c r="AQ8" s="39">
        <f>IF(AND($G8="x",AO8&gt;0),0,IF(ISERROR(LOOKUP(AP8,Punkte!$D$1:$D$22,Punkte!$E$1:$E$22)),"",LOOKUP((AP8),Punkte!$D$1:$D$22,Punkte!$E$1:$E$22)))</f>
        <v>13</v>
      </c>
      <c r="AR8" s="120">
        <f t="shared" si="1"/>
        <v>12</v>
      </c>
    </row>
    <row r="9" spans="1:46" x14ac:dyDescent="0.25">
      <c r="A9" s="9">
        <f t="shared" si="0"/>
        <v>5</v>
      </c>
      <c r="B9" s="146">
        <f>SUM(IF(ISNUMBER(J9),J9)+IF(ISNUMBER(M9),M9)+IF(ISNUMBER(P9),P9)+IF(ISNUMBER(S9),S9)+IF(ISNUMBER(V9),V9)+IF(ISNUMBER(Y9),Y9)+IF(ISNUMBER(AB9),AB9)+IF(ISNUMBER(AE9),AE9)+IF(ISNUMBER(AH9),AH9)+IF(ISNUMBER(AK9),AK9)+IF(ISNUMBER(#REF!),#REF!)+IF(ISNUMBER(AN9),AN9)+IF(ISNUMBER(AQ9),AQ9))</f>
        <v>162</v>
      </c>
      <c r="C9" s="3">
        <v>39</v>
      </c>
      <c r="E9" s="15" t="s">
        <v>257</v>
      </c>
      <c r="F9" s="15" t="s">
        <v>258</v>
      </c>
      <c r="G9" s="177"/>
      <c r="H9" s="63">
        <v>5</v>
      </c>
      <c r="I9" s="99">
        <v>5</v>
      </c>
      <c r="J9" s="39">
        <f>IF(AND($G9="x",H9&gt;0),0,IF(ISERROR(LOOKUP(I9,Punkte!$D$1:$D$22,Punkte!$E$1:$E$22)),"",LOOKUP((I9),Punkte!$D$1:$D$22,Punkte!$E$1:$E$22)))</f>
        <v>11</v>
      </c>
      <c r="K9" s="3">
        <v>3</v>
      </c>
      <c r="L9" s="99">
        <v>3</v>
      </c>
      <c r="M9" s="39">
        <f>IF(AND($G9="x",K9&gt;0),0,IF(ISERROR(LOOKUP(L9,Punkte!$D$1:$D$22,Punkte!$E$1:$E$22)),"",LOOKUP((L9),Punkte!$D$1:$D$22,Punkte!$E$1:$E$22)))</f>
        <v>16</v>
      </c>
      <c r="N9" s="3">
        <v>6</v>
      </c>
      <c r="O9" s="99">
        <v>5</v>
      </c>
      <c r="P9" s="39">
        <f>IF(AND($G9="x",N9&gt;0),0,IF(ISERROR(LOOKUP(O9,Punkte!$D$1:$D$22,Punkte!$E$1:$E$22)),"",LOOKUP((O9),Punkte!$D$1:$D$22,Punkte!$E$1:$E$22)))</f>
        <v>11</v>
      </c>
      <c r="Q9" s="3">
        <v>4</v>
      </c>
      <c r="R9" s="99">
        <v>4</v>
      </c>
      <c r="S9" s="39">
        <f>IF(AND($G9="x",Q9&gt;0),0,IF(ISERROR(LOOKUP(R9,Punkte!$D$1:$D$22,Punkte!$E$1:$E$22)),"",LOOKUP((R9),Punkte!$D$1:$D$22,Punkte!$E$1:$E$22)))</f>
        <v>13</v>
      </c>
      <c r="T9" s="3">
        <v>5</v>
      </c>
      <c r="U9" s="99">
        <v>4</v>
      </c>
      <c r="V9" s="39">
        <f>IF(AND($G9="x",T9&gt;0),0,IF(ISERROR(LOOKUP(U9,Punkte!$D$1:$D$22,Punkte!$E$1:$E$22)),"",LOOKUP((U9),Punkte!$D$1:$D$22,Punkte!$E$1:$E$22)))</f>
        <v>13</v>
      </c>
      <c r="W9" s="3">
        <v>4</v>
      </c>
      <c r="X9" s="99">
        <v>4</v>
      </c>
      <c r="Y9" s="39">
        <f>IF(AND($G9="x",W9&gt;0),0,IF(ISERROR(LOOKUP(X9,Punkte!$D$1:$D$22,Punkte!$E$1:$E$22)),"",LOOKUP((X9),Punkte!$D$1:$D$22,Punkte!$E$1:$E$22)))</f>
        <v>13</v>
      </c>
      <c r="Z9" s="3">
        <v>3</v>
      </c>
      <c r="AA9" s="99">
        <v>3</v>
      </c>
      <c r="AB9" s="39">
        <f>IF(AND($G9="x",Z9&gt;0),0,IF(ISERROR(LOOKUP(AA9,Punkte!$D$1:$D$22,Punkte!$E$1:$E$22)),"",LOOKUP((AA9),Punkte!$D$1:$D$22,Punkte!$E$1:$E$22)))</f>
        <v>16</v>
      </c>
      <c r="AC9" s="3">
        <v>5</v>
      </c>
      <c r="AD9" s="99">
        <v>5</v>
      </c>
      <c r="AE9" s="39">
        <f>IF(AND($G9="x",AC9&gt;0),0,IF(ISERROR(LOOKUP(AD9,Punkte!$D$1:$D$22,Punkte!$E$1:$E$22)),"",LOOKUP((AD9),Punkte!$D$1:$D$22,Punkte!$E$1:$E$22)))</f>
        <v>11</v>
      </c>
      <c r="AF9" s="3">
        <v>1</v>
      </c>
      <c r="AG9" s="99">
        <v>1</v>
      </c>
      <c r="AH9" s="39">
        <f>IF(AND($G9="x",AF9&gt;0),0,IF(ISERROR(LOOKUP(AG9,Punkte!$D$1:$D$22,Punkte!$E$1:$E$22)),"",LOOKUP((AG9),Punkte!$D$1:$D$22,Punkte!$E$1:$E$22)))</f>
        <v>25</v>
      </c>
      <c r="AI9" s="3">
        <v>5</v>
      </c>
      <c r="AJ9" s="99">
        <v>5</v>
      </c>
      <c r="AK9" s="39">
        <f>IF(AND($G9="x",AI9&gt;0),0,IF(ISERROR(LOOKUP(AJ9,Punkte!$D$1:$D$22,Punkte!$E$1:$E$22)),"",LOOKUP((AJ9),Punkte!$D$1:$D$22,Punkte!$E$1:$E$22)))</f>
        <v>11</v>
      </c>
      <c r="AL9" s="3">
        <v>7</v>
      </c>
      <c r="AM9" s="99">
        <v>5</v>
      </c>
      <c r="AN9" s="39">
        <f>IF(AND($G9="x",AL9&gt;0),0,IF(ISERROR(LOOKUP(AM9,Punkte!$D$1:$D$22,Punkte!$E$1:$E$22)),"",LOOKUP((AM9),Punkte!$D$1:$D$22,Punkte!$E$1:$E$22)))</f>
        <v>11</v>
      </c>
      <c r="AO9" s="3">
        <v>7</v>
      </c>
      <c r="AP9" s="182">
        <v>5</v>
      </c>
      <c r="AQ9" s="39">
        <f>IF(AND($G9="x",AO9&gt;0),0,IF(ISERROR(LOOKUP(AP9,Punkte!$D$1:$D$22,Punkte!$E$1:$E$22)),"",LOOKUP((AP9),Punkte!$D$1:$D$22,Punkte!$E$1:$E$22)))</f>
        <v>11</v>
      </c>
      <c r="AR9" s="120">
        <f t="shared" si="1"/>
        <v>12</v>
      </c>
    </row>
    <row r="10" spans="1:46" x14ac:dyDescent="0.25">
      <c r="A10" s="9">
        <f t="shared" si="0"/>
        <v>6</v>
      </c>
      <c r="B10" s="146">
        <f>SUM(IF(ISNUMBER(J10),J10)+IF(ISNUMBER(M10),M10)+IF(ISNUMBER(P10),P10)+IF(ISNUMBER(S10),S10)+IF(ISNUMBER(V10),V10)+IF(ISNUMBER(Y10),Y10)+IF(ISNUMBER(AB10),AB10)+IF(ISNUMBER(AE10),AE10)+IF(ISNUMBER(AH10),AH10)+IF(ISNUMBER(AK10),AK10)+IF(ISNUMBER(#REF!),#REF!)+IF(ISNUMBER(AN10),AN10)+IF(ISNUMBER(AQ10),AQ10))</f>
        <v>110</v>
      </c>
      <c r="C10" s="3">
        <v>65</v>
      </c>
      <c r="E10" s="15" t="s">
        <v>42</v>
      </c>
      <c r="F10" s="15" t="s">
        <v>43</v>
      </c>
      <c r="G10" s="175"/>
      <c r="H10" s="63">
        <v>6</v>
      </c>
      <c r="I10" s="99">
        <v>6</v>
      </c>
      <c r="J10" s="39">
        <f>IF(AND($G10="x",H10&gt;0),0,IF(ISERROR(LOOKUP(I10,Punkte!$D$1:$D$22,Punkte!$E$1:$E$22)),"",LOOKUP((I10),Punkte!$D$1:$D$22,Punkte!$E$1:$E$22)))</f>
        <v>10</v>
      </c>
      <c r="K10" s="3">
        <v>5</v>
      </c>
      <c r="L10" s="99">
        <v>5</v>
      </c>
      <c r="M10" s="39">
        <f>IF(AND($G10="x",K10&gt;0),0,IF(ISERROR(LOOKUP(L10,Punkte!$D$1:$D$22,Punkte!$E$1:$E$22)),"",LOOKUP((L10),Punkte!$D$1:$D$22,Punkte!$E$1:$E$22)))</f>
        <v>11</v>
      </c>
      <c r="N10" s="3">
        <v>11</v>
      </c>
      <c r="O10" s="99">
        <v>9</v>
      </c>
      <c r="P10" s="39">
        <f>IF(AND($G10="x",N10&gt;0),0,IF(ISERROR(LOOKUP(O10,Punkte!$D$1:$D$22,Punkte!$E$1:$E$22)),"",LOOKUP((O10),Punkte!$D$1:$D$22,Punkte!$E$1:$E$22)))</f>
        <v>7</v>
      </c>
      <c r="Q10" s="3">
        <v>9</v>
      </c>
      <c r="R10" s="99">
        <v>8</v>
      </c>
      <c r="S10" s="39">
        <f>IF(AND($G10="x",Q10&gt;0),0,IF(ISERROR(LOOKUP(R10,Punkte!$D$1:$D$22,Punkte!$E$1:$E$22)),"",LOOKUP((R10),Punkte!$D$1:$D$22,Punkte!$E$1:$E$22)))</f>
        <v>8</v>
      </c>
      <c r="T10" s="3">
        <v>6</v>
      </c>
      <c r="U10" s="99">
        <v>5</v>
      </c>
      <c r="V10" s="39">
        <f>IF(AND($G10="x",T10&gt;0),0,IF(ISERROR(LOOKUP(U10,Punkte!$D$1:$D$22,Punkte!$E$1:$E$22)),"",LOOKUP((U10),Punkte!$D$1:$D$22,Punkte!$E$1:$E$22)))</f>
        <v>11</v>
      </c>
      <c r="W10" s="3">
        <v>7</v>
      </c>
      <c r="X10" s="99">
        <v>5</v>
      </c>
      <c r="Y10" s="39">
        <f>IF(AND($G10="x",W10&gt;0),0,IF(ISERROR(LOOKUP(X10,Punkte!$D$1:$D$22,Punkte!$E$1:$E$22)),"",LOOKUP((X10),Punkte!$D$1:$D$22,Punkte!$E$1:$E$22)))</f>
        <v>11</v>
      </c>
      <c r="Z10" s="3">
        <v>7</v>
      </c>
      <c r="AA10" s="99">
        <v>7</v>
      </c>
      <c r="AB10" s="39">
        <f>IF(AND($G10="x",Z10&gt;0),0,IF(ISERROR(LOOKUP(AA10,Punkte!$D$1:$D$22,Punkte!$E$1:$E$22)),"",LOOKUP((AA10),Punkte!$D$1:$D$22,Punkte!$E$1:$E$22)))</f>
        <v>9</v>
      </c>
      <c r="AC10" s="3">
        <v>7</v>
      </c>
      <c r="AD10" s="99">
        <v>7</v>
      </c>
      <c r="AE10" s="39">
        <f>IF(AND($G10="x",AC10&gt;0),0,IF(ISERROR(LOOKUP(AD10,Punkte!$D$1:$D$22,Punkte!$E$1:$E$22)),"",LOOKUP((AD10),Punkte!$D$1:$D$22,Punkte!$E$1:$E$22)))</f>
        <v>9</v>
      </c>
      <c r="AF10" s="3">
        <v>15</v>
      </c>
      <c r="AG10" s="99">
        <v>12</v>
      </c>
      <c r="AH10" s="39">
        <f>IF(AND($G10="x",AF10&gt;0),0,IF(ISERROR(LOOKUP(AG10,Punkte!$D$1:$D$22,Punkte!$E$1:$E$22)),"",LOOKUP((AG10),Punkte!$D$1:$D$22,Punkte!$E$1:$E$22)))</f>
        <v>4</v>
      </c>
      <c r="AI10" s="3">
        <v>7</v>
      </c>
      <c r="AJ10" s="99">
        <v>6</v>
      </c>
      <c r="AK10" s="39">
        <f>IF(AND($G10="x",AI10&gt;0),0,IF(ISERROR(LOOKUP(AJ10,Punkte!$D$1:$D$22,Punkte!$E$1:$E$22)),"",LOOKUP((AJ10),Punkte!$D$1:$D$22,Punkte!$E$1:$E$22)))</f>
        <v>10</v>
      </c>
      <c r="AL10" s="3">
        <v>8</v>
      </c>
      <c r="AM10" s="99">
        <v>6</v>
      </c>
      <c r="AN10" s="39">
        <f>IF(AND($G10="x",AL10&gt;0),0,IF(ISERROR(LOOKUP(AM10,Punkte!$D$1:$D$22,Punkte!$E$1:$E$22)),"",LOOKUP((AM10),Punkte!$D$1:$D$22,Punkte!$E$1:$E$22)))</f>
        <v>10</v>
      </c>
      <c r="AO10" s="3">
        <v>8</v>
      </c>
      <c r="AP10" s="182">
        <v>6</v>
      </c>
      <c r="AQ10" s="39">
        <f>IF(AND($G10="x",AO10&gt;0),0,IF(ISERROR(LOOKUP(AP10,Punkte!$D$1:$D$22,Punkte!$E$1:$E$22)),"",LOOKUP((AP10),Punkte!$D$1:$D$22,Punkte!$E$1:$E$22)))</f>
        <v>10</v>
      </c>
      <c r="AR10" s="120">
        <f t="shared" si="1"/>
        <v>12</v>
      </c>
    </row>
    <row r="11" spans="1:46" x14ac:dyDescent="0.25">
      <c r="A11" s="9">
        <f t="shared" si="0"/>
        <v>7</v>
      </c>
      <c r="B11" s="146">
        <f>SUM(IF(ISNUMBER(J11),J11)+IF(ISNUMBER(M11),M11)+IF(ISNUMBER(P11),P11)+IF(ISNUMBER(S11),S11)+IF(ISNUMBER(V11),V11)+IF(ISNUMBER(Y11),Y11)+IF(ISNUMBER(AB11),AB11)+IF(ISNUMBER(AE11),AE11)+IF(ISNUMBER(AH11),AH11)+IF(ISNUMBER(AK11),AK11)+IF(ISNUMBER(#REF!),#REF!)+IF(ISNUMBER(AN11),AN11)+IF(ISNUMBER(AQ11),AQ11))</f>
        <v>86</v>
      </c>
      <c r="C11" s="3">
        <v>45</v>
      </c>
      <c r="E11" s="15" t="s">
        <v>35</v>
      </c>
      <c r="F11" s="15" t="s">
        <v>115</v>
      </c>
      <c r="G11" s="177"/>
      <c r="H11" s="63" t="s">
        <v>47</v>
      </c>
      <c r="I11" s="99">
        <v>0</v>
      </c>
      <c r="J11" s="39" t="str">
        <f>IF(AND($G11="x",H11&gt;0),0,IF(ISERROR(LOOKUP(I11,Punkte!$D$1:$D$22,Punkte!$E$1:$E$22)),"",LOOKUP((I11),Punkte!$D$1:$D$22,Punkte!$E$1:$E$22)))</f>
        <v/>
      </c>
      <c r="K11" s="3">
        <v>9</v>
      </c>
      <c r="L11" s="99">
        <v>8</v>
      </c>
      <c r="M11" s="39">
        <f>IF(AND($G11="x",K11&gt;0),0,IF(ISERROR(LOOKUP(L11,Punkte!$D$1:$D$22,Punkte!$E$1:$E$22)),"",LOOKUP((L11),Punkte!$D$1:$D$22,Punkte!$E$1:$E$22)))</f>
        <v>8</v>
      </c>
      <c r="N11" s="3">
        <v>7</v>
      </c>
      <c r="O11" s="99">
        <v>6</v>
      </c>
      <c r="P11" s="39">
        <f>IF(AND($G11="x",N11&gt;0),0,IF(ISERROR(LOOKUP(O11,Punkte!$D$1:$D$22,Punkte!$E$1:$E$22)),"",LOOKUP((O11),Punkte!$D$1:$D$22,Punkte!$E$1:$E$22)))</f>
        <v>10</v>
      </c>
      <c r="Q11" s="3">
        <v>7</v>
      </c>
      <c r="R11" s="99">
        <v>6</v>
      </c>
      <c r="S11" s="39">
        <f>IF(AND($G11="x",Q11&gt;0),0,IF(ISERROR(LOOKUP(R11,Punkte!$D$1:$D$22,Punkte!$E$1:$E$22)),"",LOOKUP((R11),Punkte!$D$1:$D$22,Punkte!$E$1:$E$22)))</f>
        <v>10</v>
      </c>
      <c r="T11" s="3">
        <v>12</v>
      </c>
      <c r="U11" s="99">
        <v>10</v>
      </c>
      <c r="V11" s="39">
        <f>IF(AND($G11="x",T11&gt;0),0,IF(ISERROR(LOOKUP(U11,Punkte!$D$1:$D$22,Punkte!$E$1:$E$22)),"",LOOKUP((U11),Punkte!$D$1:$D$22,Punkte!$E$1:$E$22)))</f>
        <v>6</v>
      </c>
      <c r="W11" s="3" t="s">
        <v>47</v>
      </c>
      <c r="X11" s="99">
        <v>0</v>
      </c>
      <c r="Y11" s="39" t="str">
        <f>IF(AND($G11="x",W11&gt;0),0,IF(ISERROR(LOOKUP(X11,Punkte!$D$1:$D$22,Punkte!$E$1:$E$22)),"",LOOKUP((X11),Punkte!$D$1:$D$22,Punkte!$E$1:$E$22)))</f>
        <v/>
      </c>
      <c r="Z11" s="3">
        <v>5</v>
      </c>
      <c r="AA11" s="99">
        <v>5</v>
      </c>
      <c r="AB11" s="39">
        <f>IF(AND($G11="x",Z11&gt;0),0,IF(ISERROR(LOOKUP(AA11,Punkte!$D$1:$D$22,Punkte!$E$1:$E$22)),"",LOOKUP((AA11),Punkte!$D$1:$D$22,Punkte!$E$1:$E$22)))</f>
        <v>11</v>
      </c>
      <c r="AC11" s="3">
        <v>6</v>
      </c>
      <c r="AD11" s="99">
        <v>6</v>
      </c>
      <c r="AE11" s="39">
        <f>IF(AND($G11="x",AC11&gt;0),0,IF(ISERROR(LOOKUP(AD11,Punkte!$D$1:$D$22,Punkte!$E$1:$E$22)),"",LOOKUP((AD11),Punkte!$D$1:$D$22,Punkte!$E$1:$E$22)))</f>
        <v>10</v>
      </c>
      <c r="AF11" s="3">
        <v>13</v>
      </c>
      <c r="AG11" s="99">
        <v>10</v>
      </c>
      <c r="AH11" s="39">
        <f>IF(AND($G11="x",AF11&gt;0),0,IF(ISERROR(LOOKUP(AG11,Punkte!$D$1:$D$22,Punkte!$E$1:$E$22)),"",LOOKUP((AG11),Punkte!$D$1:$D$22,Punkte!$E$1:$E$22)))</f>
        <v>6</v>
      </c>
      <c r="AI11" s="3">
        <v>10</v>
      </c>
      <c r="AJ11" s="99">
        <v>8</v>
      </c>
      <c r="AK11" s="39">
        <f>IF(AND($G11="x",AI11&gt;0),0,IF(ISERROR(LOOKUP(AJ11,Punkte!$D$1:$D$22,Punkte!$E$1:$E$22)),"",LOOKUP((AJ11),Punkte!$D$1:$D$22,Punkte!$E$1:$E$22)))</f>
        <v>8</v>
      </c>
      <c r="AL11" s="3">
        <v>9</v>
      </c>
      <c r="AM11" s="99">
        <v>7</v>
      </c>
      <c r="AN11" s="39">
        <f>IF(AND($G11="x",AL11&gt;0),0,IF(ISERROR(LOOKUP(AM11,Punkte!$D$1:$D$22,Punkte!$E$1:$E$22)),"",LOOKUP((AM11),Punkte!$D$1:$D$22,Punkte!$E$1:$E$22)))</f>
        <v>9</v>
      </c>
      <c r="AO11" s="3">
        <v>11</v>
      </c>
      <c r="AP11" s="182">
        <v>8</v>
      </c>
      <c r="AQ11" s="39">
        <f>IF(AND($G11="x",AO11&gt;0),0,IF(ISERROR(LOOKUP(AP11,Punkte!$D$1:$D$22,Punkte!$E$1:$E$22)),"",LOOKUP((AP11),Punkte!$D$1:$D$22,Punkte!$E$1:$E$22)))</f>
        <v>8</v>
      </c>
      <c r="AR11" s="120">
        <f t="shared" si="1"/>
        <v>12</v>
      </c>
    </row>
    <row r="12" spans="1:46" x14ac:dyDescent="0.25">
      <c r="A12" s="9">
        <f t="shared" si="0"/>
        <v>8</v>
      </c>
      <c r="B12" s="146">
        <f>SUM(IF(ISNUMBER(J12),J12)+IF(ISNUMBER(M12),M12)+IF(ISNUMBER(P12),P12)+IF(ISNUMBER(S12),S12)+IF(ISNUMBER(V12),V12)+IF(ISNUMBER(Y12),Y12)+IF(ISNUMBER(AB12),AB12)+IF(ISNUMBER(AE12),AE12)+IF(ISNUMBER(AH12),AH12)+IF(ISNUMBER(AK12),AK12)+IF(ISNUMBER(#REF!),#REF!)+IF(ISNUMBER(AN12),AN12)+IF(ISNUMBER(AQ12),AQ12))</f>
        <v>79</v>
      </c>
      <c r="C12" s="18">
        <v>94</v>
      </c>
      <c r="D12" s="1" t="s">
        <v>44</v>
      </c>
      <c r="E12" s="15" t="s">
        <v>62</v>
      </c>
      <c r="F12" s="15" t="s">
        <v>63</v>
      </c>
      <c r="G12" s="175" t="s">
        <v>23</v>
      </c>
      <c r="H12" s="63">
        <v>8</v>
      </c>
      <c r="I12" s="99">
        <v>7</v>
      </c>
      <c r="J12" s="39">
        <f>IF(AND($G12="x",H12&gt;0),0,IF(ISERROR(LOOKUP(I12,Punkte!$D$1:$D$22,Punkte!$E$1:$E$22)),"",LOOKUP((I12),Punkte!$D$1:$D$22,Punkte!$E$1:$E$22)))</f>
        <v>9</v>
      </c>
      <c r="K12" s="3">
        <v>10</v>
      </c>
      <c r="L12" s="99">
        <v>9</v>
      </c>
      <c r="M12" s="39">
        <f>IF(AND($G12="x",K12&gt;0),0,IF(ISERROR(LOOKUP(L12,Punkte!$D$1:$D$22,Punkte!$E$1:$E$22)),"",LOOKUP((L12),Punkte!$D$1:$D$22,Punkte!$E$1:$E$22)))</f>
        <v>7</v>
      </c>
      <c r="N12" s="3">
        <v>9</v>
      </c>
      <c r="O12" s="99">
        <v>8</v>
      </c>
      <c r="P12" s="39">
        <f>IF(AND($G12="x",N12&gt;0),0,IF(ISERROR(LOOKUP(O12,Punkte!$D$1:$D$22,Punkte!$E$1:$E$22)),"",LOOKUP((O12),Punkte!$D$1:$D$22,Punkte!$E$1:$E$22)))</f>
        <v>8</v>
      </c>
      <c r="Q12" s="3">
        <v>8</v>
      </c>
      <c r="R12" s="99">
        <v>7</v>
      </c>
      <c r="S12" s="39">
        <f>IF(AND($G12="x",Q12&gt;0),0,IF(ISERROR(LOOKUP(R12,Punkte!$D$1:$D$22,Punkte!$E$1:$E$22)),"",LOOKUP((R12),Punkte!$D$1:$D$22,Punkte!$E$1:$E$22)))</f>
        <v>9</v>
      </c>
      <c r="T12" s="3">
        <v>7</v>
      </c>
      <c r="U12" s="99">
        <v>6</v>
      </c>
      <c r="V12" s="39">
        <f>IF(AND($G12="x",T12&gt;0),0,IF(ISERROR(LOOKUP(U12,Punkte!$D$1:$D$22,Punkte!$E$1:$E$22)),"",LOOKUP((U12),Punkte!$D$1:$D$22,Punkte!$E$1:$E$22)))</f>
        <v>10</v>
      </c>
      <c r="W12" s="3">
        <v>8</v>
      </c>
      <c r="X12" s="99">
        <v>6</v>
      </c>
      <c r="Y12" s="39">
        <f>IF(AND($G12="x",W12&gt;0),0,IF(ISERROR(LOOKUP(X12,Punkte!$D$1:$D$22,Punkte!$E$1:$E$22)),"",LOOKUP((X12),Punkte!$D$1:$D$22,Punkte!$E$1:$E$22)))</f>
        <v>10</v>
      </c>
      <c r="AA12" s="99">
        <f>IF($G12="x",0,IF(Z12&lt;50,Z12-COUNTIFS($G$5:$G12,"x"),0))</f>
        <v>0</v>
      </c>
      <c r="AB12" s="39" t="str">
        <f>IF(AND($G12="x",Z12&gt;0),0,IF(ISERROR(LOOKUP(AA12,Punkte!$D$1:$D$22,Punkte!$E$1:$E$22)),"",LOOKUP((AA12),Punkte!$D$1:$D$22,Punkte!$E$1:$E$22)))</f>
        <v/>
      </c>
      <c r="AD12" s="99">
        <f>IF($G12="x",0,IF(AC12&lt;50,AC12-COUNTIFS($G$5:$G12,"x"),0))</f>
        <v>0</v>
      </c>
      <c r="AE12" s="39" t="str">
        <f>IF(AND($G12="x",AC12&gt;0),0,IF(ISERROR(LOOKUP(AD12,Punkte!$D$1:$D$22,Punkte!$E$1:$E$22)),"",LOOKUP((AD12),Punkte!$D$1:$D$22,Punkte!$E$1:$E$22)))</f>
        <v/>
      </c>
      <c r="AF12" s="3">
        <v>3</v>
      </c>
      <c r="AG12" s="99">
        <v>2</v>
      </c>
      <c r="AH12" s="39">
        <f>IF(AND($G12="x",AF12&gt;0),0,IF(ISERROR(LOOKUP(AG12,Punkte!$D$1:$D$22,Punkte!$E$1:$E$22)),"",LOOKUP((AG12),Punkte!$D$1:$D$22,Punkte!$E$1:$E$22)))</f>
        <v>20</v>
      </c>
      <c r="AI12" s="3">
        <v>12</v>
      </c>
      <c r="AJ12" s="99">
        <v>10</v>
      </c>
      <c r="AK12" s="39">
        <f>IF(AND($G12="x",AI12&gt;0),0,IF(ISERROR(LOOKUP(AJ12,Punkte!$D$1:$D$22,Punkte!$E$1:$E$22)),"",LOOKUP((AJ12),Punkte!$D$1:$D$22,Punkte!$E$1:$E$22)))</f>
        <v>6</v>
      </c>
      <c r="AM12" s="99">
        <f>IF($G12="x",0,IF(AL12&lt;50,AL12-COUNTIFS($G$5:$G12,"x"),0))</f>
        <v>0</v>
      </c>
      <c r="AN12" s="39" t="str">
        <f>IF(AND($G12="x",AL12&gt;0),0,IF(ISERROR(LOOKUP(AM12,Punkte!$D$1:$D$22,Punkte!$E$1:$E$22)),"",LOOKUP((AM12),Punkte!$D$1:$D$22,Punkte!$E$1:$E$22)))</f>
        <v/>
      </c>
      <c r="AP12" s="182">
        <f>IF($G12="x",0,IF(AO12&lt;50,AO12-COUNTIFS($G$5:$G12,"x"),0))</f>
        <v>0</v>
      </c>
      <c r="AQ12" s="39" t="str">
        <f>IF(AND($G12="x",AO12&gt;0),0,IF(ISERROR(LOOKUP(AP12,Punkte!$D$1:$D$22,Punkte!$E$1:$E$22)),"",LOOKUP((AP12),Punkte!$D$1:$D$22,Punkte!$E$1:$E$22)))</f>
        <v/>
      </c>
      <c r="AR12" s="120">
        <f t="shared" si="1"/>
        <v>8</v>
      </c>
    </row>
    <row r="13" spans="1:46" x14ac:dyDescent="0.25">
      <c r="A13" s="9">
        <f t="shared" si="0"/>
        <v>9</v>
      </c>
      <c r="B13" s="146">
        <f>SUM(IF(ISNUMBER(J13),J13)+IF(ISNUMBER(M13),M13)+IF(ISNUMBER(P13),P13)+IF(ISNUMBER(S13),S13)+IF(ISNUMBER(V13),V13)+IF(ISNUMBER(Y13),Y13)+IF(ISNUMBER(AB13),AB13)+IF(ISNUMBER(AE13),AE13)+IF(ISNUMBER(AH13),AH13)+IF(ISNUMBER(AK13),AK13)+IF(ISNUMBER(#REF!),#REF!)+IF(ISNUMBER(AN13),AN13)+IF(ISNUMBER(AQ13),AQ13))</f>
        <v>71</v>
      </c>
      <c r="C13" s="18">
        <v>17</v>
      </c>
      <c r="D13" s="4"/>
      <c r="E13" s="15" t="s">
        <v>160</v>
      </c>
      <c r="F13" s="15" t="s">
        <v>101</v>
      </c>
      <c r="G13" s="176"/>
      <c r="H13" s="63">
        <v>11</v>
      </c>
      <c r="I13" s="99">
        <v>10</v>
      </c>
      <c r="J13" s="39">
        <f>IF(AND($G13="x",H13&gt;0),0,IF(ISERROR(LOOKUP(I13,Punkte!$D$1:$D$22,Punkte!$E$1:$E$22)),"",LOOKUP((I13),Punkte!$D$1:$D$22,Punkte!$E$1:$E$22)))</f>
        <v>6</v>
      </c>
      <c r="K13" s="3">
        <v>11</v>
      </c>
      <c r="L13" s="99">
        <v>10</v>
      </c>
      <c r="M13" s="39">
        <f>IF(AND($G13="x",K13&gt;0),0,IF(ISERROR(LOOKUP(L13,Punkte!$D$1:$D$22,Punkte!$E$1:$E$22)),"",LOOKUP((L13),Punkte!$D$1:$D$22,Punkte!$E$1:$E$22)))</f>
        <v>6</v>
      </c>
      <c r="N13" s="3">
        <v>15</v>
      </c>
      <c r="O13" s="99">
        <v>13</v>
      </c>
      <c r="P13" s="39">
        <f>IF(AND($G13="x",N13&gt;0),0,IF(ISERROR(LOOKUP(O13,Punkte!$D$1:$D$22,Punkte!$E$1:$E$22)),"",LOOKUP((O13),Punkte!$D$1:$D$22,Punkte!$E$1:$E$22)))</f>
        <v>3</v>
      </c>
      <c r="Q13" s="3">
        <v>15</v>
      </c>
      <c r="R13" s="99">
        <v>11</v>
      </c>
      <c r="S13" s="39">
        <f>IF(AND($G13="x",Q13&gt;0),0,IF(ISERROR(LOOKUP(R13,Punkte!$D$1:$D$22,Punkte!$E$1:$E$22)),"",LOOKUP((R13),Punkte!$D$1:$D$22,Punkte!$E$1:$E$22)))</f>
        <v>5</v>
      </c>
      <c r="T13" s="3">
        <v>13</v>
      </c>
      <c r="U13" s="99">
        <v>11</v>
      </c>
      <c r="V13" s="39">
        <f>IF(AND($G13="x",T13&gt;0),0,IF(ISERROR(LOOKUP(U13,Punkte!$D$1:$D$22,Punkte!$E$1:$E$22)),"",LOOKUP((U13),Punkte!$D$1:$D$22,Punkte!$E$1:$E$22)))</f>
        <v>5</v>
      </c>
      <c r="W13" s="3">
        <v>11</v>
      </c>
      <c r="X13" s="99">
        <v>9</v>
      </c>
      <c r="Y13" s="39">
        <f>IF(AND($G13="x",W13&gt;0),0,IF(ISERROR(LOOKUP(X13,Punkte!$D$1:$D$22,Punkte!$E$1:$E$22)),"",LOOKUP((X13),Punkte!$D$1:$D$22,Punkte!$E$1:$E$22)))</f>
        <v>7</v>
      </c>
      <c r="Z13" s="3">
        <v>11</v>
      </c>
      <c r="AA13" s="99">
        <v>10</v>
      </c>
      <c r="AB13" s="39">
        <f>IF(AND($G13="x",Z13&gt;0),0,IF(ISERROR(LOOKUP(AA13,Punkte!$D$1:$D$22,Punkte!$E$1:$E$22)),"",LOOKUP((AA13),Punkte!$D$1:$D$22,Punkte!$E$1:$E$22)))</f>
        <v>6</v>
      </c>
      <c r="AC13" s="3">
        <v>12</v>
      </c>
      <c r="AD13" s="99">
        <v>11</v>
      </c>
      <c r="AE13" s="39">
        <f>IF(AND($G13="x",AC13&gt;0),0,IF(ISERROR(LOOKUP(AD13,Punkte!$D$1:$D$22,Punkte!$E$1:$E$22)),"",LOOKUP((AD13),Punkte!$D$1:$D$22,Punkte!$E$1:$E$22)))</f>
        <v>5</v>
      </c>
      <c r="AF13" s="3">
        <v>6</v>
      </c>
      <c r="AG13" s="99">
        <v>4</v>
      </c>
      <c r="AH13" s="39">
        <f>IF(AND($G13="x",AF13&gt;0),0,IF(ISERROR(LOOKUP(AG13,Punkte!$D$1:$D$22,Punkte!$E$1:$E$22)),"",LOOKUP((AG13),Punkte!$D$1:$D$22,Punkte!$E$1:$E$22)))</f>
        <v>13</v>
      </c>
      <c r="AI13" s="3">
        <v>17</v>
      </c>
      <c r="AJ13" s="99">
        <v>14</v>
      </c>
      <c r="AK13" s="39">
        <f>IF(AND($G13="x",AI13&gt;0),0,IF(ISERROR(LOOKUP(AJ13,Punkte!$D$1:$D$22,Punkte!$E$1:$E$22)),"",LOOKUP((AJ13),Punkte!$D$1:$D$22,Punkte!$E$1:$E$22)))</f>
        <v>2</v>
      </c>
      <c r="AL13" s="3">
        <v>12</v>
      </c>
      <c r="AM13" s="99">
        <v>9</v>
      </c>
      <c r="AN13" s="39">
        <f>IF(AND($G13="x",AL13&gt;0),0,IF(ISERROR(LOOKUP(AM13,Punkte!$D$1:$D$22,Punkte!$E$1:$E$22)),"",LOOKUP((AM13),Punkte!$D$1:$D$22,Punkte!$E$1:$E$22)))</f>
        <v>7</v>
      </c>
      <c r="AO13" s="3">
        <v>14</v>
      </c>
      <c r="AP13" s="182">
        <v>10</v>
      </c>
      <c r="AQ13" s="39">
        <f>IF(AND($G13="x",AO13&gt;0),0,IF(ISERROR(LOOKUP(AP13,Punkte!$D$1:$D$22,Punkte!$E$1:$E$22)),"",LOOKUP((AP13),Punkte!$D$1:$D$22,Punkte!$E$1:$E$22)))</f>
        <v>6</v>
      </c>
      <c r="AR13" s="120">
        <f t="shared" si="1"/>
        <v>12</v>
      </c>
    </row>
    <row r="14" spans="1:46" x14ac:dyDescent="0.25">
      <c r="A14" s="9">
        <f t="shared" si="0"/>
        <v>10</v>
      </c>
      <c r="B14" s="146">
        <f>SUM(IF(ISNUMBER(J14),J14)+IF(ISNUMBER(M14),M14)+IF(ISNUMBER(P14),P14)+IF(ISNUMBER(S14),S14)+IF(ISNUMBER(V14),V14)+IF(ISNUMBER(Y14),Y14)+IF(ISNUMBER(AB14),AB14)+IF(ISNUMBER(AE14),AE14)+IF(ISNUMBER(AH14),AH14)+IF(ISNUMBER(AK14),AK14)+IF(ISNUMBER(#REF!),#REF!)+IF(ISNUMBER(AN14),AN14)+IF(ISNUMBER(AQ14),AQ14))</f>
        <v>70</v>
      </c>
      <c r="C14" s="3">
        <v>9</v>
      </c>
      <c r="E14" s="15" t="s">
        <v>245</v>
      </c>
      <c r="F14" s="15" t="s">
        <v>55</v>
      </c>
      <c r="G14" s="143"/>
      <c r="H14" s="63">
        <v>12</v>
      </c>
      <c r="I14" s="99">
        <v>11</v>
      </c>
      <c r="J14" s="39">
        <f>IF(AND($G14="x",H14&gt;0),0,IF(ISERROR(LOOKUP(I14,Punkte!$D$1:$D$22,Punkte!$E$1:$E$22)),"",LOOKUP((I14),Punkte!$D$1:$D$22,Punkte!$E$1:$E$22)))</f>
        <v>5</v>
      </c>
      <c r="K14" s="3">
        <v>14</v>
      </c>
      <c r="L14" s="99">
        <v>12</v>
      </c>
      <c r="M14" s="39">
        <f>IF(AND($G14="x",K14&gt;0),0,IF(ISERROR(LOOKUP(L14,Punkte!$D$1:$D$22,Punkte!$E$1:$E$22)),"",LOOKUP((L14),Punkte!$D$1:$D$22,Punkte!$E$1:$E$22)))</f>
        <v>4</v>
      </c>
      <c r="N14" s="3">
        <v>12</v>
      </c>
      <c r="O14" s="99">
        <v>10</v>
      </c>
      <c r="P14" s="39">
        <f>IF(AND($G14="x",N14&gt;0),0,IF(ISERROR(LOOKUP(O14,Punkte!$D$1:$D$22,Punkte!$E$1:$E$22)),"",LOOKUP((O14),Punkte!$D$1:$D$22,Punkte!$E$1:$E$22)))</f>
        <v>6</v>
      </c>
      <c r="Q14" s="3" t="s">
        <v>47</v>
      </c>
      <c r="R14" s="99">
        <v>0</v>
      </c>
      <c r="S14" s="39" t="str">
        <f>IF(AND($G14="x",Q14&gt;0),0,IF(ISERROR(LOOKUP(R14,Punkte!$D$1:$D$22,Punkte!$E$1:$E$22)),"",LOOKUP((R14),Punkte!$D$1:$D$22,Punkte!$E$1:$E$22)))</f>
        <v/>
      </c>
      <c r="T14" s="3">
        <v>8</v>
      </c>
      <c r="U14" s="99">
        <v>7</v>
      </c>
      <c r="V14" s="39">
        <f>IF(AND($G14="x",T14&gt;0),0,IF(ISERROR(LOOKUP(U14,Punkte!$D$1:$D$22,Punkte!$E$1:$E$22)),"",LOOKUP((U14),Punkte!$D$1:$D$22,Punkte!$E$1:$E$22)))</f>
        <v>9</v>
      </c>
      <c r="W14" s="3">
        <v>9</v>
      </c>
      <c r="X14" s="99">
        <v>7</v>
      </c>
      <c r="Y14" s="39">
        <f>IF(AND($G14="x",W14&gt;0),0,IF(ISERROR(LOOKUP(X14,Punkte!$D$1:$D$22,Punkte!$E$1:$E$22)),"",LOOKUP((X14),Punkte!$D$1:$D$22,Punkte!$E$1:$E$22)))</f>
        <v>9</v>
      </c>
      <c r="Z14" s="3">
        <v>8</v>
      </c>
      <c r="AA14" s="99">
        <v>8</v>
      </c>
      <c r="AB14" s="39">
        <f>IF(AND($G14="x",Z14&gt;0),0,IF(ISERROR(LOOKUP(AA14,Punkte!$D$1:$D$22,Punkte!$E$1:$E$22)),"",LOOKUP((AA14),Punkte!$D$1:$D$22,Punkte!$E$1:$E$22)))</f>
        <v>8</v>
      </c>
      <c r="AC14" s="3">
        <v>9</v>
      </c>
      <c r="AD14" s="99">
        <v>9</v>
      </c>
      <c r="AE14" s="39">
        <f>IF(AND($G14="x",AC14&gt;0),0,IF(ISERROR(LOOKUP(AD14,Punkte!$D$1:$D$22,Punkte!$E$1:$E$22)),"",LOOKUP((AD14),Punkte!$D$1:$D$22,Punkte!$E$1:$E$22)))</f>
        <v>7</v>
      </c>
      <c r="AF14" s="3" t="s">
        <v>47</v>
      </c>
      <c r="AG14" s="99">
        <v>0</v>
      </c>
      <c r="AH14" s="39" t="str">
        <f>IF(AND($G14="x",AF14&gt;0),0,IF(ISERROR(LOOKUP(AG14,Punkte!$D$1:$D$22,Punkte!$E$1:$E$22)),"",LOOKUP((AG14),Punkte!$D$1:$D$22,Punkte!$E$1:$E$22)))</f>
        <v/>
      </c>
      <c r="AI14" s="3">
        <v>11</v>
      </c>
      <c r="AJ14" s="99">
        <v>9</v>
      </c>
      <c r="AK14" s="39">
        <f>IF(AND($G14="x",AI14&gt;0),0,IF(ISERROR(LOOKUP(AJ14,Punkte!$D$1:$D$22,Punkte!$E$1:$E$22)),"",LOOKUP((AJ14),Punkte!$D$1:$D$22,Punkte!$E$1:$E$22)))</f>
        <v>7</v>
      </c>
      <c r="AL14" s="3">
        <v>13</v>
      </c>
      <c r="AM14" s="99">
        <v>10</v>
      </c>
      <c r="AN14" s="39">
        <f>IF(AND($G14="x",AL14&gt;0),0,IF(ISERROR(LOOKUP(AM14,Punkte!$D$1:$D$22,Punkte!$E$1:$E$22)),"",LOOKUP((AM14),Punkte!$D$1:$D$22,Punkte!$E$1:$E$22)))</f>
        <v>6</v>
      </c>
      <c r="AO14" s="3">
        <v>9</v>
      </c>
      <c r="AP14" s="182">
        <v>7</v>
      </c>
      <c r="AQ14" s="39">
        <f>IF(AND($G14="x",AO14&gt;0),0,IF(ISERROR(LOOKUP(AP14,Punkte!$D$1:$D$22,Punkte!$E$1:$E$22)),"",LOOKUP((AP14),Punkte!$D$1:$D$22,Punkte!$E$1:$E$22)))</f>
        <v>9</v>
      </c>
      <c r="AR14" s="120">
        <f t="shared" si="1"/>
        <v>12</v>
      </c>
    </row>
    <row r="15" spans="1:46" x14ac:dyDescent="0.25">
      <c r="A15" s="9">
        <f t="shared" si="0"/>
        <v>11</v>
      </c>
      <c r="B15" s="146">
        <f>SUM(IF(ISNUMBER(J15),J15)+IF(ISNUMBER(M15),M15)+IF(ISNUMBER(P15),P15)+IF(ISNUMBER(S15),S15)+IF(ISNUMBER(V15),V15)+IF(ISNUMBER(Y15),Y15)+IF(ISNUMBER(AB15),AB15)+IF(ISNUMBER(AE15),AE15)+IF(ISNUMBER(AH15),AH15)+IF(ISNUMBER(AK15),AK15)+IF(ISNUMBER(#REF!),#REF!)+IF(ISNUMBER(AN15),AN15)+IF(ISNUMBER(AQ15),AQ15))</f>
        <v>60</v>
      </c>
      <c r="C15" s="3">
        <v>3</v>
      </c>
      <c r="D15" s="19"/>
      <c r="E15" s="15" t="s">
        <v>35</v>
      </c>
      <c r="F15" s="15" t="s">
        <v>36</v>
      </c>
      <c r="G15" s="171"/>
      <c r="H15" s="63">
        <v>9</v>
      </c>
      <c r="I15" s="99">
        <v>8</v>
      </c>
      <c r="J15" s="39">
        <f>IF(AND($G15="x",H15&gt;0),0,IF(ISERROR(LOOKUP(I15,Punkte!$D$1:$D$22,Punkte!$E$1:$E$22)),"",LOOKUP((I15),Punkte!$D$1:$D$22,Punkte!$E$1:$E$22)))</f>
        <v>8</v>
      </c>
      <c r="K15" s="3">
        <v>8</v>
      </c>
      <c r="L15" s="99">
        <v>7</v>
      </c>
      <c r="M15" s="39">
        <f>IF(AND($G15="x",K15&gt;0),0,IF(ISERROR(LOOKUP(L15,Punkte!$D$1:$D$22,Punkte!$E$1:$E$22)),"",LOOKUP((L15),Punkte!$D$1:$D$22,Punkte!$E$1:$E$22)))</f>
        <v>9</v>
      </c>
      <c r="N15" s="3">
        <v>13</v>
      </c>
      <c r="O15" s="99">
        <v>11</v>
      </c>
      <c r="P15" s="39">
        <f>IF(AND($G15="x",N15&gt;0),0,IF(ISERROR(LOOKUP(O15,Punkte!$D$1:$D$22,Punkte!$E$1:$E$22)),"",LOOKUP((O15),Punkte!$D$1:$D$22,Punkte!$E$1:$E$22)))</f>
        <v>5</v>
      </c>
      <c r="Q15" s="3">
        <v>10</v>
      </c>
      <c r="R15" s="99">
        <v>9</v>
      </c>
      <c r="S15" s="39">
        <f>IF(AND($G15="x",Q15&gt;0),0,IF(ISERROR(LOOKUP(R15,Punkte!$D$1:$D$22,Punkte!$E$1:$E$22)),"",LOOKUP((R15),Punkte!$D$1:$D$22,Punkte!$E$1:$E$22)))</f>
        <v>7</v>
      </c>
      <c r="T15" s="3">
        <v>14</v>
      </c>
      <c r="U15" s="99">
        <v>12</v>
      </c>
      <c r="V15" s="39">
        <f>IF(AND($G15="x",T15&gt;0),0,IF(ISERROR(LOOKUP(U15,Punkte!$D$1:$D$22,Punkte!$E$1:$E$22)),"",LOOKUP((U15),Punkte!$D$1:$D$22,Punkte!$E$1:$E$22)))</f>
        <v>4</v>
      </c>
      <c r="W15" s="3" t="s">
        <v>47</v>
      </c>
      <c r="X15" s="99">
        <v>0</v>
      </c>
      <c r="Y15" s="39" t="str">
        <f>IF(AND($G15="x",W15&gt;0),0,IF(ISERROR(LOOKUP(X15,Punkte!$D$1:$D$22,Punkte!$E$1:$E$22)),"",LOOKUP((X15),Punkte!$D$1:$D$22,Punkte!$E$1:$E$22)))</f>
        <v/>
      </c>
      <c r="Z15" s="3">
        <v>12</v>
      </c>
      <c r="AA15" s="99">
        <v>11</v>
      </c>
      <c r="AB15" s="39">
        <f>IF(AND($G15="x",Z15&gt;0),0,IF(ISERROR(LOOKUP(AA15,Punkte!$D$1:$D$22,Punkte!$E$1:$E$22)),"",LOOKUP((AA15),Punkte!$D$1:$D$22,Punkte!$E$1:$E$22)))</f>
        <v>5</v>
      </c>
      <c r="AC15" s="3" t="s">
        <v>47</v>
      </c>
      <c r="AD15" s="99">
        <v>0</v>
      </c>
      <c r="AE15" s="39" t="str">
        <f>IF(AND($G15="x",AC15&gt;0),0,IF(ISERROR(LOOKUP(AD15,Punkte!$D$1:$D$22,Punkte!$E$1:$E$22)),"",LOOKUP((AD15),Punkte!$D$1:$D$22,Punkte!$E$1:$E$22)))</f>
        <v/>
      </c>
      <c r="AF15" s="3">
        <v>14</v>
      </c>
      <c r="AG15" s="99">
        <v>11</v>
      </c>
      <c r="AH15" s="39">
        <f>IF(AND($G15="x",AF15&gt;0),0,IF(ISERROR(LOOKUP(AG15,Punkte!$D$1:$D$22,Punkte!$E$1:$E$22)),"",LOOKUP((AG15),Punkte!$D$1:$D$22,Punkte!$E$1:$E$22)))</f>
        <v>5</v>
      </c>
      <c r="AI15" s="3">
        <v>8</v>
      </c>
      <c r="AJ15" s="99">
        <v>7</v>
      </c>
      <c r="AK15" s="39">
        <f>IF(AND($G15="x",AI15&gt;0),0,IF(ISERROR(LOOKUP(AJ15,Punkte!$D$1:$D$22,Punkte!$E$1:$E$22)),"",LOOKUP((AJ15),Punkte!$D$1:$D$22,Punkte!$E$1:$E$22)))</f>
        <v>9</v>
      </c>
      <c r="AL15" s="3">
        <v>11</v>
      </c>
      <c r="AM15" s="99">
        <v>8</v>
      </c>
      <c r="AN15" s="39">
        <f>IF(AND($G15="x",AL15&gt;0),0,IF(ISERROR(LOOKUP(AM15,Punkte!$D$1:$D$22,Punkte!$E$1:$E$22)),"",LOOKUP((AM15),Punkte!$D$1:$D$22,Punkte!$E$1:$E$22)))</f>
        <v>8</v>
      </c>
      <c r="AO15" s="3">
        <v>29</v>
      </c>
      <c r="AP15" s="182">
        <v>16</v>
      </c>
      <c r="AQ15" s="39">
        <f>IF(AND($G15="x",AO15&gt;0),0,IF(ISERROR(LOOKUP(AP15,Punkte!$D$1:$D$22,Punkte!$E$1:$E$22)),"",LOOKUP((AP15),Punkte!$D$1:$D$22,Punkte!$E$1:$E$22)))</f>
        <v>0</v>
      </c>
      <c r="AR15" s="120">
        <f t="shared" si="1"/>
        <v>12</v>
      </c>
    </row>
    <row r="16" spans="1:46" x14ac:dyDescent="0.25">
      <c r="A16" s="9">
        <f t="shared" si="0"/>
        <v>12</v>
      </c>
      <c r="B16" s="146">
        <f>SUM(IF(ISNUMBER(J16),J16)+IF(ISNUMBER(M16),M16)+IF(ISNUMBER(P16),P16)+IF(ISNUMBER(S16),S16)+IF(ISNUMBER(V16),V16)+IF(ISNUMBER(Y16),Y16)+IF(ISNUMBER(AB16),AB16)+IF(ISNUMBER(AE16),AE16)+IF(ISNUMBER(AH16),AH16)+IF(ISNUMBER(AK16),AK16)+IF(ISNUMBER(#REF!),#REF!)+IF(ISNUMBER(AN16),AN16)+IF(ISNUMBER(AQ16),AQ16))</f>
        <v>56</v>
      </c>
      <c r="C16" s="3">
        <v>78</v>
      </c>
      <c r="E16" s="15" t="s">
        <v>234</v>
      </c>
      <c r="F16" s="15" t="s">
        <v>117</v>
      </c>
      <c r="G16" s="143"/>
      <c r="H16" s="63">
        <v>10</v>
      </c>
      <c r="I16" s="99">
        <v>9</v>
      </c>
      <c r="J16" s="39">
        <f>IF(AND($G16="x",H16&gt;0),0,IF(ISERROR(LOOKUP(I16,Punkte!$D$1:$D$22,Punkte!$E$1:$E$22)),"",LOOKUP((I16),Punkte!$D$1:$D$22,Punkte!$E$1:$E$22)))</f>
        <v>7</v>
      </c>
      <c r="K16" s="3">
        <v>15</v>
      </c>
      <c r="L16" s="99">
        <v>13</v>
      </c>
      <c r="M16" s="39">
        <f>IF(AND($G16="x",K16&gt;0),0,IF(ISERROR(LOOKUP(L16,Punkte!$D$1:$D$22,Punkte!$E$1:$E$22)),"",LOOKUP((L16),Punkte!$D$1:$D$22,Punkte!$E$1:$E$22)))</f>
        <v>3</v>
      </c>
      <c r="N16" s="3">
        <v>14</v>
      </c>
      <c r="O16" s="99">
        <v>12</v>
      </c>
      <c r="P16" s="39">
        <f>IF(AND($G16="x",N16&gt;0),0,IF(ISERROR(LOOKUP(O16,Punkte!$D$1:$D$22,Punkte!$E$1:$E$22)),"",LOOKUP((O16),Punkte!$D$1:$D$22,Punkte!$E$1:$E$22)))</f>
        <v>4</v>
      </c>
      <c r="Q16" s="3">
        <v>14</v>
      </c>
      <c r="R16" s="99">
        <v>10</v>
      </c>
      <c r="S16" s="39">
        <f>IF(AND($G16="x",Q16&gt;0),0,IF(ISERROR(LOOKUP(R16,Punkte!$D$1:$D$22,Punkte!$E$1:$E$22)),"",LOOKUP((R16),Punkte!$D$1:$D$22,Punkte!$E$1:$E$22)))</f>
        <v>6</v>
      </c>
      <c r="T16" s="3">
        <v>16</v>
      </c>
      <c r="U16" s="99">
        <v>14</v>
      </c>
      <c r="V16" s="39">
        <f>IF(AND($G16="x",T16&gt;0),0,IF(ISERROR(LOOKUP(U16,Punkte!$D$1:$D$22,Punkte!$E$1:$E$22)),"",LOOKUP((U16),Punkte!$D$1:$D$22,Punkte!$E$1:$E$22)))</f>
        <v>2</v>
      </c>
      <c r="W16" s="3">
        <v>13</v>
      </c>
      <c r="X16" s="99">
        <v>10</v>
      </c>
      <c r="Y16" s="39">
        <f>IF(AND($G16="x",W16&gt;0),0,IF(ISERROR(LOOKUP(X16,Punkte!$D$1:$D$22,Punkte!$E$1:$E$22)),"",LOOKUP((X16),Punkte!$D$1:$D$22,Punkte!$E$1:$E$22)))</f>
        <v>6</v>
      </c>
      <c r="Z16" s="3">
        <v>13</v>
      </c>
      <c r="AA16" s="99">
        <v>12</v>
      </c>
      <c r="AB16" s="39">
        <f>IF(AND($G16="x",Z16&gt;0),0,IF(ISERROR(LOOKUP(AA16,Punkte!$D$1:$D$22,Punkte!$E$1:$E$22)),"",LOOKUP((AA16),Punkte!$D$1:$D$22,Punkte!$E$1:$E$22)))</f>
        <v>4</v>
      </c>
      <c r="AC16" s="3">
        <v>11</v>
      </c>
      <c r="AD16" s="99">
        <v>10</v>
      </c>
      <c r="AE16" s="39">
        <f>IF(AND($G16="x",AC16&gt;0),0,IF(ISERROR(LOOKUP(AD16,Punkte!$D$1:$D$22,Punkte!$E$1:$E$22)),"",LOOKUP((AD16),Punkte!$D$1:$D$22,Punkte!$E$1:$E$22)))</f>
        <v>6</v>
      </c>
      <c r="AF16" s="3">
        <v>11</v>
      </c>
      <c r="AG16" s="99">
        <v>9</v>
      </c>
      <c r="AH16" s="39">
        <f>IF(AND($G16="x",AF16&gt;0),0,IF(ISERROR(LOOKUP(AG16,Punkte!$D$1:$D$22,Punkte!$E$1:$E$22)),"",LOOKUP((AG16),Punkte!$D$1:$D$22,Punkte!$E$1:$E$22)))</f>
        <v>7</v>
      </c>
      <c r="AI16" s="3">
        <v>14</v>
      </c>
      <c r="AJ16" s="99">
        <v>12</v>
      </c>
      <c r="AK16" s="39">
        <f>IF(AND($G16="x",AI16&gt;0),0,IF(ISERROR(LOOKUP(AJ16,Punkte!$D$1:$D$22,Punkte!$E$1:$E$22)),"",LOOKUP((AJ16),Punkte!$D$1:$D$22,Punkte!$E$1:$E$22)))</f>
        <v>4</v>
      </c>
      <c r="AL16" s="3">
        <v>19</v>
      </c>
      <c r="AM16" s="99">
        <v>13</v>
      </c>
      <c r="AN16" s="39">
        <f>IF(AND($G16="x",AL16&gt;0),0,IF(ISERROR(LOOKUP(AM16,Punkte!$D$1:$D$22,Punkte!$E$1:$E$22)),"",LOOKUP((AM16),Punkte!$D$1:$D$22,Punkte!$E$1:$E$22)))</f>
        <v>3</v>
      </c>
      <c r="AO16" s="3">
        <v>18</v>
      </c>
      <c r="AP16" s="182">
        <v>12</v>
      </c>
      <c r="AQ16" s="39">
        <f>IF(AND($G16="x",AO16&gt;0),0,IF(ISERROR(LOOKUP(AP16,Punkte!$D$1:$D$22,Punkte!$E$1:$E$22)),"",LOOKUP((AP16),Punkte!$D$1:$D$22,Punkte!$E$1:$E$22)))</f>
        <v>4</v>
      </c>
      <c r="AR16" s="120">
        <f t="shared" si="1"/>
        <v>12</v>
      </c>
    </row>
    <row r="17" spans="1:269" x14ac:dyDescent="0.25">
      <c r="A17" s="9">
        <f t="shared" si="0"/>
        <v>13</v>
      </c>
      <c r="B17" s="146">
        <f>SUM(IF(ISNUMBER(J17),J17)+IF(ISNUMBER(M17),M17)+IF(ISNUMBER(P17),P17)+IF(ISNUMBER(S17),S17)+IF(ISNUMBER(V17),V17)+IF(ISNUMBER(Y17),Y17)+IF(ISNUMBER(AB17),AB17)+IF(ISNUMBER(AE17),AE17)+IF(ISNUMBER(AH17),AH17)+IF(ISNUMBER(AK17),AK17)+IF(ISNUMBER(#REF!),#REF!)+IF(ISNUMBER(AN17),AN17)+IF(ISNUMBER(AQ17),AQ17))</f>
        <v>45</v>
      </c>
      <c r="C17" s="18">
        <v>91</v>
      </c>
      <c r="E17" s="15" t="s">
        <v>312</v>
      </c>
      <c r="F17" s="15" t="s">
        <v>313</v>
      </c>
      <c r="G17" s="143"/>
      <c r="H17" s="63"/>
      <c r="I17" s="99">
        <f>IF($G17="x",0,IF(H17&lt;50,H17-COUNTIFS($G$5:$G17,"x"),0))</f>
        <v>0</v>
      </c>
      <c r="J17" s="39" t="str">
        <f>IF(AND($G17="x",H17&gt;0),0,IF(ISERROR(LOOKUP(I17,Punkte!$D$1:$D$22,Punkte!$E$1:$E$22)),"",LOOKUP((I17),Punkte!$D$1:$D$22,Punkte!$E$1:$E$22)))</f>
        <v/>
      </c>
      <c r="L17" s="99">
        <f>IF($G17="x",0,IF(K17&lt;50,K17-COUNTIFS($G$5:$G17,"x"),0))</f>
        <v>0</v>
      </c>
      <c r="M17" s="39" t="str">
        <f>IF(AND($G17="x",K17&gt;0),0,IF(ISERROR(LOOKUP(L17,Punkte!$D$1:$D$22,Punkte!$E$1:$E$22)),"",LOOKUP((L17),Punkte!$D$1:$D$22,Punkte!$E$1:$E$22)))</f>
        <v/>
      </c>
      <c r="N17" s="3">
        <v>8</v>
      </c>
      <c r="O17" s="99">
        <v>7</v>
      </c>
      <c r="P17" s="39">
        <f>IF(AND($G17="x",N17&gt;0),0,IF(ISERROR(LOOKUP(O17,Punkte!$D$1:$D$22,Punkte!$E$1:$E$22)),"",LOOKUP((O17),Punkte!$D$1:$D$22,Punkte!$E$1:$E$22)))</f>
        <v>9</v>
      </c>
      <c r="Q17" s="3" t="s">
        <v>47</v>
      </c>
      <c r="R17" s="99">
        <v>0</v>
      </c>
      <c r="S17" s="39" t="str">
        <f>IF(AND($G17="x",Q17&gt;0),0,IF(ISERROR(LOOKUP(R17,Punkte!$D$1:$D$22,Punkte!$E$1:$E$22)),"",LOOKUP((R17),Punkte!$D$1:$D$22,Punkte!$E$1:$E$22)))</f>
        <v/>
      </c>
      <c r="T17" s="3">
        <v>11</v>
      </c>
      <c r="U17" s="99">
        <v>9</v>
      </c>
      <c r="V17" s="39">
        <f>IF(AND($G17="x",T17&gt;0),0,IF(ISERROR(LOOKUP(U17,Punkte!$D$1:$D$22,Punkte!$E$1:$E$22)),"",LOOKUP((U17),Punkte!$D$1:$D$22,Punkte!$E$1:$E$22)))</f>
        <v>7</v>
      </c>
      <c r="W17" s="3">
        <v>10</v>
      </c>
      <c r="X17" s="99">
        <v>8</v>
      </c>
      <c r="Y17" s="39">
        <f>IF(AND($G17="x",W17&gt;0),0,IF(ISERROR(LOOKUP(X17,Punkte!$D$1:$D$22,Punkte!$E$1:$E$22)),"",LOOKUP((X17),Punkte!$D$1:$D$22,Punkte!$E$1:$E$22)))</f>
        <v>8</v>
      </c>
      <c r="Z17" s="3">
        <v>14</v>
      </c>
      <c r="AA17" s="99">
        <v>13</v>
      </c>
      <c r="AB17" s="39">
        <f>IF(AND($G17="x",Z17&gt;0),0,IF(ISERROR(LOOKUP(AA17,Punkte!$D$1:$D$22,Punkte!$E$1:$E$22)),"",LOOKUP((AA17),Punkte!$D$1:$D$22,Punkte!$E$1:$E$22)))</f>
        <v>3</v>
      </c>
      <c r="AC17" s="3">
        <v>14</v>
      </c>
      <c r="AD17" s="99">
        <v>12</v>
      </c>
      <c r="AE17" s="39">
        <f>IF(AND($G17="x",AC17&gt;0),0,IF(ISERROR(LOOKUP(AD17,Punkte!$D$1:$D$22,Punkte!$E$1:$E$22)),"",LOOKUP((AD17),Punkte!$D$1:$D$22,Punkte!$E$1:$E$22)))</f>
        <v>4</v>
      </c>
      <c r="AF17" s="3" t="s">
        <v>47</v>
      </c>
      <c r="AG17" s="99">
        <v>0</v>
      </c>
      <c r="AH17" s="39" t="str">
        <f>IF(AND($G17="x",AF17&gt;0),0,IF(ISERROR(LOOKUP(AG17,Punkte!$D$1:$D$22,Punkte!$E$1:$E$22)),"",LOOKUP((AG17),Punkte!$D$1:$D$22,Punkte!$E$1:$E$22)))</f>
        <v/>
      </c>
      <c r="AI17" s="3">
        <v>13</v>
      </c>
      <c r="AJ17" s="99">
        <v>11</v>
      </c>
      <c r="AK17" s="39">
        <f>IF(AND($G17="x",AI17&gt;0),0,IF(ISERROR(LOOKUP(AJ17,Punkte!$D$1:$D$22,Punkte!$E$1:$E$22)),"",LOOKUP((AJ17),Punkte!$D$1:$D$22,Punkte!$E$1:$E$22)))</f>
        <v>5</v>
      </c>
      <c r="AL17" s="3">
        <v>17</v>
      </c>
      <c r="AM17" s="99">
        <v>12</v>
      </c>
      <c r="AN17" s="39">
        <f>IF(AND($G17="x",AL17&gt;0),0,IF(ISERROR(LOOKUP(AM17,Punkte!$D$1:$D$22,Punkte!$E$1:$E$22)),"",LOOKUP((AM17),Punkte!$D$1:$D$22,Punkte!$E$1:$E$22)))</f>
        <v>4</v>
      </c>
      <c r="AO17" s="3">
        <v>15</v>
      </c>
      <c r="AP17" s="182">
        <v>11</v>
      </c>
      <c r="AQ17" s="39">
        <f>IF(AND($G17="x",AO17&gt;0),0,IF(ISERROR(LOOKUP(AP17,Punkte!$D$1:$D$22,Punkte!$E$1:$E$22)),"",LOOKUP((AP17),Punkte!$D$1:$D$22,Punkte!$E$1:$E$22)))</f>
        <v>5</v>
      </c>
      <c r="AR17" s="120">
        <f t="shared" si="1"/>
        <v>10</v>
      </c>
    </row>
    <row r="18" spans="1:269" x14ac:dyDescent="0.25">
      <c r="A18" s="9">
        <f t="shared" si="0"/>
        <v>14</v>
      </c>
      <c r="B18" s="146">
        <f>SUM(IF(ISNUMBER(J18),J18)+IF(ISNUMBER(M18),M18)+IF(ISNUMBER(P18),P18)+IF(ISNUMBER(S18),S18)+IF(ISNUMBER(V18),V18)+IF(ISNUMBER(Y18),Y18)+IF(ISNUMBER(AB18),AB18)+IF(ISNUMBER(AE18),AE18)+IF(ISNUMBER(AH18),AH18)+IF(ISNUMBER(AK18),AK18)+IF(ISNUMBER(#REF!),#REF!)+IF(ISNUMBER(AN18),AN18)+IF(ISNUMBER(AQ18),AQ18))</f>
        <v>42</v>
      </c>
      <c r="C18" s="3">
        <v>22</v>
      </c>
      <c r="E18" s="15" t="s">
        <v>285</v>
      </c>
      <c r="F18" s="15" t="s">
        <v>43</v>
      </c>
      <c r="G18" s="175"/>
      <c r="H18" s="63">
        <v>17</v>
      </c>
      <c r="I18" s="99">
        <v>14</v>
      </c>
      <c r="J18" s="39">
        <f>IF(AND($G18="x",H18&gt;0),0,IF(ISERROR(LOOKUP(I18,Punkte!$D$1:$D$22,Punkte!$E$1:$E$22)),"",LOOKUP((I18),Punkte!$D$1:$D$22,Punkte!$E$1:$E$22)))</f>
        <v>2</v>
      </c>
      <c r="K18" s="3">
        <v>13</v>
      </c>
      <c r="L18" s="99">
        <v>11</v>
      </c>
      <c r="M18" s="39">
        <f>IF(AND($G18="x",K18&gt;0),0,IF(ISERROR(LOOKUP(L18,Punkte!$D$1:$D$22,Punkte!$E$1:$E$22)),"",LOOKUP((L18),Punkte!$D$1:$D$22,Punkte!$E$1:$E$22)))</f>
        <v>5</v>
      </c>
      <c r="N18" s="3" t="s">
        <v>47</v>
      </c>
      <c r="O18" s="99">
        <v>0</v>
      </c>
      <c r="P18" s="39" t="str">
        <f>IF(AND($G18="x",N18&gt;0),0,IF(ISERROR(LOOKUP(O18,Punkte!$D$1:$D$22,Punkte!$E$1:$E$22)),"",LOOKUP((O18),Punkte!$D$1:$D$22,Punkte!$E$1:$E$22)))</f>
        <v/>
      </c>
      <c r="Q18" s="3" t="s">
        <v>47</v>
      </c>
      <c r="R18" s="99">
        <v>0</v>
      </c>
      <c r="S18" s="39" t="str">
        <f>IF(AND($G18="x",Q18&gt;0),0,IF(ISERROR(LOOKUP(R18,Punkte!$D$1:$D$22,Punkte!$E$1:$E$22)),"",LOOKUP((R18),Punkte!$D$1:$D$22,Punkte!$E$1:$E$22)))</f>
        <v/>
      </c>
      <c r="T18" s="3">
        <v>15</v>
      </c>
      <c r="U18" s="99">
        <v>13</v>
      </c>
      <c r="V18" s="39">
        <f>IF(AND($G18="x",T18&gt;0),0,IF(ISERROR(LOOKUP(U18,Punkte!$D$1:$D$22,Punkte!$E$1:$E$22)),"",LOOKUP((U18),Punkte!$D$1:$D$22,Punkte!$E$1:$E$22)))</f>
        <v>3</v>
      </c>
      <c r="W18" s="3">
        <v>14</v>
      </c>
      <c r="X18" s="99">
        <v>11</v>
      </c>
      <c r="Y18" s="39">
        <f>IF(AND($G18="x",W18&gt;0),0,IF(ISERROR(LOOKUP(X18,Punkte!$D$1:$D$22,Punkte!$E$1:$E$22)),"",LOOKUP((X18),Punkte!$D$1:$D$22,Punkte!$E$1:$E$22)))</f>
        <v>5</v>
      </c>
      <c r="Z18" s="3">
        <v>10</v>
      </c>
      <c r="AA18" s="99">
        <v>9</v>
      </c>
      <c r="AB18" s="39">
        <f>IF(AND($G18="x",Z18&gt;0),0,IF(ISERROR(LOOKUP(AA18,Punkte!$D$1:$D$22,Punkte!$E$1:$E$22)),"",LOOKUP((AA18),Punkte!$D$1:$D$22,Punkte!$E$1:$E$22)))</f>
        <v>7</v>
      </c>
      <c r="AC18" s="3">
        <v>8</v>
      </c>
      <c r="AD18" s="99">
        <v>8</v>
      </c>
      <c r="AE18" s="39">
        <f>IF(AND($G18="x",AC18&gt;0),0,IF(ISERROR(LOOKUP(AD18,Punkte!$D$1:$D$22,Punkte!$E$1:$E$22)),"",LOOKUP((AD18),Punkte!$D$1:$D$22,Punkte!$E$1:$E$22)))</f>
        <v>8</v>
      </c>
      <c r="AG18" s="99">
        <f>IF($G18="x",0,IF(AF18&lt;50,AF18-COUNTIFS($G$5:$G18,"x"),0))</f>
        <v>0</v>
      </c>
      <c r="AH18" s="39" t="str">
        <f>IF(AND($G18="x",AF18&gt;0),0,IF(ISERROR(LOOKUP(AG18,Punkte!$D$1:$D$22,Punkte!$E$1:$E$22)),"",LOOKUP((AG18),Punkte!$D$1:$D$22,Punkte!$E$1:$E$22)))</f>
        <v/>
      </c>
      <c r="AJ18" s="99">
        <f>IF($G18="x",0,IF(AI18&lt;50,AI18-COUNTIFS($G$5:$G18,"x"),0))</f>
        <v>0</v>
      </c>
      <c r="AK18" s="39" t="str">
        <f>IF(AND($G18="x",AI18&gt;0),0,IF(ISERROR(LOOKUP(AJ18,Punkte!$D$1:$D$22,Punkte!$E$1:$E$22)),"",LOOKUP((AJ18),Punkte!$D$1:$D$22,Punkte!$E$1:$E$22)))</f>
        <v/>
      </c>
      <c r="AL18" s="3">
        <v>14</v>
      </c>
      <c r="AM18" s="99">
        <v>11</v>
      </c>
      <c r="AN18" s="39">
        <f>IF(AND($G18="x",AL18&gt;0),0,IF(ISERROR(LOOKUP(AM18,Punkte!$D$1:$D$22,Punkte!$E$1:$E$22)),"",LOOKUP((AM18),Punkte!$D$1:$D$22,Punkte!$E$1:$E$22)))</f>
        <v>5</v>
      </c>
      <c r="AO18" s="3">
        <v>13</v>
      </c>
      <c r="AP18" s="182">
        <v>9</v>
      </c>
      <c r="AQ18" s="39">
        <f>IF(AND($G18="x",AO18&gt;0),0,IF(ISERROR(LOOKUP(AP18,Punkte!$D$1:$D$22,Punkte!$E$1:$E$22)),"",LOOKUP((AP18),Punkte!$D$1:$D$22,Punkte!$E$1:$E$22)))</f>
        <v>7</v>
      </c>
      <c r="AR18" s="120">
        <f t="shared" si="1"/>
        <v>10</v>
      </c>
    </row>
    <row r="19" spans="1:269" x14ac:dyDescent="0.25">
      <c r="A19" s="9">
        <f t="shared" si="0"/>
        <v>15</v>
      </c>
      <c r="B19" s="146">
        <f>SUM(IF(ISNUMBER(J19),J19)+IF(ISNUMBER(M19),M19)+IF(ISNUMBER(P19),P19)+IF(ISNUMBER(S19),S19)+IF(ISNUMBER(V19),V19)+IF(ISNUMBER(Y19),Y19)+IF(ISNUMBER(AB19),AB19)+IF(ISNUMBER(AE19),AE19)+IF(ISNUMBER(AH19),AH19)+IF(ISNUMBER(AK19),AK19)+IF(ISNUMBER(#REF!),#REF!)+IF(ISNUMBER(AN19),AN19)+IF(ISNUMBER(AQ19),AQ19))</f>
        <v>22</v>
      </c>
      <c r="C19" s="18">
        <v>96</v>
      </c>
      <c r="D19" s="4"/>
      <c r="E19" s="15" t="s">
        <v>104</v>
      </c>
      <c r="F19" s="15" t="s">
        <v>74</v>
      </c>
      <c r="G19" s="176"/>
      <c r="H19" s="63">
        <v>16</v>
      </c>
      <c r="I19" s="99">
        <v>13</v>
      </c>
      <c r="J19" s="39">
        <f>IF(AND($G19="x",H19&gt;0),0,IF(ISERROR(LOOKUP(I19,Punkte!$D$1:$D$22,Punkte!$E$1:$E$22)),"",LOOKUP((I19),Punkte!$D$1:$D$22,Punkte!$E$1:$E$22)))</f>
        <v>3</v>
      </c>
      <c r="K19" s="3">
        <v>17</v>
      </c>
      <c r="L19" s="99">
        <v>14</v>
      </c>
      <c r="M19" s="39">
        <f>IF(AND($G19="x",K19&gt;0),0,IF(ISERROR(LOOKUP(L19,Punkte!$D$1:$D$22,Punkte!$E$1:$E$22)),"",LOOKUP((L19),Punkte!$D$1:$D$22,Punkte!$E$1:$E$22)))</f>
        <v>2</v>
      </c>
      <c r="N19" s="3" t="s">
        <v>47</v>
      </c>
      <c r="O19" s="99">
        <v>0</v>
      </c>
      <c r="P19" s="39" t="str">
        <f>IF(AND($G19="x",N19&gt;0),0,IF(ISERROR(LOOKUP(O19,Punkte!$D$1:$D$22,Punkte!$E$1:$E$22)),"",LOOKUP((O19),Punkte!$D$1:$D$22,Punkte!$E$1:$E$22)))</f>
        <v/>
      </c>
      <c r="Q19" s="3">
        <v>16</v>
      </c>
      <c r="R19" s="99">
        <v>12</v>
      </c>
      <c r="S19" s="39">
        <f>IF(AND($G19="x",Q19&gt;0),0,IF(ISERROR(LOOKUP(R19,Punkte!$D$1:$D$22,Punkte!$E$1:$E$22)),"",LOOKUP((R19),Punkte!$D$1:$D$22,Punkte!$E$1:$E$22)))</f>
        <v>4</v>
      </c>
      <c r="T19" s="3">
        <v>19</v>
      </c>
      <c r="U19" s="99">
        <v>16</v>
      </c>
      <c r="V19" s="39">
        <f>IF(AND($G19="x",T19&gt;0),0,IF(ISERROR(LOOKUP(U19,Punkte!$D$1:$D$22,Punkte!$E$1:$E$22)),"",LOOKUP((U19),Punkte!$D$1:$D$22,Punkte!$E$1:$E$22)))</f>
        <v>0</v>
      </c>
      <c r="W19" s="3">
        <v>17</v>
      </c>
      <c r="X19" s="99">
        <v>14</v>
      </c>
      <c r="Y19" s="39">
        <f>IF(AND($G19="x",W19&gt;0),0,IF(ISERROR(LOOKUP(X19,Punkte!$D$1:$D$22,Punkte!$E$1:$E$22)),"",LOOKUP((X19),Punkte!$D$1:$D$22,Punkte!$E$1:$E$22)))</f>
        <v>2</v>
      </c>
      <c r="Z19" s="3">
        <v>20</v>
      </c>
      <c r="AA19" s="99">
        <v>16</v>
      </c>
      <c r="AB19" s="39">
        <f>IF(AND($G19="x",Z19&gt;0),0,IF(ISERROR(LOOKUP(AA19,Punkte!$D$1:$D$22,Punkte!$E$1:$E$22)),"",LOOKUP((AA19),Punkte!$D$1:$D$22,Punkte!$E$1:$E$22)))</f>
        <v>0</v>
      </c>
      <c r="AC19" s="3">
        <v>20</v>
      </c>
      <c r="AD19" s="99">
        <v>15</v>
      </c>
      <c r="AE19" s="39">
        <f>IF(AND($G19="x",AC19&gt;0),0,IF(ISERROR(LOOKUP(AD19,Punkte!$D$1:$D$22,Punkte!$E$1:$E$22)),"",LOOKUP((AD19),Punkte!$D$1:$D$22,Punkte!$E$1:$E$22)))</f>
        <v>1</v>
      </c>
      <c r="AF19" s="3">
        <v>8</v>
      </c>
      <c r="AG19" s="99">
        <v>6</v>
      </c>
      <c r="AH19" s="39">
        <f>IF(AND($G19="x",AF19&gt;0),0,IF(ISERROR(LOOKUP(AG19,Punkte!$D$1:$D$22,Punkte!$E$1:$E$22)),"",LOOKUP((AG19),Punkte!$D$1:$D$22,Punkte!$E$1:$E$22)))</f>
        <v>10</v>
      </c>
      <c r="AI19" s="3">
        <v>21</v>
      </c>
      <c r="AJ19" s="99">
        <v>16</v>
      </c>
      <c r="AK19" s="39">
        <f>IF(AND($G19="x",AI19&gt;0),0,IF(ISERROR(LOOKUP(AJ19,Punkte!$D$1:$D$22,Punkte!$E$1:$E$22)),"",LOOKUP((AJ19),Punkte!$D$1:$D$22,Punkte!$E$1:$E$22)))</f>
        <v>0</v>
      </c>
      <c r="AM19" s="99">
        <f>IF($G19="x",0,IF(AL19&lt;50,AL19-COUNTIFS($G$5:$G19,"x"),0))</f>
        <v>0</v>
      </c>
      <c r="AN19" s="39" t="str">
        <f>IF(AND($G19="x",AL19&gt;0),0,IF(ISERROR(LOOKUP(AM19,Punkte!$D$1:$D$22,Punkte!$E$1:$E$22)),"",LOOKUP((AM19),Punkte!$D$1:$D$22,Punkte!$E$1:$E$22)))</f>
        <v/>
      </c>
      <c r="AP19" s="182">
        <f>IF($G19="x",0,IF(AO19&lt;50,AO19-COUNTIFS($G$5:$G19,"x"),0))</f>
        <v>0</v>
      </c>
      <c r="AQ19" s="39" t="str">
        <f>IF(AND($G19="x",AO19&gt;0),0,IF(ISERROR(LOOKUP(AP19,Punkte!$D$1:$D$22,Punkte!$E$1:$E$22)),"",LOOKUP((AP19),Punkte!$D$1:$D$22,Punkte!$E$1:$E$22)))</f>
        <v/>
      </c>
      <c r="AR19" s="120">
        <f t="shared" si="1"/>
        <v>10</v>
      </c>
    </row>
    <row r="20" spans="1:269" x14ac:dyDescent="0.25">
      <c r="A20" s="9">
        <f t="shared" si="0"/>
        <v>16</v>
      </c>
      <c r="B20" s="146">
        <f>SUM(IF(ISNUMBER(J20),J20)+IF(ISNUMBER(M20),M20)+IF(ISNUMBER(P20),P20)+IF(ISNUMBER(S20),S20)+IF(ISNUMBER(V20),V20)+IF(ISNUMBER(Y20),Y20)+IF(ISNUMBER(AB20),AB20)+IF(ISNUMBER(AE20),AE20)+IF(ISNUMBER(AH20),AH20)+IF(ISNUMBER(AK20),AK20)+IF(ISNUMBER(#REF!),#REF!)+IF(ISNUMBER(AN20),AN20)+IF(ISNUMBER(AQ20),AQ20))</f>
        <v>18</v>
      </c>
      <c r="C20" s="18">
        <v>47</v>
      </c>
      <c r="D20" s="4"/>
      <c r="E20" s="15" t="s">
        <v>167</v>
      </c>
      <c r="F20" s="15" t="s">
        <v>72</v>
      </c>
      <c r="G20" s="179"/>
      <c r="H20" s="63">
        <v>13</v>
      </c>
      <c r="I20" s="99">
        <v>12</v>
      </c>
      <c r="J20" s="39">
        <f>IF(AND($G20="x",H20&gt;0),0,IF(ISERROR(LOOKUP(I20,Punkte!$D$1:$D$22,Punkte!$E$1:$E$22)),"",LOOKUP((I20),Punkte!$D$1:$D$22,Punkte!$E$1:$E$22)))</f>
        <v>4</v>
      </c>
      <c r="K20" s="3">
        <v>6</v>
      </c>
      <c r="L20" s="99">
        <v>6</v>
      </c>
      <c r="M20" s="39">
        <f>IF(AND($G20="x",K20&gt;0),0,IF(ISERROR(LOOKUP(L20,Punkte!$D$1:$D$22,Punkte!$E$1:$E$22)),"",LOOKUP((L20),Punkte!$D$1:$D$22,Punkte!$E$1:$E$22)))</f>
        <v>10</v>
      </c>
      <c r="N20" s="3" t="s">
        <v>39</v>
      </c>
      <c r="O20" s="99">
        <v>0</v>
      </c>
      <c r="P20" s="39" t="str">
        <f>IF(AND($G20="x",N20&gt;0),0,IF(ISERROR(LOOKUP(O20,Punkte!$D$1:$D$22,Punkte!$E$1:$E$22)),"",LOOKUP((O20),Punkte!$D$1:$D$22,Punkte!$E$1:$E$22)))</f>
        <v/>
      </c>
      <c r="Q20" s="3" t="s">
        <v>39</v>
      </c>
      <c r="R20" s="99">
        <v>0</v>
      </c>
      <c r="S20" s="39" t="str">
        <f>IF(AND($G20="x",Q20&gt;0),0,IF(ISERROR(LOOKUP(R20,Punkte!$D$1:$D$22,Punkte!$E$1:$E$22)),"",LOOKUP((R20),Punkte!$D$1:$D$22,Punkte!$E$1:$E$22)))</f>
        <v/>
      </c>
      <c r="T20" s="3">
        <v>22</v>
      </c>
      <c r="U20" s="99">
        <v>17</v>
      </c>
      <c r="V20" s="39">
        <f>IF(AND($G20="x",T20&gt;0),0,IF(ISERROR(LOOKUP(U20,Punkte!$D$1:$D$22,Punkte!$E$1:$E$22)),"",LOOKUP((U20),Punkte!$D$1:$D$22,Punkte!$E$1:$E$22)))</f>
        <v>0</v>
      </c>
      <c r="W20" s="3">
        <v>15</v>
      </c>
      <c r="X20" s="99">
        <v>12</v>
      </c>
      <c r="Y20" s="39">
        <f>IF(AND($G20="x",W20&gt;0),0,IF(ISERROR(LOOKUP(X20,Punkte!$D$1:$D$22,Punkte!$E$1:$E$22)),"",LOOKUP((X20),Punkte!$D$1:$D$22,Punkte!$E$1:$E$22)))</f>
        <v>4</v>
      </c>
      <c r="Z20" s="3" t="s">
        <v>47</v>
      </c>
      <c r="AA20" s="99">
        <v>0</v>
      </c>
      <c r="AB20" s="39" t="str">
        <f>IF(AND($G20="x",Z20&gt;0),0,IF(ISERROR(LOOKUP(AA20,Punkte!$D$1:$D$22,Punkte!$E$1:$E$22)),"",LOOKUP((AA20),Punkte!$D$1:$D$22,Punkte!$E$1:$E$22)))</f>
        <v/>
      </c>
      <c r="AC20" s="3" t="s">
        <v>39</v>
      </c>
      <c r="AD20" s="99">
        <v>0</v>
      </c>
      <c r="AE20" s="39" t="str">
        <f>IF(AND($G20="x",AC20&gt;0),0,IF(ISERROR(LOOKUP(AD20,Punkte!$D$1:$D$22,Punkte!$E$1:$E$22)),"",LOOKUP((AD20),Punkte!$D$1:$D$22,Punkte!$E$1:$E$22)))</f>
        <v/>
      </c>
      <c r="AG20" s="99">
        <f>IF($G20="x",0,IF(AF20&lt;50,AF20-COUNTIFS($G$5:$G20,"x"),0))</f>
        <v>0</v>
      </c>
      <c r="AH20" s="39" t="str">
        <f>IF(AND($G20="x",AF20&gt;0),0,IF(ISERROR(LOOKUP(AG20,Punkte!$D$1:$D$22,Punkte!$E$1:$E$22)),"",LOOKUP((AG20),Punkte!$D$1:$D$22,Punkte!$E$1:$E$22)))</f>
        <v/>
      </c>
      <c r="AJ20" s="99">
        <f>IF($G20="x",0,IF(AI20&lt;50,AI20-COUNTIFS($G$5:$G20,"x"),0))</f>
        <v>0</v>
      </c>
      <c r="AK20" s="39" t="str">
        <f>IF(AND($G20="x",AI20&gt;0),0,IF(ISERROR(LOOKUP(AJ20,Punkte!$D$1:$D$22,Punkte!$E$1:$E$22)),"",LOOKUP((AJ20),Punkte!$D$1:$D$22,Punkte!$E$1:$E$22)))</f>
        <v/>
      </c>
      <c r="AM20" s="99">
        <f>IF($G20="x",0,IF(AL20&lt;50,AL20-COUNTIFS($G$5:$G20,"x"),0))</f>
        <v>0</v>
      </c>
      <c r="AN20" s="39" t="str">
        <f>IF(AND($G20="x",AL20&gt;0),0,IF(ISERROR(LOOKUP(AM20,Punkte!$D$1:$D$22,Punkte!$E$1:$E$22)),"",LOOKUP((AM20),Punkte!$D$1:$D$22,Punkte!$E$1:$E$22)))</f>
        <v/>
      </c>
      <c r="AP20" s="182">
        <f>IF($G20="x",0,IF(AO20&lt;50,AO20-COUNTIFS($G$5:$G20,"x"),0))</f>
        <v>0</v>
      </c>
      <c r="AQ20" s="39" t="str">
        <f>IF(AND($G20="x",AO20&gt;0),0,IF(ISERROR(LOOKUP(AP20,Punkte!$D$1:$D$22,Punkte!$E$1:$E$22)),"",LOOKUP((AP20),Punkte!$D$1:$D$22,Punkte!$E$1:$E$22)))</f>
        <v/>
      </c>
      <c r="AR20" s="120">
        <f t="shared" si="1"/>
        <v>8</v>
      </c>
    </row>
    <row r="21" spans="1:269" x14ac:dyDescent="0.25">
      <c r="A21" s="9">
        <f t="shared" si="0"/>
        <v>17</v>
      </c>
      <c r="B21" s="146">
        <f>SUM(IF(ISNUMBER(J21),J21)+IF(ISNUMBER(M21),M21)+IF(ISNUMBER(P21),P21)+IF(ISNUMBER(S21),S21)+IF(ISNUMBER(V21),V21)+IF(ISNUMBER(Y21),Y21)+IF(ISNUMBER(AB21),AB21)+IF(ISNUMBER(AE21),AE21)+IF(ISNUMBER(AH21),AH21)+IF(ISNUMBER(AK21),AK21)+IF(ISNUMBER(#REF!),#REF!)+IF(ISNUMBER(AN21),AN21)+IF(ISNUMBER(AQ21),AQ21))</f>
        <v>17</v>
      </c>
      <c r="C21" s="3">
        <v>44</v>
      </c>
      <c r="E21" s="21" t="s">
        <v>112</v>
      </c>
      <c r="F21" s="21" t="s">
        <v>43</v>
      </c>
      <c r="G21" s="176"/>
      <c r="H21" s="63">
        <v>19</v>
      </c>
      <c r="I21" s="99">
        <v>16</v>
      </c>
      <c r="J21" s="39">
        <f>IF(AND($G21="x",H21&gt;0),0,IF(ISERROR(LOOKUP(I21,Punkte!$D$1:$D$22,Punkte!$E$1:$E$22)),"",LOOKUP((I21),Punkte!$D$1:$D$22,Punkte!$E$1:$E$22)))</f>
        <v>0</v>
      </c>
      <c r="K21" s="3">
        <v>18</v>
      </c>
      <c r="L21" s="99">
        <v>15</v>
      </c>
      <c r="M21" s="39">
        <f>IF(AND($G21="x",K21&gt;0),0,IF(ISERROR(LOOKUP(L21,Punkte!$D$1:$D$22,Punkte!$E$1:$E$22)),"",LOOKUP((L21),Punkte!$D$1:$D$22,Punkte!$E$1:$E$22)))</f>
        <v>1</v>
      </c>
      <c r="N21" s="3">
        <v>20</v>
      </c>
      <c r="O21" s="99">
        <v>14</v>
      </c>
      <c r="P21" s="39">
        <f>IF(AND($G21="x",N21&gt;0),0,IF(ISERROR(LOOKUP(O21,Punkte!$D$1:$D$22,Punkte!$E$1:$E$22)),"",LOOKUP((O21),Punkte!$D$1:$D$22,Punkte!$E$1:$E$22)))</f>
        <v>2</v>
      </c>
      <c r="Q21" s="3">
        <v>18</v>
      </c>
      <c r="R21" s="99">
        <v>13</v>
      </c>
      <c r="S21" s="39">
        <f>IF(AND($G21="x",Q21&gt;0),0,IF(ISERROR(LOOKUP(R21,Punkte!$D$1:$D$22,Punkte!$E$1:$E$22)),"",LOOKUP((R21),Punkte!$D$1:$D$22,Punkte!$E$1:$E$22)))</f>
        <v>3</v>
      </c>
      <c r="U21" s="99">
        <f>IF($G21="x",0,IF(T21&lt;50,T21-COUNTIFS($G$5:$G21,"x"),0))</f>
        <v>0</v>
      </c>
      <c r="V21" s="39" t="str">
        <f>IF(AND($G21="x",T21&gt;0),0,IF(ISERROR(LOOKUP(U21,Punkte!$D$1:$D$22,Punkte!$E$1:$E$22)),"",LOOKUP((U21),Punkte!$D$1:$D$22,Punkte!$E$1:$E$22)))</f>
        <v/>
      </c>
      <c r="X21" s="99">
        <f>IF($G21="x",0,IF(W21&lt;50,W21-COUNTIFS($G$5:$G21,"x"),0))</f>
        <v>0</v>
      </c>
      <c r="Y21" s="39" t="str">
        <f>IF(AND($G21="x",W21&gt;0),0,IF(ISERROR(LOOKUP(X21,Punkte!$D$1:$D$22,Punkte!$E$1:$E$22)),"",LOOKUP((X21),Punkte!$D$1:$D$22,Punkte!$E$1:$E$22)))</f>
        <v/>
      </c>
      <c r="Z21" s="3">
        <v>18</v>
      </c>
      <c r="AA21" s="99">
        <v>15</v>
      </c>
      <c r="AB21" s="39">
        <f>IF(AND($G21="x",Z21&gt;0),0,IF(ISERROR(LOOKUP(AA21,Punkte!$D$1:$D$22,Punkte!$E$1:$E$22)),"",LOOKUP((AA21),Punkte!$D$1:$D$22,Punkte!$E$1:$E$22)))</f>
        <v>1</v>
      </c>
      <c r="AC21" s="3">
        <v>19</v>
      </c>
      <c r="AD21" s="99">
        <v>14</v>
      </c>
      <c r="AE21" s="39">
        <f>IF(AND($G21="x",AC21&gt;0),0,IF(ISERROR(LOOKUP(AD21,Punkte!$D$1:$D$22,Punkte!$E$1:$E$22)),"",LOOKUP((AD21),Punkte!$D$1:$D$22,Punkte!$E$1:$E$22)))</f>
        <v>2</v>
      </c>
      <c r="AF21" s="3" t="s">
        <v>47</v>
      </c>
      <c r="AG21" s="99">
        <v>0</v>
      </c>
      <c r="AH21" s="39" t="str">
        <f>IF(AND($G21="x",AF21&gt;0),0,IF(ISERROR(LOOKUP(AG21,Punkte!$D$1:$D$22,Punkte!$E$1:$E$22)),"",LOOKUP((AG21),Punkte!$D$1:$D$22,Punkte!$E$1:$E$22)))</f>
        <v/>
      </c>
      <c r="AI21" s="3">
        <v>16</v>
      </c>
      <c r="AJ21" s="99">
        <v>13</v>
      </c>
      <c r="AK21" s="39">
        <f>IF(AND($G21="x",AI21&gt;0),0,IF(ISERROR(LOOKUP(AJ21,Punkte!$D$1:$D$22,Punkte!$E$1:$E$22)),"",LOOKUP((AJ21),Punkte!$D$1:$D$22,Punkte!$E$1:$E$22)))</f>
        <v>3</v>
      </c>
      <c r="AL21" s="3">
        <v>20</v>
      </c>
      <c r="AM21" s="99">
        <v>14</v>
      </c>
      <c r="AN21" s="39">
        <f>IF(AND($G21="x",AL21&gt;0),0,IF(ISERROR(LOOKUP(AM21,Punkte!$D$1:$D$22,Punkte!$E$1:$E$22)),"",LOOKUP((AM21),Punkte!$D$1:$D$22,Punkte!$E$1:$E$22)))</f>
        <v>2</v>
      </c>
      <c r="AO21" s="3">
        <v>19</v>
      </c>
      <c r="AP21" s="182">
        <v>13</v>
      </c>
      <c r="AQ21" s="39">
        <f>IF(AND($G21="x",AO21&gt;0),0,IF(ISERROR(LOOKUP(AP21,Punkte!$D$1:$D$22,Punkte!$E$1:$E$22)),"",LOOKUP((AP21),Punkte!$D$1:$D$22,Punkte!$E$1:$E$22)))</f>
        <v>3</v>
      </c>
      <c r="AR21" s="120">
        <f t="shared" si="1"/>
        <v>10</v>
      </c>
    </row>
    <row r="22" spans="1:269" collapsed="1" x14ac:dyDescent="0.25">
      <c r="A22" s="9">
        <f t="shared" si="0"/>
        <v>18</v>
      </c>
      <c r="B22" s="146">
        <f>SUM(IF(ISNUMBER(J22),J22)+IF(ISNUMBER(M22),M22)+IF(ISNUMBER(P22),P22)+IF(ISNUMBER(S22),S22)+IF(ISNUMBER(V22),V22)+IF(ISNUMBER(Y22),Y22)+IF(ISNUMBER(AB22),AB22)+IF(ISNUMBER(AE22),AE22)+IF(ISNUMBER(AH22),AH22)+IF(ISNUMBER(AK22),AK22)+IF(ISNUMBER(#REF!),#REF!)+IF(ISNUMBER(AN22),AN22)+IF(ISNUMBER(AQ22),AQ22))</f>
        <v>15</v>
      </c>
      <c r="C22" s="3">
        <v>51</v>
      </c>
      <c r="E22" s="15" t="s">
        <v>105</v>
      </c>
      <c r="F22" s="15" t="s">
        <v>229</v>
      </c>
      <c r="G22" s="174"/>
      <c r="H22" s="63">
        <v>18</v>
      </c>
      <c r="I22" s="99">
        <v>15</v>
      </c>
      <c r="J22" s="39">
        <f>IF(AND($G22="x",H22&gt;0),0,IF(ISERROR(LOOKUP(I22,Punkte!$D$1:$D$22,Punkte!$E$1:$E$22)),"",LOOKUP((I22),Punkte!$D$1:$D$22,Punkte!$E$1:$E$22)))</f>
        <v>1</v>
      </c>
      <c r="K22" s="3">
        <v>21</v>
      </c>
      <c r="L22" s="99">
        <v>17</v>
      </c>
      <c r="M22" s="39">
        <f>IF(AND($G22="x",K22&gt;0),0,IF(ISERROR(LOOKUP(L22,Punkte!$D$1:$D$22,Punkte!$E$1:$E$22)),"",LOOKUP((L22),Punkte!$D$1:$D$22,Punkte!$E$1:$E$22)))</f>
        <v>0</v>
      </c>
      <c r="N22" s="3">
        <v>25</v>
      </c>
      <c r="O22" s="99">
        <v>16</v>
      </c>
      <c r="P22" s="39">
        <f>IF(AND($G22="x",N22&gt;0),0,IF(ISERROR(LOOKUP(O22,Punkte!$D$1:$D$22,Punkte!$E$1:$E$22)),"",LOOKUP((O22),Punkte!$D$1:$D$22,Punkte!$E$1:$E$22)))</f>
        <v>0</v>
      </c>
      <c r="Q22" s="3">
        <v>21</v>
      </c>
      <c r="R22" s="99">
        <v>14</v>
      </c>
      <c r="S22" s="39">
        <f>IF(AND($G22="x",Q22&gt;0),0,IF(ISERROR(LOOKUP(R22,Punkte!$D$1:$D$22,Punkte!$E$1:$E$22)),"",LOOKUP((R22),Punkte!$D$1:$D$22,Punkte!$E$1:$E$22)))</f>
        <v>2</v>
      </c>
      <c r="T22" s="3">
        <v>17</v>
      </c>
      <c r="U22" s="99">
        <v>15</v>
      </c>
      <c r="V22" s="39">
        <f>IF(AND($G22="x",T22&gt;0),0,IF(ISERROR(LOOKUP(U22,Punkte!$D$1:$D$22,Punkte!$E$1:$E$22)),"",LOOKUP((U22),Punkte!$D$1:$D$22,Punkte!$E$1:$E$22)))</f>
        <v>1</v>
      </c>
      <c r="W22" s="3">
        <v>16</v>
      </c>
      <c r="X22" s="99">
        <v>13</v>
      </c>
      <c r="Y22" s="39">
        <f>IF(AND($G22="x",W22&gt;0),0,IF(ISERROR(LOOKUP(X22,Punkte!$D$1:$D$22,Punkte!$E$1:$E$22)),"",LOOKUP((X22),Punkte!$D$1:$D$22,Punkte!$E$1:$E$22)))</f>
        <v>3</v>
      </c>
      <c r="Z22" s="3">
        <v>17</v>
      </c>
      <c r="AA22" s="99">
        <v>14</v>
      </c>
      <c r="AB22" s="39">
        <f>IF(AND($G22="x",Z22&gt;0),0,IF(ISERROR(LOOKUP(AA22,Punkte!$D$1:$D$22,Punkte!$E$1:$E$22)),"",LOOKUP((AA22),Punkte!$D$1:$D$22,Punkte!$E$1:$E$22)))</f>
        <v>2</v>
      </c>
      <c r="AC22" s="3">
        <v>18</v>
      </c>
      <c r="AD22" s="99">
        <v>13</v>
      </c>
      <c r="AE22" s="39">
        <f>IF(AND($G22="x",AC22&gt;0),0,IF(ISERROR(LOOKUP(AD22,Punkte!$D$1:$D$22,Punkte!$E$1:$E$22)),"",LOOKUP((AD22),Punkte!$D$1:$D$22,Punkte!$E$1:$E$22)))</f>
        <v>3</v>
      </c>
      <c r="AG22" s="99">
        <f>IF($G22="x",0,IF(AF22&lt;50,AF22-COUNTIFS($G$5:$G22,"x"),0))</f>
        <v>0</v>
      </c>
      <c r="AH22" s="39" t="str">
        <f>IF(AND($G22="x",AF22&gt;0),0,IF(ISERROR(LOOKUP(AG22,Punkte!$D$1:$D$22,Punkte!$E$1:$E$22)),"",LOOKUP((AG22),Punkte!$D$1:$D$22,Punkte!$E$1:$E$22)))</f>
        <v/>
      </c>
      <c r="AJ22" s="99">
        <f>IF($G22="x",0,IF(AI22&lt;50,AI22-COUNTIFS($G$5:$G22,"x"),0))</f>
        <v>0</v>
      </c>
      <c r="AK22" s="39" t="str">
        <f>IF(AND($G22="x",AI22&gt;0),0,IF(ISERROR(LOOKUP(AJ22,Punkte!$D$1:$D$22,Punkte!$E$1:$E$22)),"",LOOKUP((AJ22),Punkte!$D$1:$D$22,Punkte!$E$1:$E$22)))</f>
        <v/>
      </c>
      <c r="AL22" s="3">
        <v>21</v>
      </c>
      <c r="AM22" s="99">
        <v>15</v>
      </c>
      <c r="AN22" s="39">
        <f>IF(AND($G22="x",AL22&gt;0),0,IF(ISERROR(LOOKUP(AM22,Punkte!$D$1:$D$22,Punkte!$E$1:$E$22)),"",LOOKUP((AM22),Punkte!$D$1:$D$22,Punkte!$E$1:$E$22)))</f>
        <v>1</v>
      </c>
      <c r="AO22" s="3">
        <v>23</v>
      </c>
      <c r="AP22" s="182">
        <v>14</v>
      </c>
      <c r="AQ22" s="39">
        <f>IF(AND($G22="x",AO22&gt;0),0,IF(ISERROR(LOOKUP(AP22,Punkte!$D$1:$D$22,Punkte!$E$1:$E$22)),"",LOOKUP((AP22),Punkte!$D$1:$D$22,Punkte!$E$1:$E$22)))</f>
        <v>2</v>
      </c>
      <c r="AR22" s="120">
        <f t="shared" si="1"/>
        <v>10</v>
      </c>
    </row>
    <row r="23" spans="1:269" collapsed="1" x14ac:dyDescent="0.25">
      <c r="A23" s="9">
        <f t="shared" si="0"/>
        <v>19</v>
      </c>
      <c r="B23" s="146">
        <f>SUM(IF(ISNUMBER(J23),J23)+IF(ISNUMBER(M23),M23)+IF(ISNUMBER(P23),P23)+IF(ISNUMBER(S23),S23)+IF(ISNUMBER(V23),V23)+IF(ISNUMBER(Y23),Y23)+IF(ISNUMBER(AB23),AB23)+IF(ISNUMBER(AE23),AE23)+IF(ISNUMBER(AH23),AH23)+IF(ISNUMBER(AK23),AK23)+IF(ISNUMBER(#REF!),#REF!)+IF(ISNUMBER(AN23),AN23)+IF(ISNUMBER(AQ23),AQ23))</f>
        <v>4</v>
      </c>
      <c r="C23" s="3">
        <v>23</v>
      </c>
      <c r="E23" s="15" t="s">
        <v>92</v>
      </c>
      <c r="F23" s="15" t="s">
        <v>55</v>
      </c>
      <c r="G23" s="176"/>
      <c r="H23" s="63">
        <v>21</v>
      </c>
      <c r="I23" s="99">
        <v>17</v>
      </c>
      <c r="J23" s="39">
        <f>IF(AND($G23="x",H23&gt;0),0,IF(ISERROR(LOOKUP(I23,Punkte!$D$1:$D$22,Punkte!$E$1:$E$22)),"",LOOKUP((I23),Punkte!$D$1:$D$22,Punkte!$E$1:$E$22)))</f>
        <v>0</v>
      </c>
      <c r="K23" s="3">
        <v>20</v>
      </c>
      <c r="L23" s="99">
        <v>16</v>
      </c>
      <c r="M23" s="39">
        <f>IF(AND($G23="x",K23&gt;0),0,IF(ISERROR(LOOKUP(L23,Punkte!$D$1:$D$22,Punkte!$E$1:$E$22)),"",LOOKUP((L23),Punkte!$D$1:$D$22,Punkte!$E$1:$E$22)))</f>
        <v>0</v>
      </c>
      <c r="N23" s="3">
        <v>21</v>
      </c>
      <c r="O23" s="99">
        <v>15</v>
      </c>
      <c r="P23" s="39">
        <f>IF(AND($G23="x",N23&gt;0),0,IF(ISERROR(LOOKUP(O23,Punkte!$D$1:$D$22,Punkte!$E$1:$E$22)),"",LOOKUP((O23),Punkte!$D$1:$D$22,Punkte!$E$1:$E$22)))</f>
        <v>1</v>
      </c>
      <c r="Q23" s="3" t="s">
        <v>39</v>
      </c>
      <c r="R23" s="99">
        <v>0</v>
      </c>
      <c r="S23" s="39" t="str">
        <f>IF(AND($G23="x",Q23&gt;0),0,IF(ISERROR(LOOKUP(R23,Punkte!$D$1:$D$22,Punkte!$E$1:$E$22)),"",LOOKUP((R23),Punkte!$D$1:$D$22,Punkte!$E$1:$E$22)))</f>
        <v/>
      </c>
      <c r="T23" s="3" t="s">
        <v>39</v>
      </c>
      <c r="U23" s="99">
        <v>0</v>
      </c>
      <c r="V23" s="39" t="str">
        <f>IF(AND($G23="x",T23&gt;0),0,IF(ISERROR(LOOKUP(U23,Punkte!$D$1:$D$22,Punkte!$E$1:$E$22)),"",LOOKUP((U23),Punkte!$D$1:$D$22,Punkte!$E$1:$E$22)))</f>
        <v/>
      </c>
      <c r="W23" s="3">
        <v>19</v>
      </c>
      <c r="X23" s="99">
        <v>15</v>
      </c>
      <c r="Y23" s="39">
        <f>IF(AND($G23="x",W23&gt;0),0,IF(ISERROR(LOOKUP(X23,Punkte!$D$1:$D$22,Punkte!$E$1:$E$22)),"",LOOKUP((X23),Punkte!$D$1:$D$22,Punkte!$E$1:$E$22)))</f>
        <v>1</v>
      </c>
      <c r="Z23" s="3" t="s">
        <v>39</v>
      </c>
      <c r="AA23" s="99">
        <v>0</v>
      </c>
      <c r="AB23" s="39" t="str">
        <f>IF(AND($G23="x",Z23&gt;0),0,IF(ISERROR(LOOKUP(AA23,Punkte!$D$1:$D$22,Punkte!$E$1:$E$22)),"",LOOKUP((AA23),Punkte!$D$1:$D$22,Punkte!$E$1:$E$22)))</f>
        <v/>
      </c>
      <c r="AC23" s="3">
        <v>24</v>
      </c>
      <c r="AD23" s="99">
        <v>16</v>
      </c>
      <c r="AE23" s="39">
        <f>IF(AND($G23="x",AC23&gt;0),0,IF(ISERROR(LOOKUP(AD23,Punkte!$D$1:$D$22,Punkte!$E$1:$E$22)),"",LOOKUP((AD23),Punkte!$D$1:$D$22,Punkte!$E$1:$E$22)))</f>
        <v>0</v>
      </c>
      <c r="AF23" s="3" t="s">
        <v>39</v>
      </c>
      <c r="AG23" s="99">
        <f>IF($G23="x",0,IF(AF23&lt;50,AF23-COUNTIFS($G$5:$G23,"x"),0))</f>
        <v>0</v>
      </c>
      <c r="AH23" s="39" t="str">
        <f>IF(AND($G23="x",AF23&gt;0),0,IF(ISERROR(LOOKUP(AG23,Punkte!$D$1:$D$22,Punkte!$E$1:$E$22)),"",LOOKUP((AG23),Punkte!$D$1:$D$22,Punkte!$E$1:$E$22)))</f>
        <v/>
      </c>
      <c r="AI23" s="3">
        <v>19</v>
      </c>
      <c r="AJ23" s="99">
        <v>15</v>
      </c>
      <c r="AK23" s="39">
        <f>IF(AND($G23="x",AI23&gt;0),0,IF(ISERROR(LOOKUP(AJ23,Punkte!$D$1:$D$22,Punkte!$E$1:$E$22)),"",LOOKUP((AJ23),Punkte!$D$1:$D$22,Punkte!$E$1:$E$22)))</f>
        <v>1</v>
      </c>
      <c r="AL23" s="3">
        <v>26</v>
      </c>
      <c r="AM23" s="99">
        <v>16</v>
      </c>
      <c r="AN23" s="39">
        <f>IF(AND($G23="x",AL23&gt;0),0,IF(ISERROR(LOOKUP(AM23,Punkte!$D$1:$D$22,Punkte!$E$1:$E$22)),"",LOOKUP((AM23),Punkte!$D$1:$D$22,Punkte!$E$1:$E$22)))</f>
        <v>0</v>
      </c>
      <c r="AO23" s="3">
        <v>24</v>
      </c>
      <c r="AP23" s="182">
        <v>15</v>
      </c>
      <c r="AQ23" s="39">
        <f>IF(AND($G23="x",AO23&gt;0),0,IF(ISERROR(LOOKUP(AP23,Punkte!$D$1:$D$22,Punkte!$E$1:$E$22)),"",LOOKUP((AP23),Punkte!$D$1:$D$22,Punkte!$E$1:$E$22)))</f>
        <v>1</v>
      </c>
      <c r="AR23" s="120">
        <f t="shared" si="1"/>
        <v>12</v>
      </c>
    </row>
    <row r="24" spans="1:269" collapsed="1" x14ac:dyDescent="0.25">
      <c r="A24" s="9">
        <f t="shared" si="0"/>
        <v>20</v>
      </c>
      <c r="B24" s="146">
        <f>SUM(IF(ISNUMBER(J24),J24)+IF(ISNUMBER(M24),M24)+IF(ISNUMBER(P24),P24)+IF(ISNUMBER(S24),S24)+IF(ISNUMBER(V24),V24)+IF(ISNUMBER(Y24),Y24)+IF(ISNUMBER(AB24),AB24)+IF(ISNUMBER(AE24),AE24)+IF(ISNUMBER(AH24),AH24)+IF(ISNUMBER(AK24),AK24)+IF(ISNUMBER(#REF!),#REF!)+IF(ISNUMBER(AN24),AN24)+IF(ISNUMBER(AQ24),AQ24))</f>
        <v>0</v>
      </c>
      <c r="C24" s="3">
        <v>24</v>
      </c>
      <c r="E24" s="15" t="s">
        <v>69</v>
      </c>
      <c r="F24" s="15" t="s">
        <v>70</v>
      </c>
      <c r="G24" s="174" t="s">
        <v>156</v>
      </c>
      <c r="H24" s="63"/>
      <c r="I24" s="99">
        <f>IF($G24="x",0,IF(H24&lt;50,H24-COUNTIFS($G$5:$G24,"x"),0))</f>
        <v>0</v>
      </c>
      <c r="J24" s="39" t="str">
        <f>IF(AND($G24="x",H24&gt;0),0,IF(ISERROR(LOOKUP(I24,Punkte!$D$1:$D$22,Punkte!$E$1:$E$22)),"",LOOKUP((I24),Punkte!$D$1:$D$22,Punkte!$E$1:$E$22)))</f>
        <v/>
      </c>
      <c r="L24" s="99">
        <f>IF($G24="x",0,IF(K24&lt;50,K24-COUNTIFS($G$5:$G24,"x"),0))</f>
        <v>0</v>
      </c>
      <c r="M24" s="39" t="str">
        <f>IF(AND($G24="x",K24&gt;0),0,IF(ISERROR(LOOKUP(L24,Punkte!$D$1:$D$22,Punkte!$E$1:$E$22)),"",LOOKUP((L24),Punkte!$D$1:$D$22,Punkte!$E$1:$E$22)))</f>
        <v/>
      </c>
      <c r="O24" s="99">
        <f>IF($G24="x",0,IF(N24&lt;50,N24-COUNTIFS($G$5:$G24,"x"),0))</f>
        <v>0</v>
      </c>
      <c r="P24" s="39" t="str">
        <f>IF(AND($G24="x",N24&gt;0),0,IF(ISERROR(LOOKUP(O24,Punkte!$D$1:$D$22,Punkte!$E$1:$E$22)),"",LOOKUP((O24),Punkte!$D$1:$D$22,Punkte!$E$1:$E$22)))</f>
        <v/>
      </c>
      <c r="R24" s="99">
        <f>IF($G24="x",0,IF(Q24&lt;50,Q24-COUNTIFS($G$5:$G24,"x"),0))</f>
        <v>0</v>
      </c>
      <c r="S24" s="39" t="str">
        <f>IF(AND($G24="x",Q24&gt;0),0,IF(ISERROR(LOOKUP(R24,Punkte!$D$1:$D$22,Punkte!$E$1:$E$22)),"",LOOKUP((R24),Punkte!$D$1:$D$22,Punkte!$E$1:$E$22)))</f>
        <v/>
      </c>
      <c r="U24" s="99">
        <f>IF($G24="x",0,IF(T24&lt;50,T24-COUNTIFS($G$5:$G24,"x"),0))</f>
        <v>0</v>
      </c>
      <c r="V24" s="39" t="str">
        <f>IF(AND($G24="x",T24&gt;0),0,IF(ISERROR(LOOKUP(U24,Punkte!$D$1:$D$22,Punkte!$E$1:$E$22)),"",LOOKUP((U24),Punkte!$D$1:$D$22,Punkte!$E$1:$E$22)))</f>
        <v/>
      </c>
      <c r="X24" s="99">
        <f>IF($G24="x",0,IF(W24&lt;50,W24-COUNTIFS($G$5:$G24,"x"),0))</f>
        <v>0</v>
      </c>
      <c r="Y24" s="39" t="str">
        <f>IF(AND($G24="x",W24&gt;0),0,IF(ISERROR(LOOKUP(X24,Punkte!$D$1:$D$22,Punkte!$E$1:$E$22)),"",LOOKUP((X24),Punkte!$D$1:$D$22,Punkte!$E$1:$E$22)))</f>
        <v/>
      </c>
      <c r="AA24" s="99">
        <f>IF($G24="x",0,IF(Z24&lt;50,Z24-COUNTIFS($G$5:$G24,"x"),0))</f>
        <v>0</v>
      </c>
      <c r="AB24" s="39" t="str">
        <f>IF(AND($G24="x",Z24&gt;0),0,IF(ISERROR(LOOKUP(AA24,Punkte!$D$1:$D$22,Punkte!$E$1:$E$22)),"",LOOKUP((AA24),Punkte!$D$1:$D$22,Punkte!$E$1:$E$22)))</f>
        <v/>
      </c>
      <c r="AD24" s="99">
        <f>IF($G24="x",0,IF(AC24&lt;50,AC24-COUNTIFS($G$5:$G24,"x"),0))</f>
        <v>0</v>
      </c>
      <c r="AE24" s="39" t="str">
        <f>IF(AND($G24="x",AC24&gt;0),0,IF(ISERROR(LOOKUP(AD24,Punkte!$D$1:$D$22,Punkte!$E$1:$E$22)),"",LOOKUP((AD24),Punkte!$D$1:$D$22,Punkte!$E$1:$E$22)))</f>
        <v/>
      </c>
      <c r="AF24" s="3">
        <v>2</v>
      </c>
      <c r="AG24" s="99">
        <v>0</v>
      </c>
      <c r="AH24" s="39">
        <f>IF(AND($G24="x",AF24&gt;0),0,IF(ISERROR(LOOKUP(AG24,Punkte!$D$1:$D$22,Punkte!$E$1:$E$22)),"",LOOKUP((AG24),Punkte!$D$1:$D$22,Punkte!$E$1:$E$22)))</f>
        <v>0</v>
      </c>
      <c r="AI24" s="3">
        <v>6</v>
      </c>
      <c r="AJ24" s="99">
        <v>0</v>
      </c>
      <c r="AK24" s="39">
        <f>IF(AND($G24="x",AI24&gt;0),0,IF(ISERROR(LOOKUP(AJ24,Punkte!$D$1:$D$22,Punkte!$E$1:$E$22)),"",LOOKUP((AJ24),Punkte!$D$1:$D$22,Punkte!$E$1:$E$22)))</f>
        <v>0</v>
      </c>
      <c r="AL24" s="3">
        <v>5</v>
      </c>
      <c r="AM24" s="99">
        <v>0</v>
      </c>
      <c r="AN24" s="39">
        <f>IF(AND($G24="x",AL24&gt;0),0,IF(ISERROR(LOOKUP(AM24,Punkte!$D$1:$D$22,Punkte!$E$1:$E$22)),"",LOOKUP((AM24),Punkte!$D$1:$D$22,Punkte!$E$1:$E$22)))</f>
        <v>0</v>
      </c>
      <c r="AO24" s="3">
        <v>4</v>
      </c>
      <c r="AP24" s="182">
        <v>0</v>
      </c>
      <c r="AQ24" s="39">
        <f>IF(AND($G24="x",AO24&gt;0),0,IF(ISERROR(LOOKUP(AP24,Punkte!$D$1:$D$22,Punkte!$E$1:$E$22)),"",LOOKUP((AP24),Punkte!$D$1:$D$22,Punkte!$E$1:$E$22)))</f>
        <v>0</v>
      </c>
      <c r="AR24" s="120">
        <f t="shared" si="1"/>
        <v>4</v>
      </c>
    </row>
    <row r="25" spans="1:269" x14ac:dyDescent="0.25">
      <c r="A25" s="9">
        <f t="shared" si="0"/>
        <v>20</v>
      </c>
      <c r="B25" s="146">
        <f>SUM(IF(ISNUMBER(J25),J25)+IF(ISNUMBER(M25),M25)+IF(ISNUMBER(P25),P25)+IF(ISNUMBER(S25),S25)+IF(ISNUMBER(V25),V25)+IF(ISNUMBER(Y25),Y25)+IF(ISNUMBER(AB25),AB25)+IF(ISNUMBER(AE25),AE25)+IF(ISNUMBER(AH25),AH25)+IF(ISNUMBER(AK25),AK25)+IF(ISNUMBER(#REF!),#REF!)+IF(ISNUMBER(AN25),AN25)+IF(ISNUMBER(AQ25),AQ25))</f>
        <v>0</v>
      </c>
      <c r="C25" s="18">
        <v>80</v>
      </c>
      <c r="D25" s="1" t="s">
        <v>44</v>
      </c>
      <c r="E25" s="15" t="s">
        <v>175</v>
      </c>
      <c r="F25" s="15" t="s">
        <v>43</v>
      </c>
      <c r="G25" s="176" t="s">
        <v>156</v>
      </c>
      <c r="H25" s="63"/>
      <c r="I25" s="99">
        <f>IF($G25="x",0,IF(H25&lt;50,H25-COUNTIFS($G$5:$G25,"x"),0))</f>
        <v>0</v>
      </c>
      <c r="J25" s="39" t="str">
        <f>IF(AND($G25="x",H25&gt;0),0,IF(ISERROR(LOOKUP(I25,Punkte!$D$1:$D$22,Punkte!$E$1:$E$22)),"",LOOKUP((I25),Punkte!$D$1:$D$22,Punkte!$E$1:$E$22)))</f>
        <v/>
      </c>
      <c r="L25" s="99">
        <f>IF($G25="x",0,IF(K25&lt;50,K25-COUNTIFS($G$5:$G25,"x"),0))</f>
        <v>0</v>
      </c>
      <c r="M25" s="39" t="str">
        <f>IF(AND($G25="x",K25&gt;0),0,IF(ISERROR(LOOKUP(L25,Punkte!$D$1:$D$22,Punkte!$E$1:$E$22)),"",LOOKUP((L25),Punkte!$D$1:$D$22,Punkte!$E$1:$E$22)))</f>
        <v/>
      </c>
      <c r="N25" s="3">
        <v>4</v>
      </c>
      <c r="O25" s="99">
        <v>0</v>
      </c>
      <c r="P25" s="39">
        <f>IF(AND($G25="x",N25&gt;0),0,IF(ISERROR(LOOKUP(O25,Punkte!$D$1:$D$22,Punkte!$E$1:$E$22)),"",LOOKUP((O25),Punkte!$D$1:$D$22,Punkte!$E$1:$E$22)))</f>
        <v>0</v>
      </c>
      <c r="Q25" s="3">
        <v>5</v>
      </c>
      <c r="R25" s="99">
        <v>0</v>
      </c>
      <c r="S25" s="39">
        <f>IF(AND($G25="x",Q25&gt;0),0,IF(ISERROR(LOOKUP(R25,Punkte!$D$1:$D$22,Punkte!$E$1:$E$22)),"",LOOKUP((R25),Punkte!$D$1:$D$22,Punkte!$E$1:$E$22)))</f>
        <v>0</v>
      </c>
      <c r="T25" s="3">
        <v>10</v>
      </c>
      <c r="U25" s="99">
        <v>0</v>
      </c>
      <c r="V25" s="39">
        <f>IF(AND($G25="x",T25&gt;0),0,IF(ISERROR(LOOKUP(U25,Punkte!$D$1:$D$22,Punkte!$E$1:$E$22)),"",LOOKUP((U25),Punkte!$D$1:$D$22,Punkte!$E$1:$E$22)))</f>
        <v>0</v>
      </c>
      <c r="W25" s="3">
        <v>6</v>
      </c>
      <c r="X25" s="99">
        <v>0</v>
      </c>
      <c r="Y25" s="39">
        <f>IF(AND($G25="x",W25&gt;0),0,IF(ISERROR(LOOKUP(X25,Punkte!$D$1:$D$22,Punkte!$E$1:$E$22)),"",LOOKUP((X25),Punkte!$D$1:$D$22,Punkte!$E$1:$E$22)))</f>
        <v>0</v>
      </c>
      <c r="AA25" s="99">
        <f>IF($G25="x",0,IF(Z25&lt;50,Z25-COUNTIFS($G$5:$G25,"x"),0))</f>
        <v>0</v>
      </c>
      <c r="AB25" s="39" t="str">
        <f>IF(AND($G25="x",Z25&gt;0),0,IF(ISERROR(LOOKUP(AA25,Punkte!$D$1:$D$22,Punkte!$E$1:$E$22)),"",LOOKUP((AA25),Punkte!$D$1:$D$22,Punkte!$E$1:$E$22)))</f>
        <v/>
      </c>
      <c r="AD25" s="99">
        <f>IF($G25="x",0,IF(AC25&lt;50,AC25-COUNTIFS($G$5:$G25,"x"),0))</f>
        <v>0</v>
      </c>
      <c r="AE25" s="39" t="str">
        <f>IF(AND($G25="x",AC25&gt;0),0,IF(ISERROR(LOOKUP(AD25,Punkte!$D$1:$D$22,Punkte!$E$1:$E$22)),"",LOOKUP((AD25),Punkte!$D$1:$D$22,Punkte!$E$1:$E$22)))</f>
        <v/>
      </c>
      <c r="AG25" s="99">
        <f>IF($G25="x",0,IF(AF25&lt;50,AF25-COUNTIFS($G$5:$G25,"x"),0))</f>
        <v>0</v>
      </c>
      <c r="AH25" s="39" t="str">
        <f>IF(AND($G25="x",AF25&gt;0),0,IF(ISERROR(LOOKUP(AG25,Punkte!$D$1:$D$22,Punkte!$E$1:$E$22)),"",LOOKUP((AG25),Punkte!$D$1:$D$22,Punkte!$E$1:$E$22)))</f>
        <v/>
      </c>
      <c r="AJ25" s="99">
        <f>IF($G25="x",0,IF(AI25&lt;50,AI25-COUNTIFS($G$5:$G25,"x"),0))</f>
        <v>0</v>
      </c>
      <c r="AK25" s="39" t="str">
        <f>IF(AND($G25="x",AI25&gt;0),0,IF(ISERROR(LOOKUP(AJ25,Punkte!$D$1:$D$22,Punkte!$E$1:$E$22)),"",LOOKUP((AJ25),Punkte!$D$1:$D$22,Punkte!$E$1:$E$22)))</f>
        <v/>
      </c>
      <c r="AL25" s="3">
        <v>3</v>
      </c>
      <c r="AM25" s="99">
        <v>0</v>
      </c>
      <c r="AN25" s="39">
        <f>IF(AND($G25="x",AL25&gt;0),0,IF(ISERROR(LOOKUP(AM25,Punkte!$D$1:$D$22,Punkte!$E$1:$E$22)),"",LOOKUP((AM25),Punkte!$D$1:$D$22,Punkte!$E$1:$E$22)))</f>
        <v>0</v>
      </c>
      <c r="AO25" s="3">
        <v>6</v>
      </c>
      <c r="AP25" s="182">
        <v>0</v>
      </c>
      <c r="AQ25" s="39">
        <f>IF(AND($G25="x",AO25&gt;0),0,IF(ISERROR(LOOKUP(AP25,Punkte!$D$1:$D$22,Punkte!$E$1:$E$22)),"",LOOKUP((AP25),Punkte!$D$1:$D$22,Punkte!$E$1:$E$22)))</f>
        <v>0</v>
      </c>
      <c r="AR25" s="120">
        <f t="shared" si="1"/>
        <v>6</v>
      </c>
    </row>
    <row r="26" spans="1:269" x14ac:dyDescent="0.25">
      <c r="A26" s="9">
        <f t="shared" si="0"/>
        <v>20</v>
      </c>
      <c r="B26" s="146">
        <f>SUM(IF(ISNUMBER(J26),J26)+IF(ISNUMBER(M26),M26)+IF(ISNUMBER(P26),P26)+IF(ISNUMBER(S26),S26)+IF(ISNUMBER(V26),V26)+IF(ISNUMBER(Y26),Y26)+IF(ISNUMBER(AB26),AB26)+IF(ISNUMBER(AE26),AE26)+IF(ISNUMBER(AH26),AH26)+IF(ISNUMBER(AK26),AK26)+IF(ISNUMBER(#REF!),#REF!)+IF(ISNUMBER(AN26),AN26)+IF(ISNUMBER(AQ26),AQ26))</f>
        <v>0</v>
      </c>
      <c r="C26" s="3">
        <v>34</v>
      </c>
      <c r="E26" s="15" t="s">
        <v>180</v>
      </c>
      <c r="F26" s="15" t="s">
        <v>70</v>
      </c>
      <c r="G26" s="166" t="s">
        <v>156</v>
      </c>
      <c r="H26" s="63"/>
      <c r="I26" s="99">
        <f>IF($G26="x",0,IF(H26&lt;50,H26-COUNTIFS($G$5:$G26,"x"),0))</f>
        <v>0</v>
      </c>
      <c r="J26" s="39" t="str">
        <f>IF(AND($G26="x",H26&gt;0),0,IF(ISERROR(LOOKUP(I26,Punkte!$D$1:$D$22,Punkte!$E$1:$E$22)),"",LOOKUP((I26),Punkte!$D$1:$D$22,Punkte!$E$1:$E$22)))</f>
        <v/>
      </c>
      <c r="L26" s="99">
        <f>IF($G26="x",0,IF(K26&lt;50,K26-COUNTIFS($G$5:$G26,"x"),0))</f>
        <v>0</v>
      </c>
      <c r="M26" s="39" t="str">
        <f>IF(AND($G26="x",K26&gt;0),0,IF(ISERROR(LOOKUP(L26,Punkte!$D$1:$D$22,Punkte!$E$1:$E$22)),"",LOOKUP((L26),Punkte!$D$1:$D$22,Punkte!$E$1:$E$22)))</f>
        <v/>
      </c>
      <c r="O26" s="99">
        <f>IF($G26="x",0,IF(N26&lt;50,N26-COUNTIFS($G$5:$G26,"x"),0))</f>
        <v>0</v>
      </c>
      <c r="P26" s="39" t="str">
        <f>IF(AND($G26="x",N26&gt;0),0,IF(ISERROR(LOOKUP(O26,Punkte!$D$1:$D$22,Punkte!$E$1:$E$22)),"",LOOKUP((O26),Punkte!$D$1:$D$22,Punkte!$E$1:$E$22)))</f>
        <v/>
      </c>
      <c r="R26" s="99">
        <f>IF($G26="x",0,IF(Q26&lt;50,Q26-COUNTIFS($G$5:$G26,"x"),0))</f>
        <v>0</v>
      </c>
      <c r="S26" s="39" t="str">
        <f>IF(AND($G26="x",Q26&gt;0),0,IF(ISERROR(LOOKUP(R26,Punkte!$D$1:$D$22,Punkte!$E$1:$E$22)),"",LOOKUP((R26),Punkte!$D$1:$D$22,Punkte!$E$1:$E$22)))</f>
        <v/>
      </c>
      <c r="U26" s="99">
        <f>IF($G26="x",0,IF(T26&lt;50,T26-COUNTIFS($G$5:$G26,"x"),0))</f>
        <v>0</v>
      </c>
      <c r="V26" s="39" t="str">
        <f>IF(AND($G26="x",T26&gt;0),0,IF(ISERROR(LOOKUP(U26,Punkte!$D$1:$D$22,Punkte!$E$1:$E$22)),"",LOOKUP((U26),Punkte!$D$1:$D$22,Punkte!$E$1:$E$22)))</f>
        <v/>
      </c>
      <c r="X26" s="99">
        <f>IF($G26="x",0,IF(W26&lt;50,W26-COUNTIFS($G$5:$G26,"x"),0))</f>
        <v>0</v>
      </c>
      <c r="Y26" s="39" t="str">
        <f>IF(AND($G26="x",W26&gt;0),0,IF(ISERROR(LOOKUP(X26,Punkte!$D$1:$D$22,Punkte!$E$1:$E$22)),"",LOOKUP((X26),Punkte!$D$1:$D$22,Punkte!$E$1:$E$22)))</f>
        <v/>
      </c>
      <c r="AA26" s="99">
        <f>IF($G26="x",0,IF(Z26&lt;50,Z26-COUNTIFS($G$5:$G26,"x"),0))</f>
        <v>0</v>
      </c>
      <c r="AB26" s="39" t="str">
        <f>IF(AND($G26="x",Z26&gt;0),0,IF(ISERROR(LOOKUP(AA26,Punkte!$D$1:$D$22,Punkte!$E$1:$E$22)),"",LOOKUP((AA26),Punkte!$D$1:$D$22,Punkte!$E$1:$E$22)))</f>
        <v/>
      </c>
      <c r="AD26" s="99">
        <f>IF($G26="x",0,IF(AC26&lt;50,AC26-COUNTIFS($G$5:$G26,"x"),0))</f>
        <v>0</v>
      </c>
      <c r="AE26" s="39" t="str">
        <f>IF(AND($G26="x",AC26&gt;0),0,IF(ISERROR(LOOKUP(AD26,Punkte!$D$1:$D$22,Punkte!$E$1:$E$22)),"",LOOKUP((AD26),Punkte!$D$1:$D$22,Punkte!$E$1:$E$22)))</f>
        <v/>
      </c>
      <c r="AG26" s="99">
        <f>IF($G26="x",0,IF(AF26&lt;50,AF26-COUNTIFS($G$5:$G26,"x"),0))</f>
        <v>0</v>
      </c>
      <c r="AH26" s="39" t="str">
        <f>IF(AND($G26="x",AF26&gt;0),0,IF(ISERROR(LOOKUP(AG26,Punkte!$D$1:$D$22,Punkte!$E$1:$E$22)),"",LOOKUP((AG26),Punkte!$D$1:$D$22,Punkte!$E$1:$E$22)))</f>
        <v/>
      </c>
      <c r="AJ26" s="99">
        <f>IF($G26="x",0,IF(AI26&lt;50,AI26-COUNTIFS($G$5:$G26,"x"),0))</f>
        <v>0</v>
      </c>
      <c r="AK26" s="39" t="str">
        <f>IF(AND($G26="x",AI26&gt;0),0,IF(ISERROR(LOOKUP(AJ26,Punkte!$D$1:$D$22,Punkte!$E$1:$E$22)),"",LOOKUP((AJ26),Punkte!$D$1:$D$22,Punkte!$E$1:$E$22)))</f>
        <v/>
      </c>
      <c r="AL26" s="3">
        <v>10</v>
      </c>
      <c r="AM26" s="99">
        <v>0</v>
      </c>
      <c r="AN26" s="39">
        <f>IF(AND($G26="x",AL26&gt;0),0,IF(ISERROR(LOOKUP(AM26,Punkte!$D$1:$D$22,Punkte!$E$1:$E$22)),"",LOOKUP((AM26),Punkte!$D$1:$D$22,Punkte!$E$1:$E$22)))</f>
        <v>0</v>
      </c>
      <c r="AO26" s="3">
        <v>10</v>
      </c>
      <c r="AP26" s="182">
        <v>0</v>
      </c>
      <c r="AQ26" s="39">
        <f>IF(AND($G26="x",AO26&gt;0),0,IF(ISERROR(LOOKUP(AP26,Punkte!$D$1:$D$22,Punkte!$E$1:$E$22)),"",LOOKUP((AP26),Punkte!$D$1:$D$22,Punkte!$E$1:$E$22)))</f>
        <v>0</v>
      </c>
      <c r="AR26" s="120">
        <f t="shared" si="1"/>
        <v>2</v>
      </c>
    </row>
    <row r="27" spans="1:269" x14ac:dyDescent="0.25">
      <c r="A27" s="9">
        <f t="shared" si="0"/>
        <v>20</v>
      </c>
      <c r="B27" s="146">
        <f>SUM(IF(ISNUMBER(J27),J27)+IF(ISNUMBER(M27),M27)+IF(ISNUMBER(P27),P27)+IF(ISNUMBER(S27),S27)+IF(ISNUMBER(V27),V27)+IF(ISNUMBER(Y27),Y27)+IF(ISNUMBER(AB27),AB27)+IF(ISNUMBER(AE27),AE27)+IF(ISNUMBER(AH27),AH27)+IF(ISNUMBER(AK27),AK27)+IF(ISNUMBER(#REF!),#REF!)+IF(ISNUMBER(AN27),AN27)+IF(ISNUMBER(AQ27),AQ27))</f>
        <v>0</v>
      </c>
      <c r="C27" s="3">
        <v>47</v>
      </c>
      <c r="E27" s="15" t="s">
        <v>200</v>
      </c>
      <c r="F27" s="15" t="s">
        <v>43</v>
      </c>
      <c r="G27" s="170" t="s">
        <v>156</v>
      </c>
      <c r="H27" s="63"/>
      <c r="I27" s="99">
        <f>IF($G27="x",0,IF(H27&lt;50,H27-COUNTIFS($G$5:$G27,"x"),0))</f>
        <v>0</v>
      </c>
      <c r="J27" s="39" t="str">
        <f>IF(AND($G27="x",H27&gt;0),0,IF(ISERROR(LOOKUP(I27,Punkte!$D$1:$D$22,Punkte!$E$1:$E$22)),"",LOOKUP((I27),Punkte!$D$1:$D$22,Punkte!$E$1:$E$22)))</f>
        <v/>
      </c>
      <c r="L27" s="99">
        <f>IF($G27="x",0,IF(K27&lt;50,K27-COUNTIFS($G$5:$G27,"x"),0))</f>
        <v>0</v>
      </c>
      <c r="M27" s="39" t="str">
        <f>IF(AND($G27="x",K27&gt;0),0,IF(ISERROR(LOOKUP(L27,Punkte!$D$1:$D$22,Punkte!$E$1:$E$22)),"",LOOKUP((L27),Punkte!$D$1:$D$22,Punkte!$E$1:$E$22)))</f>
        <v/>
      </c>
      <c r="O27" s="99">
        <f>IF($G27="x",0,IF(N27&lt;50,N27-COUNTIFS($G$5:$G27,"x"),0))</f>
        <v>0</v>
      </c>
      <c r="P27" s="39" t="str">
        <f>IF(AND($G27="x",N27&gt;0),0,IF(ISERROR(LOOKUP(O27,Punkte!$D$1:$D$22,Punkte!$E$1:$E$22)),"",LOOKUP((O27),Punkte!$D$1:$D$22,Punkte!$E$1:$E$22)))</f>
        <v/>
      </c>
      <c r="R27" s="99">
        <f>IF($G27="x",0,IF(Q27&lt;50,Q27-COUNTIFS($G$5:$G27,"x"),0))</f>
        <v>0</v>
      </c>
      <c r="S27" s="39" t="str">
        <f>IF(AND($G27="x",Q27&gt;0),0,IF(ISERROR(LOOKUP(R27,Punkte!$D$1:$D$22,Punkte!$E$1:$E$22)),"",LOOKUP((R27),Punkte!$D$1:$D$22,Punkte!$E$1:$E$22)))</f>
        <v/>
      </c>
      <c r="U27" s="99">
        <f>IF($G27="x",0,IF(T27&lt;50,T27-COUNTIFS($G$5:$G27,"x"),0))</f>
        <v>0</v>
      </c>
      <c r="V27" s="39" t="str">
        <f>IF(AND($G27="x",T27&gt;0),0,IF(ISERROR(LOOKUP(U27,Punkte!$D$1:$D$22,Punkte!$E$1:$E$22)),"",LOOKUP((U27),Punkte!$D$1:$D$22,Punkte!$E$1:$E$22)))</f>
        <v/>
      </c>
      <c r="X27" s="99">
        <f>IF($G27="x",0,IF(W27&lt;50,W27-COUNTIFS($G$5:$G27,"x"),0))</f>
        <v>0</v>
      </c>
      <c r="Y27" s="39" t="str">
        <f>IF(AND($G27="x",W27&gt;0),0,IF(ISERROR(LOOKUP(X27,Punkte!$D$1:$D$22,Punkte!$E$1:$E$22)),"",LOOKUP((X27),Punkte!$D$1:$D$22,Punkte!$E$1:$E$22)))</f>
        <v/>
      </c>
      <c r="AA27" s="99">
        <f>IF($G27="x",0,IF(Z27&lt;50,Z27-COUNTIFS($G$5:$G27,"x"),0))</f>
        <v>0</v>
      </c>
      <c r="AB27" s="39" t="str">
        <f>IF(AND($G27="x",Z27&gt;0),0,IF(ISERROR(LOOKUP(AA27,Punkte!$D$1:$D$22,Punkte!$E$1:$E$22)),"",LOOKUP((AA27),Punkte!$D$1:$D$22,Punkte!$E$1:$E$22)))</f>
        <v/>
      </c>
      <c r="AD27" s="99">
        <f>IF($G27="x",0,IF(AC27&lt;50,AC27-COUNTIFS($G$5:$G27,"x"),0))</f>
        <v>0</v>
      </c>
      <c r="AE27" s="39" t="str">
        <f>IF(AND($G27="x",AC27&gt;0),0,IF(ISERROR(LOOKUP(AD27,Punkte!$D$1:$D$22,Punkte!$E$1:$E$22)),"",LOOKUP((AD27),Punkte!$D$1:$D$22,Punkte!$E$1:$E$22)))</f>
        <v/>
      </c>
      <c r="AG27" s="99">
        <f>IF($G27="x",0,IF(AF27&lt;50,AF27-COUNTIFS($G$5:$G27,"x"),0))</f>
        <v>0</v>
      </c>
      <c r="AH27" s="39" t="str">
        <f>IF(AND($G27="x",AF27&gt;0),0,IF(ISERROR(LOOKUP(AG27,Punkte!$D$1:$D$22,Punkte!$E$1:$E$22)),"",LOOKUP((AG27),Punkte!$D$1:$D$22,Punkte!$E$1:$E$22)))</f>
        <v/>
      </c>
      <c r="AJ27" s="99">
        <f>IF($G27="x",0,IF(AI27&lt;50,AI27-COUNTIFS($G$5:$G27,"x"),0))</f>
        <v>0</v>
      </c>
      <c r="AK27" s="39" t="str">
        <f>IF(AND($G27="x",AI27&gt;0),0,IF(ISERROR(LOOKUP(AJ27,Punkte!$D$1:$D$22,Punkte!$E$1:$E$22)),"",LOOKUP((AJ27),Punkte!$D$1:$D$22,Punkte!$E$1:$E$22)))</f>
        <v/>
      </c>
      <c r="AL27" s="3" t="s">
        <v>39</v>
      </c>
      <c r="AM27" s="99">
        <f>IF($G27="x",0,IF(AL27&lt;50,AL27-COUNTIFS($G$5:$G27,"x"),0))</f>
        <v>0</v>
      </c>
      <c r="AN27" s="39">
        <f>IF(AND($G27="x",AL27&gt;0),0,IF(ISERROR(LOOKUP(AM27,Punkte!$D$1:$D$22,Punkte!$E$1:$E$22)),"",LOOKUP((AM27),Punkte!$D$1:$D$22,Punkte!$E$1:$E$22)))</f>
        <v>0</v>
      </c>
      <c r="AO27" s="3">
        <v>12</v>
      </c>
      <c r="AP27" s="182">
        <v>0</v>
      </c>
      <c r="AQ27" s="39">
        <f>IF(AND($G27="x",AO27&gt;0),0,IF(ISERROR(LOOKUP(AP27,Punkte!$D$1:$D$22,Punkte!$E$1:$E$22)),"",LOOKUP((AP27),Punkte!$D$1:$D$22,Punkte!$E$1:$E$22)))</f>
        <v>0</v>
      </c>
      <c r="AR27" s="120">
        <f t="shared" si="1"/>
        <v>2</v>
      </c>
    </row>
    <row r="28" spans="1:269" collapsed="1" x14ac:dyDescent="0.25">
      <c r="A28" s="9">
        <f t="shared" si="0"/>
        <v>20</v>
      </c>
      <c r="B28" s="146">
        <f>SUM(IF(ISNUMBER(J28),J28)+IF(ISNUMBER(M28),M28)+IF(ISNUMBER(P28),P28)+IF(ISNUMBER(S28),S28)+IF(ISNUMBER(V28),V28)+IF(ISNUMBER(Y28),Y28)+IF(ISNUMBER(AB28),AB28)+IF(ISNUMBER(AE28),AE28)+IF(ISNUMBER(AH28),AH28)+IF(ISNUMBER(AK28),AK28)+IF(ISNUMBER(#REF!),#REF!)+IF(ISNUMBER(AN28),AN28)+IF(ISNUMBER(AQ28),AQ28))</f>
        <v>0</v>
      </c>
      <c r="C28" s="18">
        <v>90</v>
      </c>
      <c r="D28" s="4"/>
      <c r="E28" s="15" t="s">
        <v>180</v>
      </c>
      <c r="F28" s="15" t="s">
        <v>181</v>
      </c>
      <c r="G28" s="178" t="s">
        <v>156</v>
      </c>
      <c r="H28" s="63"/>
      <c r="I28" s="99">
        <f>IF($G28="x",0,IF(H28&lt;50,H28-COUNTIFS($G$5:$G28,"x"),0))</f>
        <v>0</v>
      </c>
      <c r="J28" s="39" t="str">
        <f>IF(AND($G28="x",H28&gt;0),0,IF(ISERROR(LOOKUP(I28,Punkte!$D$1:$D$22,Punkte!$E$1:$E$22)),"",LOOKUP((I28),Punkte!$D$1:$D$22,Punkte!$E$1:$E$22)))</f>
        <v/>
      </c>
      <c r="L28" s="99">
        <f>IF($G28="x",0,IF(K28&lt;50,K28-COUNTIFS($G$5:$G28,"x"),0))</f>
        <v>0</v>
      </c>
      <c r="M28" s="39" t="str">
        <f>IF(AND($G28="x",K28&gt;0),0,IF(ISERROR(LOOKUP(L28,Punkte!$D$1:$D$22,Punkte!$E$1:$E$22)),"",LOOKUP((L28),Punkte!$D$1:$D$22,Punkte!$E$1:$E$22)))</f>
        <v/>
      </c>
      <c r="O28" s="99">
        <f>IF($G28="x",0,IF(N28&lt;50,N28-COUNTIFS($G$5:$G28,"x"),0))</f>
        <v>0</v>
      </c>
      <c r="P28" s="39" t="str">
        <f>IF(AND($G28="x",N28&gt;0),0,IF(ISERROR(LOOKUP(O28,Punkte!$D$1:$D$22,Punkte!$E$1:$E$22)),"",LOOKUP((O28),Punkte!$D$1:$D$22,Punkte!$E$1:$E$22)))</f>
        <v/>
      </c>
      <c r="R28" s="99">
        <f>IF($G28="x",0,IF(Q28&lt;50,Q28-COUNTIFS($G$5:$G28,"x"),0))</f>
        <v>0</v>
      </c>
      <c r="S28" s="39" t="str">
        <f>IF(AND($G28="x",Q28&gt;0),0,IF(ISERROR(LOOKUP(R28,Punkte!$D$1:$D$22,Punkte!$E$1:$E$22)),"",LOOKUP((R28),Punkte!$D$1:$D$22,Punkte!$E$1:$E$22)))</f>
        <v/>
      </c>
      <c r="U28" s="99">
        <f>IF($G28="x",0,IF(T28&lt;50,T28-COUNTIFS($G$5:$G28,"x"),0))</f>
        <v>0</v>
      </c>
      <c r="V28" s="39" t="str">
        <f>IF(AND($G28="x",T28&gt;0),0,IF(ISERROR(LOOKUP(U28,Punkte!$D$1:$D$22,Punkte!$E$1:$E$22)),"",LOOKUP((U28),Punkte!$D$1:$D$22,Punkte!$E$1:$E$22)))</f>
        <v/>
      </c>
      <c r="X28" s="99">
        <f>IF($G28="x",0,IF(W28&lt;50,W28-COUNTIFS($G$5:$G28,"x"),0))</f>
        <v>0</v>
      </c>
      <c r="Y28" s="39" t="str">
        <f>IF(AND($G28="x",W28&gt;0),0,IF(ISERROR(LOOKUP(X28,Punkte!$D$1:$D$22,Punkte!$E$1:$E$22)),"",LOOKUP((X28),Punkte!$D$1:$D$22,Punkte!$E$1:$E$22)))</f>
        <v/>
      </c>
      <c r="AA28" s="99">
        <f>IF($G28="x",0,IF(Z28&lt;50,Z28-COUNTIFS($G$5:$G28,"x"),0))</f>
        <v>0</v>
      </c>
      <c r="AB28" s="39" t="str">
        <f>IF(AND($G28="x",Z28&gt;0),0,IF(ISERROR(LOOKUP(AA28,Punkte!$D$1:$D$22,Punkte!$E$1:$E$22)),"",LOOKUP((AA28),Punkte!$D$1:$D$22,Punkte!$E$1:$E$22)))</f>
        <v/>
      </c>
      <c r="AD28" s="99">
        <f>IF($G28="x",0,IF(AC28&lt;50,AC28-COUNTIFS($G$5:$G28,"x"),0))</f>
        <v>0</v>
      </c>
      <c r="AE28" s="39" t="str">
        <f>IF(AND($G28="x",AC28&gt;0),0,IF(ISERROR(LOOKUP(AD28,Punkte!$D$1:$D$22,Punkte!$E$1:$E$22)),"",LOOKUP((AD28),Punkte!$D$1:$D$22,Punkte!$E$1:$E$22)))</f>
        <v/>
      </c>
      <c r="AG28" s="99">
        <f>IF($G28="x",0,IF(AF28&lt;50,AF28-COUNTIFS($G$5:$G28,"x"),0))</f>
        <v>0</v>
      </c>
      <c r="AH28" s="39" t="str">
        <f>IF(AND($G28="x",AF28&gt;0),0,IF(ISERROR(LOOKUP(AG28,Punkte!$D$1:$D$22,Punkte!$E$1:$E$22)),"",LOOKUP((AG28),Punkte!$D$1:$D$22,Punkte!$E$1:$E$22)))</f>
        <v/>
      </c>
      <c r="AJ28" s="99">
        <f>IF($G28="x",0,IF(AI28&lt;50,AI28-COUNTIFS($G$5:$G28,"x"),0))</f>
        <v>0</v>
      </c>
      <c r="AK28" s="39" t="str">
        <f>IF(AND($G28="x",AI28&gt;0),0,IF(ISERROR(LOOKUP(AJ28,Punkte!$D$1:$D$22,Punkte!$E$1:$E$22)),"",LOOKUP((AJ28),Punkte!$D$1:$D$22,Punkte!$E$1:$E$22)))</f>
        <v/>
      </c>
      <c r="AM28" s="99">
        <f>IF($G28="x",0,IF(AL28&lt;50,AL28-COUNTIFS($G$5:$G28,"x"),0))</f>
        <v>0</v>
      </c>
      <c r="AN28" s="39" t="str">
        <f>IF(AND($G28="x",AL28&gt;0),0,IF(ISERROR(LOOKUP(AM28,Punkte!$D$1:$D$22,Punkte!$E$1:$E$22)),"",LOOKUP((AM28),Punkte!$D$1:$D$22,Punkte!$E$1:$E$22)))</f>
        <v/>
      </c>
      <c r="AO28" s="3">
        <v>16</v>
      </c>
      <c r="AP28" s="182">
        <v>0</v>
      </c>
      <c r="AQ28" s="39">
        <f>IF(AND($G28="x",AO28&gt;0),0,IF(ISERROR(LOOKUP(AP28,Punkte!$D$1:$D$22,Punkte!$E$1:$E$22)),"",LOOKUP((AP28),Punkte!$D$1:$D$22,Punkte!$E$1:$E$22)))</f>
        <v>0</v>
      </c>
      <c r="AR28" s="120">
        <f t="shared" si="1"/>
        <v>1</v>
      </c>
    </row>
    <row r="29" spans="1:269" x14ac:dyDescent="0.25">
      <c r="A29" s="9">
        <f t="shared" si="0"/>
        <v>20</v>
      </c>
      <c r="B29" s="146">
        <f>SUM(IF(ISNUMBER(J29),J29)+IF(ISNUMBER(M29),M29)+IF(ISNUMBER(P29),P29)+IF(ISNUMBER(S29),S29)+IF(ISNUMBER(V29),V29)+IF(ISNUMBER(Y29),Y29)+IF(ISNUMBER(AB29),AB29)+IF(ISNUMBER(AE29),AE29)+IF(ISNUMBER(AH29),AH29)+IF(ISNUMBER(AK29),AK29)+IF(ISNUMBER(#REF!),#REF!)+IF(ISNUMBER(AN29),AN29)+IF(ISNUMBER(AQ29),AQ29))</f>
        <v>0</v>
      </c>
      <c r="C29" s="3">
        <v>25</v>
      </c>
      <c r="E29" s="15" t="s">
        <v>82</v>
      </c>
      <c r="F29" s="15" t="s">
        <v>83</v>
      </c>
      <c r="G29" s="143" t="s">
        <v>156</v>
      </c>
      <c r="H29" s="63">
        <v>15</v>
      </c>
      <c r="I29" s="99">
        <v>0</v>
      </c>
      <c r="J29" s="39">
        <f>IF(AND($G29="x",H29&gt;0),0,IF(ISERROR(LOOKUP(I29,Punkte!$D$1:$D$22,Punkte!$E$1:$E$22)),"",LOOKUP((I29),Punkte!$D$1:$D$22,Punkte!$E$1:$E$22)))</f>
        <v>0</v>
      </c>
      <c r="K29" s="3">
        <v>12</v>
      </c>
      <c r="L29" s="99">
        <v>0</v>
      </c>
      <c r="M29" s="39">
        <f>IF(AND($G29="x",K29&gt;0),0,IF(ISERROR(LOOKUP(L29,Punkte!$D$1:$D$22,Punkte!$E$1:$E$22)),"",LOOKUP((L29),Punkte!$D$1:$D$22,Punkte!$E$1:$E$22)))</f>
        <v>0</v>
      </c>
      <c r="N29" s="3">
        <v>18</v>
      </c>
      <c r="O29" s="99">
        <v>0</v>
      </c>
      <c r="P29" s="39">
        <f>IF(AND($G29="x",N29&gt;0),0,IF(ISERROR(LOOKUP(O29,Punkte!$D$1:$D$22,Punkte!$E$1:$E$22)),"",LOOKUP((O29),Punkte!$D$1:$D$22,Punkte!$E$1:$E$22)))</f>
        <v>0</v>
      </c>
      <c r="Q29" s="3">
        <v>13</v>
      </c>
      <c r="R29" s="99">
        <v>0</v>
      </c>
      <c r="S29" s="39">
        <f>IF(AND($G29="x",Q29&gt;0),0,IF(ISERROR(LOOKUP(R29,Punkte!$D$1:$D$22,Punkte!$E$1:$E$22)),"",LOOKUP((R29),Punkte!$D$1:$D$22,Punkte!$E$1:$E$22)))</f>
        <v>0</v>
      </c>
      <c r="U29" s="99">
        <f>IF($G29="x",0,IF(T29&lt;50,T29-COUNTIFS($G$5:$G29,"x"),0))</f>
        <v>0</v>
      </c>
      <c r="V29" s="39" t="str">
        <f>IF(AND($G29="x",T29&gt;0),0,IF(ISERROR(LOOKUP(U29,Punkte!$D$1:$D$22,Punkte!$E$1:$E$22)),"",LOOKUP((U29),Punkte!$D$1:$D$22,Punkte!$E$1:$E$22)))</f>
        <v/>
      </c>
      <c r="X29" s="99">
        <f>IF($G29="x",0,IF(W29&lt;50,W29-COUNTIFS($G$5:$G29,"x"),0))</f>
        <v>0</v>
      </c>
      <c r="Y29" s="39" t="str">
        <f>IF(AND($G29="x",W29&gt;0),0,IF(ISERROR(LOOKUP(X29,Punkte!$D$1:$D$22,Punkte!$E$1:$E$22)),"",LOOKUP((X29),Punkte!$D$1:$D$22,Punkte!$E$1:$E$22)))</f>
        <v/>
      </c>
      <c r="AA29" s="99">
        <f>IF($G29="x",0,IF(Z29&lt;50,Z29-COUNTIFS($G$5:$G29,"x"),0))</f>
        <v>0</v>
      </c>
      <c r="AB29" s="39" t="str">
        <f>IF(AND($G29="x",Z29&gt;0),0,IF(ISERROR(LOOKUP(AA29,Punkte!$D$1:$D$22,Punkte!$E$1:$E$22)),"",LOOKUP((AA29),Punkte!$D$1:$D$22,Punkte!$E$1:$E$22)))</f>
        <v/>
      </c>
      <c r="AD29" s="99">
        <f>IF($G29="x",0,IF(AC29&lt;50,AC29-COUNTIFS($G$5:$G29,"x"),0))</f>
        <v>0</v>
      </c>
      <c r="AE29" s="39" t="str">
        <f>IF(AND($G29="x",AC29&gt;0),0,IF(ISERROR(LOOKUP(AD29,Punkte!$D$1:$D$22,Punkte!$E$1:$E$22)),"",LOOKUP((AD29),Punkte!$D$1:$D$22,Punkte!$E$1:$E$22)))</f>
        <v/>
      </c>
      <c r="AG29" s="99">
        <f>IF($G29="x",0,IF(AF29&lt;50,AF29-COUNTIFS($G$5:$G29,"x"),0))</f>
        <v>0</v>
      </c>
      <c r="AH29" s="39" t="str">
        <f>IF(AND($G29="x",AF29&gt;0),0,IF(ISERROR(LOOKUP(AG29,Punkte!$D$1:$D$22,Punkte!$E$1:$E$22)),"",LOOKUP((AG29),Punkte!$D$1:$D$22,Punkte!$E$1:$E$22)))</f>
        <v/>
      </c>
      <c r="AJ29" s="99">
        <f>IF($G29="x",0,IF(AI29&lt;50,AI29-COUNTIFS($G$5:$G29,"x"),0))</f>
        <v>0</v>
      </c>
      <c r="AK29" s="39" t="str">
        <f>IF(AND($G29="x",AI29&gt;0),0,IF(ISERROR(LOOKUP(AJ29,Punkte!$D$1:$D$22,Punkte!$E$1:$E$22)),"",LOOKUP((AJ29),Punkte!$D$1:$D$22,Punkte!$E$1:$E$22)))</f>
        <v/>
      </c>
      <c r="AL29" s="3">
        <v>18</v>
      </c>
      <c r="AM29" s="99">
        <v>0</v>
      </c>
      <c r="AN29" s="39">
        <f>IF(AND($G29="x",AL29&gt;0),0,IF(ISERROR(LOOKUP(AM29,Punkte!$D$1:$D$22,Punkte!$E$1:$E$22)),"",LOOKUP((AM29),Punkte!$D$1:$D$22,Punkte!$E$1:$E$22)))</f>
        <v>0</v>
      </c>
      <c r="AO29" s="3">
        <v>17</v>
      </c>
      <c r="AP29" s="182">
        <v>0</v>
      </c>
      <c r="AQ29" s="39">
        <f>IF(AND($G29="x",AO29&gt;0),0,IF(ISERROR(LOOKUP(AP29,Punkte!$D$1:$D$22,Punkte!$E$1:$E$22)),"",LOOKUP((AP29),Punkte!$D$1:$D$22,Punkte!$E$1:$E$22)))</f>
        <v>0</v>
      </c>
      <c r="AR29" s="120">
        <f t="shared" si="1"/>
        <v>6</v>
      </c>
    </row>
    <row r="30" spans="1:269" x14ac:dyDescent="0.25">
      <c r="A30" s="9">
        <f t="shared" si="0"/>
        <v>20</v>
      </c>
      <c r="B30" s="146">
        <f>SUM(IF(ISNUMBER(J30),J30)+IF(ISNUMBER(M30),M30)+IF(ISNUMBER(P30),P30)+IF(ISNUMBER(S30),S30)+IF(ISNUMBER(V30),V30)+IF(ISNUMBER(Y30),Y30)+IF(ISNUMBER(AB30),AB30)+IF(ISNUMBER(AE30),AE30)+IF(ISNUMBER(AH30),AH30)+IF(ISNUMBER(AK30),AK30)+IF(ISNUMBER(#REF!),#REF!)+IF(ISNUMBER(AN30),AN30)+IF(ISNUMBER(AQ30),AQ30))</f>
        <v>0</v>
      </c>
      <c r="C30" s="3">
        <v>42</v>
      </c>
      <c r="E30" s="15" t="s">
        <v>302</v>
      </c>
      <c r="F30" s="15" t="s">
        <v>136</v>
      </c>
      <c r="G30" s="169" t="s">
        <v>156</v>
      </c>
      <c r="H30" s="63"/>
      <c r="I30" s="99">
        <f>IF($G30="x",0,IF(H30&lt;50,H30-COUNTIFS($G$5:$G30,"x"),0))</f>
        <v>0</v>
      </c>
      <c r="J30" s="39" t="str">
        <f>IF(AND($G30="x",H30&gt;0),0,IF(ISERROR(LOOKUP(I30,Punkte!$D$1:$D$22,Punkte!$E$1:$E$22)),"",LOOKUP((I30),Punkte!$D$1:$D$22,Punkte!$E$1:$E$22)))</f>
        <v/>
      </c>
      <c r="K30" s="63"/>
      <c r="L30" s="99">
        <f>IF($G30="x",0,IF(K30&lt;50,K30-COUNTIFS($G$5:$G30,"x"),0))</f>
        <v>0</v>
      </c>
      <c r="M30" s="39" t="str">
        <f>IF(AND($G30="x",K30&gt;0),0,IF(ISERROR(LOOKUP(L30,Punkte!$D$1:$D$22,Punkte!$E$1:$E$22)),"",LOOKUP((L30),Punkte!$D$1:$D$22,Punkte!$E$1:$E$22)))</f>
        <v/>
      </c>
      <c r="O30" s="99">
        <f>IF($G30="x",0,IF(N30&lt;50,N30-COUNTIFS($G$5:$G30,"x"),0))</f>
        <v>0</v>
      </c>
      <c r="P30" s="39" t="str">
        <f>IF(AND($G30="x",N30&gt;0),0,IF(ISERROR(LOOKUP(O30,Punkte!$D$1:$D$22,Punkte!$E$1:$E$22)),"",LOOKUP((O30),Punkte!$D$1:$D$22,Punkte!$E$1:$E$22)))</f>
        <v/>
      </c>
      <c r="R30" s="99">
        <f>IF($G30="x",0,IF(Q30&lt;50,Q30-COUNTIFS($G$5:$G30,"x"),0))</f>
        <v>0</v>
      </c>
      <c r="S30" s="39" t="str">
        <f>IF(AND($G30="x",Q30&gt;0),0,IF(ISERROR(LOOKUP(R30,Punkte!$D$1:$D$22,Punkte!$E$1:$E$22)),"",LOOKUP((R30),Punkte!$D$1:$D$22,Punkte!$E$1:$E$22)))</f>
        <v/>
      </c>
      <c r="U30" s="99">
        <f>IF($G30="x",0,IF(T30&lt;50,T30-COUNTIFS($G$5:$G30,"x"),0))</f>
        <v>0</v>
      </c>
      <c r="V30" s="39" t="str">
        <f>IF(AND($G30="x",T30&gt;0),0,IF(ISERROR(LOOKUP(U30,Punkte!$D$1:$D$22,Punkte!$E$1:$E$22)),"",LOOKUP((U30),Punkte!$D$1:$D$22,Punkte!$E$1:$E$22)))</f>
        <v/>
      </c>
      <c r="X30" s="99">
        <f>IF($G30="x",0,IF(W30&lt;50,W30-COUNTIFS($G$5:$G30,"x"),0))</f>
        <v>0</v>
      </c>
      <c r="Y30" s="39" t="str">
        <f>IF(AND($G30="x",W30&gt;0),0,IF(ISERROR(LOOKUP(X30,Punkte!$D$1:$D$22,Punkte!$E$1:$E$22)),"",LOOKUP((X30),Punkte!$D$1:$D$22,Punkte!$E$1:$E$22)))</f>
        <v/>
      </c>
      <c r="AA30" s="99">
        <f>IF($G30="x",0,IF(Z30&lt;50,Z30-COUNTIFS($G$5:$G30,"x"),0))</f>
        <v>0</v>
      </c>
      <c r="AB30" s="39" t="str">
        <f>IF(AND($G30="x",Z30&gt;0),0,IF(ISERROR(LOOKUP(AA30,Punkte!$D$1:$D$22,Punkte!$E$1:$E$22)),"",LOOKUP((AA30),Punkte!$D$1:$D$22,Punkte!$E$1:$E$22)))</f>
        <v/>
      </c>
      <c r="AD30" s="99">
        <f>IF($G30="x",0,IF(AC30&lt;50,AC30-COUNTIFS($G$5:$G30,"x"),0))</f>
        <v>0</v>
      </c>
      <c r="AE30" s="39" t="str">
        <f>IF(AND($G30="x",AC30&gt;0),0,IF(ISERROR(LOOKUP(AD30,Punkte!$D$1:$D$22,Punkte!$E$1:$E$22)),"",LOOKUP((AD30),Punkte!$D$1:$D$22,Punkte!$E$1:$E$22)))</f>
        <v/>
      </c>
      <c r="AG30" s="99">
        <f>IF($G30="x",0,IF(AF30&lt;50,AF30-COUNTIFS($G$5:$G30,"x"),0))</f>
        <v>0</v>
      </c>
      <c r="AH30" s="39" t="str">
        <f>IF(AND($G30="x",AF30&gt;0),0,IF(ISERROR(LOOKUP(AG30,Punkte!$D$1:$D$22,Punkte!$E$1:$E$22)),"",LOOKUP((AG30),Punkte!$D$1:$D$22,Punkte!$E$1:$E$22)))</f>
        <v/>
      </c>
      <c r="AJ30" s="99">
        <f>IF($G30="x",0,IF(AI30&lt;50,AI30-COUNTIFS($G$5:$G30,"x"),0))</f>
        <v>0</v>
      </c>
      <c r="AK30" s="39" t="str">
        <f>IF(AND($G30="x",AI30&gt;0),0,IF(ISERROR(LOOKUP(AJ30,Punkte!$D$1:$D$22,Punkte!$E$1:$E$22)),"",LOOKUP((AJ30),Punkte!$D$1:$D$22,Punkte!$E$1:$E$22)))</f>
        <v/>
      </c>
      <c r="AL30" s="3">
        <v>25</v>
      </c>
      <c r="AM30" s="99">
        <v>0</v>
      </c>
      <c r="AN30" s="39">
        <f>IF(AND($G30="x",AL30&gt;0),0,IF(ISERROR(LOOKUP(AM30,Punkte!$D$1:$D$22,Punkte!$E$1:$E$22)),"",LOOKUP((AM30),Punkte!$D$1:$D$22,Punkte!$E$1:$E$22)))</f>
        <v>0</v>
      </c>
      <c r="AO30" s="3">
        <v>20</v>
      </c>
      <c r="AP30" s="182">
        <v>0</v>
      </c>
      <c r="AQ30" s="39">
        <f>IF(AND($G30="x",AO30&gt;0),0,IF(ISERROR(LOOKUP(AP30,Punkte!$D$1:$D$22,Punkte!$E$1:$E$22)),"",LOOKUP((AP30),Punkte!$D$1:$D$22,Punkte!$E$1:$E$22)))</f>
        <v>0</v>
      </c>
      <c r="AR30" s="120">
        <f t="shared" si="1"/>
        <v>2</v>
      </c>
    </row>
    <row r="31" spans="1:269" x14ac:dyDescent="0.25">
      <c r="A31" s="9">
        <f t="shared" si="0"/>
        <v>20</v>
      </c>
      <c r="B31" s="146">
        <f>SUM(IF(ISNUMBER(J31),J31)+IF(ISNUMBER(M31),M31)+IF(ISNUMBER(P31),P31)+IF(ISNUMBER(S31),S31)+IF(ISNUMBER(V31),V31)+IF(ISNUMBER(Y31),Y31)+IF(ISNUMBER(AB31),AB31)+IF(ISNUMBER(AE31),AE31)+IF(ISNUMBER(AH31),AH31)+IF(ISNUMBER(AK31),AK31)+IF(ISNUMBER(#REF!),#REF!)+IF(ISNUMBER(AN31),AN31)+IF(ISNUMBER(AQ31),AQ31))</f>
        <v>0</v>
      </c>
      <c r="C31" s="3">
        <v>54</v>
      </c>
      <c r="E31" s="15" t="s">
        <v>288</v>
      </c>
      <c r="F31" s="15" t="s">
        <v>106</v>
      </c>
      <c r="G31" s="171" t="s">
        <v>156</v>
      </c>
      <c r="H31" s="63"/>
      <c r="I31" s="99">
        <f>IF($G31="x",0,IF(H31&lt;50,H31-COUNTIFS($G$5:$G31,"x"),0))</f>
        <v>0</v>
      </c>
      <c r="J31" s="39" t="str">
        <f>IF(AND($G31="x",H31&gt;0),0,IF(ISERROR(LOOKUP(I31,Punkte!$D$1:$D$22,Punkte!$E$1:$E$22)),"",LOOKUP((I31),Punkte!$D$1:$D$22,Punkte!$E$1:$E$22)))</f>
        <v/>
      </c>
      <c r="L31" s="99">
        <f>IF($G31="x",0,IF(K31&lt;50,K31-COUNTIFS($G$5:$G31,"x"),0))</f>
        <v>0</v>
      </c>
      <c r="M31" s="39" t="str">
        <f>IF(AND($G31="x",K31&gt;0),0,IF(ISERROR(LOOKUP(L31,Punkte!$D$1:$D$22,Punkte!$E$1:$E$22)),"",LOOKUP((L31),Punkte!$D$1:$D$22,Punkte!$E$1:$E$22)))</f>
        <v/>
      </c>
      <c r="O31" s="99">
        <f>IF($G31="x",0,IF(N31&lt;50,N31-COUNTIFS($G$5:$G31,"x"),0))</f>
        <v>0</v>
      </c>
      <c r="P31" s="39" t="str">
        <f>IF(AND($G31="x",N31&gt;0),0,IF(ISERROR(LOOKUP(O31,Punkte!$D$1:$D$22,Punkte!$E$1:$E$22)),"",LOOKUP((O31),Punkte!$D$1:$D$22,Punkte!$E$1:$E$22)))</f>
        <v/>
      </c>
      <c r="R31" s="99">
        <f>IF($G31="x",0,IF(Q31&lt;50,Q31-COUNTIFS($G$5:$G31,"x"),0))</f>
        <v>0</v>
      </c>
      <c r="S31" s="39" t="str">
        <f>IF(AND($G31="x",Q31&gt;0),0,IF(ISERROR(LOOKUP(R31,Punkte!$D$1:$D$22,Punkte!$E$1:$E$22)),"",LOOKUP((R31),Punkte!$D$1:$D$22,Punkte!$E$1:$E$22)))</f>
        <v/>
      </c>
      <c r="U31" s="99">
        <f>IF($G31="x",0,IF(T31&lt;50,T31-COUNTIFS($G$5:$G31,"x"),0))</f>
        <v>0</v>
      </c>
      <c r="V31" s="39" t="str">
        <f>IF(AND($G31="x",T31&gt;0),0,IF(ISERROR(LOOKUP(U31,Punkte!$D$1:$D$22,Punkte!$E$1:$E$22)),"",LOOKUP((U31),Punkte!$D$1:$D$22,Punkte!$E$1:$E$22)))</f>
        <v/>
      </c>
      <c r="X31" s="99">
        <f>IF($G31="x",0,IF(W31&lt;50,W31-COUNTIFS($G$5:$G31,"x"),0))</f>
        <v>0</v>
      </c>
      <c r="Y31" s="39" t="str">
        <f>IF(AND($G31="x",W31&gt;0),0,IF(ISERROR(LOOKUP(X31,Punkte!$D$1:$D$22,Punkte!$E$1:$E$22)),"",LOOKUP((X31),Punkte!$D$1:$D$22,Punkte!$E$1:$E$22)))</f>
        <v/>
      </c>
      <c r="AA31" s="99">
        <f>IF($G31="x",0,IF(Z31&lt;50,Z31-COUNTIFS($G$5:$G31,"x"),0))</f>
        <v>0</v>
      </c>
      <c r="AB31" s="39" t="str">
        <f>IF(AND($G31="x",Z31&gt;0),0,IF(ISERROR(LOOKUP(AA31,Punkte!$D$1:$D$22,Punkte!$E$1:$E$22)),"",LOOKUP((AA31),Punkte!$D$1:$D$22,Punkte!$E$1:$E$22)))</f>
        <v/>
      </c>
      <c r="AD31" s="99">
        <f>IF($G31="x",0,IF(AC31&lt;50,AC31-COUNTIFS($G$5:$G31,"x"),0))</f>
        <v>0</v>
      </c>
      <c r="AE31" s="39" t="str">
        <f>IF(AND($G31="x",AC31&gt;0),0,IF(ISERROR(LOOKUP(AD31,Punkte!$D$1:$D$22,Punkte!$E$1:$E$22)),"",LOOKUP((AD31),Punkte!$D$1:$D$22,Punkte!$E$1:$E$22)))</f>
        <v/>
      </c>
      <c r="AG31" s="99">
        <f>IF($G31="x",0,IF(AF31&lt;50,AF31-COUNTIFS($G$5:$G31,"x"),0))</f>
        <v>0</v>
      </c>
      <c r="AH31" s="39" t="str">
        <f>IF(AND($G31="x",AF31&gt;0),0,IF(ISERROR(LOOKUP(AG31,Punkte!$D$1:$D$22,Punkte!$E$1:$E$22)),"",LOOKUP((AG31),Punkte!$D$1:$D$22,Punkte!$E$1:$E$22)))</f>
        <v/>
      </c>
      <c r="AJ31" s="99">
        <f>IF($G31="x",0,IF(AI31&lt;50,AI31-COUNTIFS($G$5:$G31,"x"),0))</f>
        <v>0</v>
      </c>
      <c r="AK31" s="39" t="str">
        <f>IF(AND($G31="x",AI31&gt;0),0,IF(ISERROR(LOOKUP(AJ31,Punkte!$D$1:$D$22,Punkte!$E$1:$E$22)),"",LOOKUP((AJ31),Punkte!$D$1:$D$22,Punkte!$E$1:$E$22)))</f>
        <v/>
      </c>
      <c r="AL31" s="3">
        <v>24</v>
      </c>
      <c r="AM31" s="99">
        <v>0</v>
      </c>
      <c r="AN31" s="39">
        <f>IF(AND($G31="x",AL31&gt;0),0,IF(ISERROR(LOOKUP(AM31,Punkte!$D$1:$D$22,Punkte!$E$1:$E$22)),"",LOOKUP((AM31),Punkte!$D$1:$D$22,Punkte!$E$1:$E$22)))</f>
        <v>0</v>
      </c>
      <c r="AO31" s="3">
        <v>21</v>
      </c>
      <c r="AP31" s="182">
        <v>0</v>
      </c>
      <c r="AQ31" s="39">
        <f>IF(AND($G31="x",AO31&gt;0),0,IF(ISERROR(LOOKUP(AP31,Punkte!$D$1:$D$22,Punkte!$E$1:$E$22)),"",LOOKUP((AP31),Punkte!$D$1:$D$22,Punkte!$E$1:$E$22)))</f>
        <v>0</v>
      </c>
      <c r="AR31" s="120">
        <f t="shared" si="1"/>
        <v>2</v>
      </c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</row>
    <row r="32" spans="1:269" x14ac:dyDescent="0.25">
      <c r="A32" s="9">
        <f t="shared" si="0"/>
        <v>20</v>
      </c>
      <c r="B32" s="146">
        <f>SUM(IF(ISNUMBER(J32),J32)+IF(ISNUMBER(M32),M32)+IF(ISNUMBER(P32),P32)+IF(ISNUMBER(S32),S32)+IF(ISNUMBER(V32),V32)+IF(ISNUMBER(Y32),Y32)+IF(ISNUMBER(AB32),AB32)+IF(ISNUMBER(AE32),AE32)+IF(ISNUMBER(AH32),AH32)+IF(ISNUMBER(AK32),AK32)+IF(ISNUMBER(#REF!),#REF!)+IF(ISNUMBER(AN32),AN32)+IF(ISNUMBER(AQ32),AQ32))</f>
        <v>0</v>
      </c>
      <c r="C32" s="3">
        <v>26</v>
      </c>
      <c r="E32" s="15" t="s">
        <v>225</v>
      </c>
      <c r="F32" s="15" t="s">
        <v>226</v>
      </c>
      <c r="G32" s="178" t="s">
        <v>156</v>
      </c>
      <c r="H32" s="63"/>
      <c r="I32" s="99">
        <f>IF($G32="x",0,IF(H32&lt;50,H32-COUNTIFS($G$5:$G32,"x"),0))</f>
        <v>0</v>
      </c>
      <c r="J32" s="39" t="str">
        <f>IF(AND($G32="x",H32&gt;0),0,IF(ISERROR(LOOKUP(I32,Punkte!$D$1:$D$22,Punkte!$E$1:$E$22)),"",LOOKUP((I32),Punkte!$D$1:$D$22,Punkte!$E$1:$E$22)))</f>
        <v/>
      </c>
      <c r="L32" s="99">
        <f>IF($G32="x",0,IF(K32&lt;50,K32-COUNTIFS($G$5:$G32,"x"),0))</f>
        <v>0</v>
      </c>
      <c r="M32" s="39" t="str">
        <f>IF(AND($G32="x",K32&gt;0),0,IF(ISERROR(LOOKUP(L32,Punkte!$D$1:$D$22,Punkte!$E$1:$E$22)),"",LOOKUP((L32),Punkte!$D$1:$D$22,Punkte!$E$1:$E$22)))</f>
        <v/>
      </c>
      <c r="O32" s="99">
        <f>IF($G32="x",0,IF(N32&lt;50,N32-COUNTIFS($G$5:$G32,"x"),0))</f>
        <v>0</v>
      </c>
      <c r="P32" s="39" t="str">
        <f>IF(AND($G32="x",N32&gt;0),0,IF(ISERROR(LOOKUP(O32,Punkte!$D$1:$D$22,Punkte!$E$1:$E$22)),"",LOOKUP((O32),Punkte!$D$1:$D$22,Punkte!$E$1:$E$22)))</f>
        <v/>
      </c>
      <c r="R32" s="99">
        <f>IF($G32="x",0,IF(Q32&lt;50,Q32-COUNTIFS($G$5:$G32,"x"),0))</f>
        <v>0</v>
      </c>
      <c r="S32" s="39" t="str">
        <f>IF(AND($G32="x",Q32&gt;0),0,IF(ISERROR(LOOKUP(R32,Punkte!$D$1:$D$22,Punkte!$E$1:$E$22)),"",LOOKUP((R32),Punkte!$D$1:$D$22,Punkte!$E$1:$E$22)))</f>
        <v/>
      </c>
      <c r="U32" s="99">
        <f>IF($G32="x",0,IF(T32&lt;50,T32-COUNTIFS($G$5:$G32,"x"),0))</f>
        <v>0</v>
      </c>
      <c r="V32" s="39" t="str">
        <f>IF(AND($G32="x",T32&gt;0),0,IF(ISERROR(LOOKUP(U32,Punkte!$D$1:$D$22,Punkte!$E$1:$E$22)),"",LOOKUP((U32),Punkte!$D$1:$D$22,Punkte!$E$1:$E$22)))</f>
        <v/>
      </c>
      <c r="X32" s="99">
        <f>IF($G32="x",0,IF(W32&lt;50,W32-COUNTIFS($G$5:$G32,"x"),0))</f>
        <v>0</v>
      </c>
      <c r="Y32" s="39" t="str">
        <f>IF(AND($G32="x",W32&gt;0),0,IF(ISERROR(LOOKUP(X32,Punkte!$D$1:$D$22,Punkte!$E$1:$E$22)),"",LOOKUP((X32),Punkte!$D$1:$D$22,Punkte!$E$1:$E$22)))</f>
        <v/>
      </c>
      <c r="AA32" s="99">
        <f>IF($G32="x",0,IF(Z32&lt;50,Z32-COUNTIFS($G$5:$G32,"x"),0))</f>
        <v>0</v>
      </c>
      <c r="AB32" s="39" t="str">
        <f>IF(AND($G32="x",Z32&gt;0),0,IF(ISERROR(LOOKUP(AA32,Punkte!$D$1:$D$22,Punkte!$E$1:$E$22)),"",LOOKUP((AA32),Punkte!$D$1:$D$22,Punkte!$E$1:$E$22)))</f>
        <v/>
      </c>
      <c r="AD32" s="99">
        <f>IF($G32="x",0,IF(AC32&lt;50,AC32-COUNTIFS($G$5:$G32,"x"),0))</f>
        <v>0</v>
      </c>
      <c r="AE32" s="39" t="str">
        <f>IF(AND($G32="x",AC32&gt;0),0,IF(ISERROR(LOOKUP(AD32,Punkte!$D$1:$D$22,Punkte!$E$1:$E$22)),"",LOOKUP((AD32),Punkte!$D$1:$D$22,Punkte!$E$1:$E$22)))</f>
        <v/>
      </c>
      <c r="AG32" s="99">
        <f>IF($G32="x",0,IF(AF32&lt;50,AF32-COUNTIFS($G$5:$G32,"x"),0))</f>
        <v>0</v>
      </c>
      <c r="AH32" s="39" t="str">
        <f>IF(AND($G32="x",AF32&gt;0),0,IF(ISERROR(LOOKUP(AG32,Punkte!$D$1:$D$22,Punkte!$E$1:$E$22)),"",LOOKUP((AG32),Punkte!$D$1:$D$22,Punkte!$E$1:$E$22)))</f>
        <v/>
      </c>
      <c r="AJ32" s="99">
        <f>IF($G32="x",0,IF(AI32&lt;50,AI32-COUNTIFS($G$5:$G32,"x"),0))</f>
        <v>0</v>
      </c>
      <c r="AK32" s="39" t="str">
        <f>IF(AND($G32="x",AI32&gt;0),0,IF(ISERROR(LOOKUP(AJ32,Punkte!$D$1:$D$22,Punkte!$E$1:$E$22)),"",LOOKUP((AJ32),Punkte!$D$1:$D$22,Punkte!$E$1:$E$22)))</f>
        <v/>
      </c>
      <c r="AL32" s="3">
        <v>23</v>
      </c>
      <c r="AM32" s="99">
        <v>0</v>
      </c>
      <c r="AN32" s="39">
        <f>IF(AND($G32="x",AL32&gt;0),0,IF(ISERROR(LOOKUP(AM32,Punkte!$D$1:$D$22,Punkte!$E$1:$E$22)),"",LOOKUP((AM32),Punkte!$D$1:$D$22,Punkte!$E$1:$E$22)))</f>
        <v>0</v>
      </c>
      <c r="AO32" s="3">
        <v>22</v>
      </c>
      <c r="AP32" s="182">
        <v>0</v>
      </c>
      <c r="AQ32" s="39">
        <f>IF(AND($G32="x",AO32&gt;0),0,IF(ISERROR(LOOKUP(AP32,Punkte!$D$1:$D$22,Punkte!$E$1:$E$22)),"",LOOKUP((AP32),Punkte!$D$1:$D$22,Punkte!$E$1:$E$22)))</f>
        <v>0</v>
      </c>
      <c r="AR32" s="120">
        <f t="shared" si="1"/>
        <v>2</v>
      </c>
    </row>
    <row r="33" spans="1:269" x14ac:dyDescent="0.25">
      <c r="A33" s="9">
        <f t="shared" si="0"/>
        <v>20</v>
      </c>
      <c r="B33" s="146">
        <f>SUM(IF(ISNUMBER(J33),J33)+IF(ISNUMBER(M33),M33)+IF(ISNUMBER(P33),P33)+IF(ISNUMBER(S33),S33)+IF(ISNUMBER(V33),V33)+IF(ISNUMBER(Y33),Y33)+IF(ISNUMBER(AB33),AB33)+IF(ISNUMBER(AE33),AE33)+IF(ISNUMBER(AH33),AH33)+IF(ISNUMBER(AK33),AK33)+IF(ISNUMBER(#REF!),#REF!)+IF(ISNUMBER(AN33),AN33)+IF(ISNUMBER(AQ33),AQ33))</f>
        <v>0</v>
      </c>
      <c r="C33" s="18">
        <v>64</v>
      </c>
      <c r="D33" s="4"/>
      <c r="E33" s="15" t="s">
        <v>320</v>
      </c>
      <c r="F33" s="15" t="s">
        <v>319</v>
      </c>
      <c r="G33" s="178" t="s">
        <v>156</v>
      </c>
      <c r="H33" s="63"/>
      <c r="I33" s="99">
        <f>IF($G33="x",0,IF(H33&lt;50,H33-COUNTIFS($G$5:$G33,"x"),0))</f>
        <v>0</v>
      </c>
      <c r="J33" s="39" t="str">
        <f>IF(AND($G33="x",H33&gt;0),0,IF(ISERROR(LOOKUP(I33,Punkte!$D$1:$D$22,Punkte!$E$1:$E$22)),"",LOOKUP((I33),Punkte!$D$1:$D$22,Punkte!$E$1:$E$22)))</f>
        <v/>
      </c>
      <c r="L33" s="99">
        <f>IF($G33="x",0,IF(K33&lt;50,K33-COUNTIFS($G$5:$G33,"x"),0))</f>
        <v>0</v>
      </c>
      <c r="M33" s="39" t="str">
        <f>IF(AND($G33="x",K33&gt;0),0,IF(ISERROR(LOOKUP(L33,Punkte!$D$1:$D$22,Punkte!$E$1:$E$22)),"",LOOKUP((L33),Punkte!$D$1:$D$22,Punkte!$E$1:$E$22)))</f>
        <v/>
      </c>
      <c r="O33" s="99">
        <f>IF($G33="x",0,IF(N33&lt;50,N33-COUNTIFS($G$5:$G33,"x"),0))</f>
        <v>0</v>
      </c>
      <c r="P33" s="39" t="str">
        <f>IF(AND($G33="x",N33&gt;0),0,IF(ISERROR(LOOKUP(O33,Punkte!$D$1:$D$22,Punkte!$E$1:$E$22)),"",LOOKUP((O33),Punkte!$D$1:$D$22,Punkte!$E$1:$E$22)))</f>
        <v/>
      </c>
      <c r="R33" s="99">
        <f>IF($G33="x",0,IF(Q33&lt;50,Q33-COUNTIFS($G$5:$G33,"x"),0))</f>
        <v>0</v>
      </c>
      <c r="S33" s="39" t="str">
        <f>IF(AND($G33="x",Q33&gt;0),0,IF(ISERROR(LOOKUP(R33,Punkte!$D$1:$D$22,Punkte!$E$1:$E$22)),"",LOOKUP((R33),Punkte!$D$1:$D$22,Punkte!$E$1:$E$22)))</f>
        <v/>
      </c>
      <c r="U33" s="99">
        <f>IF($G33="x",0,IF(T33&lt;50,T33-COUNTIFS($G$5:$G33,"x"),0))</f>
        <v>0</v>
      </c>
      <c r="V33" s="39" t="str">
        <f>IF(AND($G33="x",T33&gt;0),0,IF(ISERROR(LOOKUP(U33,Punkte!$D$1:$D$22,Punkte!$E$1:$E$22)),"",LOOKUP((U33),Punkte!$D$1:$D$22,Punkte!$E$1:$E$22)))</f>
        <v/>
      </c>
      <c r="X33" s="99">
        <f>IF($G33="x",0,IF(W33&lt;50,W33-COUNTIFS($G$5:$G33,"x"),0))</f>
        <v>0</v>
      </c>
      <c r="Y33" s="39" t="str">
        <f>IF(AND($G33="x",W33&gt;0),0,IF(ISERROR(LOOKUP(X33,Punkte!$D$1:$D$22,Punkte!$E$1:$E$22)),"",LOOKUP((X33),Punkte!$D$1:$D$22,Punkte!$E$1:$E$22)))</f>
        <v/>
      </c>
      <c r="AA33" s="99">
        <f>IF($G33="x",0,IF(Z33&lt;50,Z33-COUNTIFS($G$5:$G33,"x"),0))</f>
        <v>0</v>
      </c>
      <c r="AB33" s="39" t="str">
        <f>IF(AND($G33="x",Z33&gt;0),0,IF(ISERROR(LOOKUP(AA33,Punkte!$D$1:$D$22,Punkte!$E$1:$E$22)),"",LOOKUP((AA33),Punkte!$D$1:$D$22,Punkte!$E$1:$E$22)))</f>
        <v/>
      </c>
      <c r="AD33" s="99">
        <f>IF($G33="x",0,IF(AC33&lt;50,AC33-COUNTIFS($G$5:$G33,"x"),0))</f>
        <v>0</v>
      </c>
      <c r="AE33" s="39" t="str">
        <f>IF(AND($G33="x",AC33&gt;0),0,IF(ISERROR(LOOKUP(AD33,Punkte!$D$1:$D$22,Punkte!$E$1:$E$22)),"",LOOKUP((AD33),Punkte!$D$1:$D$22,Punkte!$E$1:$E$22)))</f>
        <v/>
      </c>
      <c r="AG33" s="99">
        <f>IF($G33="x",0,IF(AF33&lt;50,AF33-COUNTIFS($G$5:$G33,"x"),0))</f>
        <v>0</v>
      </c>
      <c r="AH33" s="39" t="str">
        <f>IF(AND($G33="x",AF33&gt;0),0,IF(ISERROR(LOOKUP(AG33,Punkte!$D$1:$D$22,Punkte!$E$1:$E$22)),"",LOOKUP((AG33),Punkte!$D$1:$D$22,Punkte!$E$1:$E$22)))</f>
        <v/>
      </c>
      <c r="AJ33" s="99">
        <f>IF($G33="x",0,IF(AI33&lt;50,AI33-COUNTIFS($G$5:$G33,"x"),0))</f>
        <v>0</v>
      </c>
      <c r="AK33" s="39" t="str">
        <f>IF(AND($G33="x",AI33&gt;0),0,IF(ISERROR(LOOKUP(AJ33,Punkte!$D$1:$D$22,Punkte!$E$1:$E$22)),"",LOOKUP((AJ33),Punkte!$D$1:$D$22,Punkte!$E$1:$E$22)))</f>
        <v/>
      </c>
      <c r="AL33" s="3">
        <v>28</v>
      </c>
      <c r="AM33" s="99">
        <v>0</v>
      </c>
      <c r="AN33" s="39">
        <f>IF(AND($G33="x",AL33&gt;0),0,IF(ISERROR(LOOKUP(AM33,Punkte!$D$1:$D$22,Punkte!$E$1:$E$22)),"",LOOKUP((AM33),Punkte!$D$1:$D$22,Punkte!$E$1:$E$22)))</f>
        <v>0</v>
      </c>
      <c r="AO33" s="3">
        <v>25</v>
      </c>
      <c r="AP33" s="182">
        <v>0</v>
      </c>
      <c r="AQ33" s="39">
        <f>IF(AND($G33="x",AO33&gt;0),0,IF(ISERROR(LOOKUP(AP33,Punkte!$D$1:$D$22,Punkte!$E$1:$E$22)),"",LOOKUP((AP33),Punkte!$D$1:$D$22,Punkte!$E$1:$E$22)))</f>
        <v>0</v>
      </c>
      <c r="AR33" s="120">
        <f t="shared" si="1"/>
        <v>2</v>
      </c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</row>
    <row r="34" spans="1:269" x14ac:dyDescent="0.25">
      <c r="A34" s="9">
        <f t="shared" si="0"/>
        <v>20</v>
      </c>
      <c r="B34" s="146">
        <f>SUM(IF(ISNUMBER(J34),J34)+IF(ISNUMBER(M34),M34)+IF(ISNUMBER(P34),P34)+IF(ISNUMBER(S34),S34)+IF(ISNUMBER(V34),V34)+IF(ISNUMBER(Y34),Y34)+IF(ISNUMBER(AB34),AB34)+IF(ISNUMBER(AE34),AE34)+IF(ISNUMBER(AH34),AH34)+IF(ISNUMBER(AK34),AK34)+IF(ISNUMBER(#REF!),#REF!)+IF(ISNUMBER(AN34),AN34)+IF(ISNUMBER(AQ34),AQ34))</f>
        <v>0</v>
      </c>
      <c r="C34" s="3">
        <v>10</v>
      </c>
      <c r="E34" s="15" t="s">
        <v>289</v>
      </c>
      <c r="F34" s="15" t="s">
        <v>262</v>
      </c>
      <c r="G34" s="173" t="s">
        <v>156</v>
      </c>
      <c r="H34" s="63">
        <v>23</v>
      </c>
      <c r="I34" s="99">
        <v>0</v>
      </c>
      <c r="J34" s="39">
        <f>IF(AND($G34="x",H34&gt;0),0,IF(ISERROR(LOOKUP(I34,Punkte!$D$1:$D$22,Punkte!$E$1:$E$22)),"",LOOKUP((I34),Punkte!$D$1:$D$22,Punkte!$E$1:$E$22)))</f>
        <v>0</v>
      </c>
      <c r="K34" s="3">
        <v>23</v>
      </c>
      <c r="L34" s="99">
        <v>0</v>
      </c>
      <c r="M34" s="39">
        <f>IF(AND($G34="x",K34&gt;0),0,IF(ISERROR(LOOKUP(L34,Punkte!$D$1:$D$22,Punkte!$E$1:$E$22)),"",LOOKUP((L34),Punkte!$D$1:$D$22,Punkte!$E$1:$E$22)))</f>
        <v>0</v>
      </c>
      <c r="O34" s="99">
        <f>IF($G34="x",0,IF(N34&lt;50,N34-COUNTIFS($G$5:$G34,"x"),0))</f>
        <v>0</v>
      </c>
      <c r="P34" s="39" t="str">
        <f>IF(AND($G34="x",N34&gt;0),0,IF(ISERROR(LOOKUP(O34,Punkte!$D$1:$D$22,Punkte!$E$1:$E$22)),"",LOOKUP((O34),Punkte!$D$1:$D$22,Punkte!$E$1:$E$22)))</f>
        <v/>
      </c>
      <c r="R34" s="99">
        <f>IF($G34="x",0,IF(Q34&lt;50,Q34-COUNTIFS($G$5:$G34,"x"),0))</f>
        <v>0</v>
      </c>
      <c r="S34" s="39" t="str">
        <f>IF(AND($G34="x",Q34&gt;0),0,IF(ISERROR(LOOKUP(R34,Punkte!$D$1:$D$22,Punkte!$E$1:$E$22)),"",LOOKUP((R34),Punkte!$D$1:$D$22,Punkte!$E$1:$E$22)))</f>
        <v/>
      </c>
      <c r="U34" s="99">
        <f>IF($G34="x",0,IF(T34&lt;50,T34-COUNTIFS($G$5:$G34,"x"),0))</f>
        <v>0</v>
      </c>
      <c r="V34" s="39" t="str">
        <f>IF(AND($G34="x",T34&gt;0),0,IF(ISERROR(LOOKUP(U34,Punkte!$D$1:$D$22,Punkte!$E$1:$E$22)),"",LOOKUP((U34),Punkte!$D$1:$D$22,Punkte!$E$1:$E$22)))</f>
        <v/>
      </c>
      <c r="X34" s="99">
        <f>IF($G34="x",0,IF(W34&lt;50,W34-COUNTIFS($G$5:$G34,"x"),0))</f>
        <v>0</v>
      </c>
      <c r="Y34" s="39" t="str">
        <f>IF(AND($G34="x",W34&gt;0),0,IF(ISERROR(LOOKUP(X34,Punkte!$D$1:$D$22,Punkte!$E$1:$E$22)),"",LOOKUP((X34),Punkte!$D$1:$D$22,Punkte!$E$1:$E$22)))</f>
        <v/>
      </c>
      <c r="AA34" s="99">
        <f>IF($G34="x",0,IF(Z34&lt;50,Z34-COUNTIFS($G$5:$G34,"x"),0))</f>
        <v>0</v>
      </c>
      <c r="AB34" s="39" t="str">
        <f>IF(AND($G34="x",Z34&gt;0),0,IF(ISERROR(LOOKUP(AA34,Punkte!$D$1:$D$22,Punkte!$E$1:$E$22)),"",LOOKUP((AA34),Punkte!$D$1:$D$22,Punkte!$E$1:$E$22)))</f>
        <v/>
      </c>
      <c r="AD34" s="99">
        <f>IF($G34="x",0,IF(AC34&lt;50,AC34-COUNTIFS($G$5:$G34,"x"),0))</f>
        <v>0</v>
      </c>
      <c r="AE34" s="39" t="str">
        <f>IF(AND($G34="x",AC34&gt;0),0,IF(ISERROR(LOOKUP(AD34,Punkte!$D$1:$D$22,Punkte!$E$1:$E$22)),"",LOOKUP((AD34),Punkte!$D$1:$D$22,Punkte!$E$1:$E$22)))</f>
        <v/>
      </c>
      <c r="AG34" s="99">
        <f>IF($G34="x",0,IF(AF34&lt;50,AF34-COUNTIFS($G$5:$G34,"x"),0))</f>
        <v>0</v>
      </c>
      <c r="AH34" s="39" t="str">
        <f>IF(AND($G34="x",AF34&gt;0),0,IF(ISERROR(LOOKUP(AG34,Punkte!$D$1:$D$22,Punkte!$E$1:$E$22)),"",LOOKUP((AG34),Punkte!$D$1:$D$22,Punkte!$E$1:$E$22)))</f>
        <v/>
      </c>
      <c r="AJ34" s="99">
        <f>IF($G34="x",0,IF(AI34&lt;50,AI34-COUNTIFS($G$5:$G34,"x"),0))</f>
        <v>0</v>
      </c>
      <c r="AK34" s="39" t="str">
        <f>IF(AND($G34="x",AI34&gt;0),0,IF(ISERROR(LOOKUP(AJ34,Punkte!$D$1:$D$22,Punkte!$E$1:$E$22)),"",LOOKUP((AJ34),Punkte!$D$1:$D$22,Punkte!$E$1:$E$22)))</f>
        <v/>
      </c>
      <c r="AL34" s="3">
        <v>27</v>
      </c>
      <c r="AM34" s="99">
        <v>0</v>
      </c>
      <c r="AN34" s="39">
        <f>IF(AND($G34="x",AL34&gt;0),0,IF(ISERROR(LOOKUP(AM34,Punkte!$D$1:$D$22,Punkte!$E$1:$E$22)),"",LOOKUP((AM34),Punkte!$D$1:$D$22,Punkte!$E$1:$E$22)))</f>
        <v>0</v>
      </c>
      <c r="AO34" s="3">
        <v>26</v>
      </c>
      <c r="AP34" s="182">
        <v>0</v>
      </c>
      <c r="AQ34" s="39">
        <f>IF(AND($G34="x",AO34&gt;0),0,IF(ISERROR(LOOKUP(AP34,Punkte!$D$1:$D$22,Punkte!$E$1:$E$22)),"",LOOKUP((AP34),Punkte!$D$1:$D$22,Punkte!$E$1:$E$22)))</f>
        <v>0</v>
      </c>
      <c r="AR34" s="120">
        <f t="shared" si="1"/>
        <v>4</v>
      </c>
    </row>
    <row r="35" spans="1:269" x14ac:dyDescent="0.25">
      <c r="A35" s="9">
        <f t="shared" si="0"/>
        <v>20</v>
      </c>
      <c r="B35" s="146">
        <f>SUM(IF(ISNUMBER(J35),J35)+IF(ISNUMBER(M35),M35)+IF(ISNUMBER(P35),P35)+IF(ISNUMBER(S35),S35)+IF(ISNUMBER(V35),V35)+IF(ISNUMBER(Y35),Y35)+IF(ISNUMBER(AB35),AB35)+IF(ISNUMBER(AE35),AE35)+IF(ISNUMBER(AH35),AH35)+IF(ISNUMBER(AK35),AK35)+IF(ISNUMBER(#REF!),#REF!)+IF(ISNUMBER(AN35),AN35)+IF(ISNUMBER(AQ35),AQ35))</f>
        <v>0</v>
      </c>
      <c r="C35" s="3">
        <v>29</v>
      </c>
      <c r="D35" s="19"/>
      <c r="E35" s="15" t="s">
        <v>321</v>
      </c>
      <c r="F35" s="15" t="s">
        <v>322</v>
      </c>
      <c r="G35" s="174" t="s">
        <v>156</v>
      </c>
      <c r="H35" s="63"/>
      <c r="I35" s="99">
        <f>IF($G35="x",0,IF(H35&lt;50,H35-COUNTIFS($G$5:$G35,"x"),0))</f>
        <v>0</v>
      </c>
      <c r="J35" s="39" t="str">
        <f>IF(AND($G35="x",H35&gt;0),0,IF(ISERROR(LOOKUP(I35,Punkte!$D$1:$D$22,Punkte!$E$1:$E$22)),"",LOOKUP((I35),Punkte!$D$1:$D$22,Punkte!$E$1:$E$22)))</f>
        <v/>
      </c>
      <c r="L35" s="99">
        <f>IF($G35="x",0,IF(K35&lt;50,K35-COUNTIFS($G$5:$G35,"x"),0))</f>
        <v>0</v>
      </c>
      <c r="M35" s="39" t="str">
        <f>IF(AND($G35="x",K35&gt;0),0,IF(ISERROR(LOOKUP(L35,Punkte!$D$1:$D$22,Punkte!$E$1:$E$22)),"",LOOKUP((L35),Punkte!$D$1:$D$22,Punkte!$E$1:$E$22)))</f>
        <v/>
      </c>
      <c r="O35" s="99">
        <f>IF($G35="x",0,IF(N35&lt;50,N35-COUNTIFS($G$5:$G35,"x"),0))</f>
        <v>0</v>
      </c>
      <c r="P35" s="39" t="str">
        <f>IF(AND($G35="x",N35&gt;0),0,IF(ISERROR(LOOKUP(O35,Punkte!$D$1:$D$22,Punkte!$E$1:$E$22)),"",LOOKUP((O35),Punkte!$D$1:$D$22,Punkte!$E$1:$E$22)))</f>
        <v/>
      </c>
      <c r="R35" s="99">
        <f>IF($G35="x",0,IF(Q35&lt;50,Q35-COUNTIFS($G$5:$G35,"x"),0))</f>
        <v>0</v>
      </c>
      <c r="S35" s="39" t="str">
        <f>IF(AND($G35="x",Q35&gt;0),0,IF(ISERROR(LOOKUP(R35,Punkte!$D$1:$D$22,Punkte!$E$1:$E$22)),"",LOOKUP((R35),Punkte!$D$1:$D$22,Punkte!$E$1:$E$22)))</f>
        <v/>
      </c>
      <c r="U35" s="99">
        <f>IF($G35="x",0,IF(T35&lt;50,T35-COUNTIFS($G$5:$G35,"x"),0))</f>
        <v>0</v>
      </c>
      <c r="V35" s="39" t="str">
        <f>IF(AND($G35="x",T35&gt;0),0,IF(ISERROR(LOOKUP(U35,Punkte!$D$1:$D$22,Punkte!$E$1:$E$22)),"",LOOKUP((U35),Punkte!$D$1:$D$22,Punkte!$E$1:$E$22)))</f>
        <v/>
      </c>
      <c r="X35" s="99">
        <f>IF($G35="x",0,IF(W35&lt;50,W35-COUNTIFS($G$5:$G35,"x"),0))</f>
        <v>0</v>
      </c>
      <c r="Y35" s="39" t="str">
        <f>IF(AND($G35="x",W35&gt;0),0,IF(ISERROR(LOOKUP(X35,Punkte!$D$1:$D$22,Punkte!$E$1:$E$22)),"",LOOKUP((X35),Punkte!$D$1:$D$22,Punkte!$E$1:$E$22)))</f>
        <v/>
      </c>
      <c r="AA35" s="99">
        <f>IF($G35="x",0,IF(Z35&lt;50,Z35-COUNTIFS($G$5:$G35,"x"),0))</f>
        <v>0</v>
      </c>
      <c r="AB35" s="39" t="str">
        <f>IF(AND($G35="x",Z35&gt;0),0,IF(ISERROR(LOOKUP(AA35,Punkte!$D$1:$D$22,Punkte!$E$1:$E$22)),"",LOOKUP((AA35),Punkte!$D$1:$D$22,Punkte!$E$1:$E$22)))</f>
        <v/>
      </c>
      <c r="AD35" s="99">
        <f>IF($G35="x",0,IF(AC35&lt;50,AC35-COUNTIFS($G$5:$G35,"x"),0))</f>
        <v>0</v>
      </c>
      <c r="AE35" s="39" t="str">
        <f>IF(AND($G35="x",AC35&gt;0),0,IF(ISERROR(LOOKUP(AD35,Punkte!$D$1:$D$22,Punkte!$E$1:$E$22)),"",LOOKUP((AD35),Punkte!$D$1:$D$22,Punkte!$E$1:$E$22)))</f>
        <v/>
      </c>
      <c r="AG35" s="99">
        <f>IF($G35="x",0,IF(AF35&lt;50,AF35-COUNTIFS($G$5:$G35,"x"),0))</f>
        <v>0</v>
      </c>
      <c r="AH35" s="39" t="str">
        <f>IF(AND($G35="x",AF35&gt;0),0,IF(ISERROR(LOOKUP(AG35,Punkte!$D$1:$D$22,Punkte!$E$1:$E$22)),"",LOOKUP((AG35),Punkte!$D$1:$D$22,Punkte!$E$1:$E$22)))</f>
        <v/>
      </c>
      <c r="AJ35" s="99">
        <f>IF($G35="x",0,IF(AI35&lt;50,AI35-COUNTIFS($G$5:$G35,"x"),0))</f>
        <v>0</v>
      </c>
      <c r="AK35" s="39" t="str">
        <f>IF(AND($G35="x",AI35&gt;0),0,IF(ISERROR(LOOKUP(AJ35,Punkte!$D$1:$D$22,Punkte!$E$1:$E$22)),"",LOOKUP((AJ35),Punkte!$D$1:$D$22,Punkte!$E$1:$E$22)))</f>
        <v/>
      </c>
      <c r="AL35" s="3">
        <v>29</v>
      </c>
      <c r="AM35" s="99">
        <v>0</v>
      </c>
      <c r="AN35" s="39">
        <f>IF(AND($G35="x",AL35&gt;0),0,IF(ISERROR(LOOKUP(AM35,Punkte!$D$1:$D$22,Punkte!$E$1:$E$22)),"",LOOKUP((AM35),Punkte!$D$1:$D$22,Punkte!$E$1:$E$22)))</f>
        <v>0</v>
      </c>
      <c r="AO35" s="3">
        <v>27</v>
      </c>
      <c r="AP35" s="182">
        <v>0</v>
      </c>
      <c r="AQ35" s="39">
        <f>IF(AND($G35="x",AO35&gt;0),0,IF(ISERROR(LOOKUP(AP35,Punkte!$D$1:$D$22,Punkte!$E$1:$E$22)),"",LOOKUP((AP35),Punkte!$D$1:$D$22,Punkte!$E$1:$E$22)))</f>
        <v>0</v>
      </c>
      <c r="AR35" s="120">
        <f t="shared" si="1"/>
        <v>2</v>
      </c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</row>
    <row r="36" spans="1:269" x14ac:dyDescent="0.25">
      <c r="A36" s="9">
        <f t="shared" si="0"/>
        <v>20</v>
      </c>
      <c r="B36" s="146">
        <f>SUM(IF(ISNUMBER(J36),J36)+IF(ISNUMBER(M36),M36)+IF(ISNUMBER(P36),P36)+IF(ISNUMBER(S36),S36)+IF(ISNUMBER(V36),V36)+IF(ISNUMBER(Y36),Y36)+IF(ISNUMBER(AB36),AB36)+IF(ISNUMBER(AE36),AE36)+IF(ISNUMBER(AH36),AH36)+IF(ISNUMBER(AK36),AK36)+IF(ISNUMBER(#REF!),#REF!)+IF(ISNUMBER(AN36),AN36)+IF(ISNUMBER(AQ36),AQ36))</f>
        <v>0</v>
      </c>
      <c r="C36" s="3">
        <v>7</v>
      </c>
      <c r="E36" s="15" t="s">
        <v>212</v>
      </c>
      <c r="F36" s="15" t="s">
        <v>213</v>
      </c>
      <c r="G36" s="174" t="s">
        <v>156</v>
      </c>
      <c r="H36" s="63"/>
      <c r="I36" s="99">
        <f>IF($G36="x",0,IF(H36&lt;50,H36-COUNTIFS($G$5:$G36,"x"),0))</f>
        <v>0</v>
      </c>
      <c r="J36" s="39" t="str">
        <f>IF(AND($G36="x",H36&gt;0),0,IF(ISERROR(LOOKUP(I36,Punkte!$D$1:$D$22,Punkte!$E$1:$E$22)),"",LOOKUP((I36),Punkte!$D$1:$D$22,Punkte!$E$1:$E$22)))</f>
        <v/>
      </c>
      <c r="L36" s="99">
        <f>IF($G36="x",0,IF(K36&lt;50,K36-COUNTIFS($G$5:$G36,"x"),0))</f>
        <v>0</v>
      </c>
      <c r="M36" s="39" t="str">
        <f>IF(AND($G36="x",K36&gt;0),0,IF(ISERROR(LOOKUP(L36,Punkte!$D$1:$D$22,Punkte!$E$1:$E$22)),"",LOOKUP((L36),Punkte!$D$1:$D$22,Punkte!$E$1:$E$22)))</f>
        <v/>
      </c>
      <c r="O36" s="99">
        <f>IF($G36="x",0,IF(N36&lt;50,N36-COUNTIFS($G$5:$G36,"x"),0))</f>
        <v>0</v>
      </c>
      <c r="P36" s="39" t="str">
        <f>IF(AND($G36="x",N36&gt;0),0,IF(ISERROR(LOOKUP(O36,Punkte!$D$1:$D$22,Punkte!$E$1:$E$22)),"",LOOKUP((O36),Punkte!$D$1:$D$22,Punkte!$E$1:$E$22)))</f>
        <v/>
      </c>
      <c r="R36" s="99">
        <f>IF($G36="x",0,IF(Q36&lt;50,Q36-COUNTIFS($G$5:$G36,"x"),0))</f>
        <v>0</v>
      </c>
      <c r="S36" s="39" t="str">
        <f>IF(AND($G36="x",Q36&gt;0),0,IF(ISERROR(LOOKUP(R36,Punkte!$D$1:$D$22,Punkte!$E$1:$E$22)),"",LOOKUP((R36),Punkte!$D$1:$D$22,Punkte!$E$1:$E$22)))</f>
        <v/>
      </c>
      <c r="U36" s="99">
        <f>IF($G36="x",0,IF(T36&lt;50,T36-COUNTIFS($G$5:$G36,"x"),0))</f>
        <v>0</v>
      </c>
      <c r="V36" s="39" t="str">
        <f>IF(AND($G36="x",T36&gt;0),0,IF(ISERROR(LOOKUP(U36,Punkte!$D$1:$D$22,Punkte!$E$1:$E$22)),"",LOOKUP((U36),Punkte!$D$1:$D$22,Punkte!$E$1:$E$22)))</f>
        <v/>
      </c>
      <c r="X36" s="99">
        <f>IF($G36="x",0,IF(W36&lt;50,W36-COUNTIFS($G$5:$G36,"x"),0))</f>
        <v>0</v>
      </c>
      <c r="Y36" s="39" t="str">
        <f>IF(AND($G36="x",W36&gt;0),0,IF(ISERROR(LOOKUP(X36,Punkte!$D$1:$D$22,Punkte!$E$1:$E$22)),"",LOOKUP((X36),Punkte!$D$1:$D$22,Punkte!$E$1:$E$22)))</f>
        <v/>
      </c>
      <c r="AA36" s="99">
        <f>IF($G36="x",0,IF(Z36&lt;50,Z36-COUNTIFS($G$5:$G36,"x"),0))</f>
        <v>0</v>
      </c>
      <c r="AB36" s="39" t="str">
        <f>IF(AND($G36="x",Z36&gt;0),0,IF(ISERROR(LOOKUP(AA36,Punkte!$D$1:$D$22,Punkte!$E$1:$E$22)),"",LOOKUP((AA36),Punkte!$D$1:$D$22,Punkte!$E$1:$E$22)))</f>
        <v/>
      </c>
      <c r="AD36" s="99">
        <f>IF($G36="x",0,IF(AC36&lt;50,AC36-COUNTIFS($G$5:$G36,"x"),0))</f>
        <v>0</v>
      </c>
      <c r="AE36" s="39" t="str">
        <f>IF(AND($G36="x",AC36&gt;0),0,IF(ISERROR(LOOKUP(AD36,Punkte!$D$1:$D$22,Punkte!$E$1:$E$22)),"",LOOKUP((AD36),Punkte!$D$1:$D$22,Punkte!$E$1:$E$22)))</f>
        <v/>
      </c>
      <c r="AG36" s="99">
        <f>IF($G36="x",0,IF(AF36&lt;50,AF36-COUNTIFS($G$5:$G36,"x"),0))</f>
        <v>0</v>
      </c>
      <c r="AH36" s="39" t="str">
        <f>IF(AND($G36="x",AF36&gt;0),0,IF(ISERROR(LOOKUP(AG36,Punkte!$D$1:$D$22,Punkte!$E$1:$E$22)),"",LOOKUP((AG36),Punkte!$D$1:$D$22,Punkte!$E$1:$E$22)))</f>
        <v/>
      </c>
      <c r="AJ36" s="99">
        <f>IF($G36="x",0,IF(AI36&lt;50,AI36-COUNTIFS($G$5:$G36,"x"),0))</f>
        <v>0</v>
      </c>
      <c r="AK36" s="39" t="str">
        <f>IF(AND($G36="x",AI36&gt;0),0,IF(ISERROR(LOOKUP(AJ36,Punkte!$D$1:$D$22,Punkte!$E$1:$E$22)),"",LOOKUP((AJ36),Punkte!$D$1:$D$22,Punkte!$E$1:$E$22)))</f>
        <v/>
      </c>
      <c r="AL36" s="3">
        <v>22</v>
      </c>
      <c r="AM36" s="99">
        <v>0</v>
      </c>
      <c r="AN36" s="39">
        <f>IF(AND($G36="x",AL36&gt;0),0,IF(ISERROR(LOOKUP(AM36,Punkte!$D$1:$D$22,Punkte!$E$1:$E$22)),"",LOOKUP((AM36),Punkte!$D$1:$D$22,Punkte!$E$1:$E$22)))</f>
        <v>0</v>
      </c>
      <c r="AO36" s="3">
        <v>28</v>
      </c>
      <c r="AP36" s="99">
        <v>0</v>
      </c>
      <c r="AQ36" s="39">
        <f>IF(AND($G36="x",AO36&gt;0),0,IF(ISERROR(LOOKUP(AP36,Punkte!$D$1:$D$22,Punkte!$E$1:$E$22)),"",LOOKUP((AP36),Punkte!$D$1:$D$22,Punkte!$E$1:$E$22)))</f>
        <v>0</v>
      </c>
      <c r="AR36" s="120">
        <f t="shared" si="1"/>
        <v>2</v>
      </c>
    </row>
    <row r="37" spans="1:269" x14ac:dyDescent="0.25">
      <c r="A37" s="9">
        <f t="shared" ref="A37:A68" si="2">_xlfn.RANK.EQ(B37,$B$5:$B$67)</f>
        <v>20</v>
      </c>
      <c r="B37" s="146">
        <f>SUM(IF(ISNUMBER(J37),J37)+IF(ISNUMBER(M37),M37)+IF(ISNUMBER(P37),P37)+IF(ISNUMBER(S37),S37)+IF(ISNUMBER(V37),V37)+IF(ISNUMBER(Y37),Y37)+IF(ISNUMBER(AB37),AB37)+IF(ISNUMBER(AE37),AE37)+IF(ISNUMBER(AH37),AH37)+IF(ISNUMBER(AK37),AK37)+IF(ISNUMBER(#REF!),#REF!)+IF(ISNUMBER(AN37),AN37)+IF(ISNUMBER(AQ37),AQ37))</f>
        <v>0</v>
      </c>
      <c r="C37" s="18">
        <v>76</v>
      </c>
      <c r="D37" s="19"/>
      <c r="E37" s="15" t="s">
        <v>315</v>
      </c>
      <c r="F37" s="15" t="s">
        <v>316</v>
      </c>
      <c r="G37" s="165" t="s">
        <v>156</v>
      </c>
      <c r="H37" s="63"/>
      <c r="I37" s="99">
        <f>IF($G37="x",0,IF(H37&lt;50,H37-COUNTIFS($G$5:$G37,"x"),0))</f>
        <v>0</v>
      </c>
      <c r="J37" s="39" t="str">
        <f>IF(AND($G37="x",H37&gt;0),0,IF(ISERROR(LOOKUP(I37,Punkte!$D$1:$D$22,Punkte!$E$1:$E$22)),"",LOOKUP((I37),Punkte!$D$1:$D$22,Punkte!$E$1:$E$22)))</f>
        <v/>
      </c>
      <c r="L37" s="99">
        <f>IF($G37="x",0,IF(K37&lt;50,K37-COUNTIFS($G$5:$G37,"x"),0))</f>
        <v>0</v>
      </c>
      <c r="M37" s="39" t="str">
        <f>IF(AND($G37="x",K37&gt;0),0,IF(ISERROR(LOOKUP(L37,Punkte!$D$1:$D$22,Punkte!$E$1:$E$22)),"",LOOKUP((L37),Punkte!$D$1:$D$22,Punkte!$E$1:$E$22)))</f>
        <v/>
      </c>
      <c r="O37" s="99">
        <f>IF($G37="x",0,IF(N37&lt;50,N37-COUNTIFS($G$5:$G37,"x"),0))</f>
        <v>0</v>
      </c>
      <c r="P37" s="39" t="str">
        <f>IF(AND($G37="x",N37&gt;0),0,IF(ISERROR(LOOKUP(O37,Punkte!$D$1:$D$22,Punkte!$E$1:$E$22)),"",LOOKUP((O37),Punkte!$D$1:$D$22,Punkte!$E$1:$E$22)))</f>
        <v/>
      </c>
      <c r="R37" s="99">
        <f>IF($G37="x",0,IF(Q37&lt;50,Q37-COUNTIFS($G$5:$G37,"x"),0))</f>
        <v>0</v>
      </c>
      <c r="S37" s="39" t="str">
        <f>IF(AND($G37="x",Q37&gt;0),0,IF(ISERROR(LOOKUP(R37,Punkte!$D$1:$D$22,Punkte!$E$1:$E$22)),"",LOOKUP((R37),Punkte!$D$1:$D$22,Punkte!$E$1:$E$22)))</f>
        <v/>
      </c>
      <c r="U37" s="99">
        <f>IF($G37="x",0,IF(T37&lt;50,T37-COUNTIFS($G$5:$G37,"x"),0))</f>
        <v>0</v>
      </c>
      <c r="V37" s="39" t="str">
        <f>IF(AND($G37="x",T37&gt;0),0,IF(ISERROR(LOOKUP(U37,Punkte!$D$1:$D$22,Punkte!$E$1:$E$22)),"",LOOKUP((U37),Punkte!$D$1:$D$22,Punkte!$E$1:$E$22)))</f>
        <v/>
      </c>
      <c r="X37" s="99">
        <f>IF($G37="x",0,IF(W37&lt;50,W37-COUNTIFS($G$5:$G37,"x"),0))</f>
        <v>0</v>
      </c>
      <c r="Y37" s="39" t="str">
        <f>IF(AND($G37="x",W37&gt;0),0,IF(ISERROR(LOOKUP(X37,Punkte!$D$1:$D$22,Punkte!$E$1:$E$22)),"",LOOKUP((X37),Punkte!$D$1:$D$22,Punkte!$E$1:$E$22)))</f>
        <v/>
      </c>
      <c r="Z37" s="3">
        <v>21</v>
      </c>
      <c r="AA37" s="99">
        <v>0</v>
      </c>
      <c r="AB37" s="39">
        <f>IF(AND($G37="x",Z37&gt;0),0,IF(ISERROR(LOOKUP(AA37,Punkte!$D$1:$D$22,Punkte!$E$1:$E$22)),"",LOOKUP((AA37),Punkte!$D$1:$D$22,Punkte!$E$1:$E$22)))</f>
        <v>0</v>
      </c>
      <c r="AC37" s="3">
        <v>17</v>
      </c>
      <c r="AD37" s="99">
        <v>0</v>
      </c>
      <c r="AE37" s="39">
        <f>IF(AND($G37="x",AC37&gt;0),0,IF(ISERROR(LOOKUP(AD37,Punkte!$D$1:$D$22,Punkte!$E$1:$E$22)),"",LOOKUP((AD37),Punkte!$D$1:$D$22,Punkte!$E$1:$E$22)))</f>
        <v>0</v>
      </c>
      <c r="AG37" s="99">
        <f>IF($G37="x",0,IF(AF37&lt;50,AF37-COUNTIFS($G$5:$G37,"x"),0))</f>
        <v>0</v>
      </c>
      <c r="AH37" s="39" t="str">
        <f>IF(AND($G37="x",AF37&gt;0),0,IF(ISERROR(LOOKUP(AG37,Punkte!$D$1:$D$22,Punkte!$E$1:$E$22)),"",LOOKUP((AG37),Punkte!$D$1:$D$22,Punkte!$E$1:$E$22)))</f>
        <v/>
      </c>
      <c r="AJ37" s="99">
        <f>IF($G37="x",0,IF(AI37&lt;50,AI37-COUNTIFS($G$5:$G37,"x"),0))</f>
        <v>0</v>
      </c>
      <c r="AK37" s="39" t="str">
        <f>IF(AND($G37="x",AI37&gt;0),0,IF(ISERROR(LOOKUP(AJ37,Punkte!$D$1:$D$22,Punkte!$E$1:$E$22)),"",LOOKUP((AJ37),Punkte!$D$1:$D$22,Punkte!$E$1:$E$22)))</f>
        <v/>
      </c>
      <c r="AL37" s="3">
        <v>16</v>
      </c>
      <c r="AM37" s="99">
        <v>0</v>
      </c>
      <c r="AN37" s="39">
        <f>IF(AND($G37="x",AL37&gt;0),0,IF(ISERROR(LOOKUP(AM37,Punkte!$D$1:$D$22,Punkte!$E$1:$E$22)),"",LOOKUP((AM37),Punkte!$D$1:$D$22,Punkte!$E$1:$E$22)))</f>
        <v>0</v>
      </c>
      <c r="AO37" s="3">
        <v>30</v>
      </c>
      <c r="AP37" s="99">
        <v>0</v>
      </c>
      <c r="AQ37" s="39">
        <f>IF(AND($G37="x",AO37&gt;0),0,IF(ISERROR(LOOKUP(AP37,Punkte!$D$1:$D$22,Punkte!$E$1:$E$22)),"",LOOKUP((AP37),Punkte!$D$1:$D$22,Punkte!$E$1:$E$22)))</f>
        <v>0</v>
      </c>
      <c r="AR37" s="120">
        <f t="shared" ref="AR37:AR69" si="3">COUNTA(H37,K37,N37,Q37,T37,W37,Z37,AC37,AF37,AI37,AL37,AO37)</f>
        <v>4</v>
      </c>
    </row>
    <row r="38" spans="1:269" x14ac:dyDescent="0.25">
      <c r="A38" s="9">
        <f t="shared" si="2"/>
        <v>20</v>
      </c>
      <c r="B38" s="146">
        <f>SUM(IF(ISNUMBER(J38),J38)+IF(ISNUMBER(M38),M38)+IF(ISNUMBER(P38),P38)+IF(ISNUMBER(S38),S38)+IF(ISNUMBER(V38),V38)+IF(ISNUMBER(Y38),Y38)+IF(ISNUMBER(AB38),AB38)+IF(ISNUMBER(AE38),AE38)+IF(ISNUMBER(AH38),AH38)+IF(ISNUMBER(AK38),AK38)+IF(ISNUMBER(#REF!),#REF!)+IF(ISNUMBER(AN38),AN38)+IF(ISNUMBER(AQ38),AQ38))</f>
        <v>0</v>
      </c>
      <c r="C38" s="18">
        <v>41</v>
      </c>
      <c r="D38" s="4"/>
      <c r="E38" s="15" t="s">
        <v>80</v>
      </c>
      <c r="F38" s="15" t="s">
        <v>81</v>
      </c>
      <c r="G38" s="174" t="s">
        <v>156</v>
      </c>
      <c r="H38" s="63"/>
      <c r="I38" s="99">
        <f>IF($G38="x",0,IF(H38&lt;50,H38-COUNTIFS($G$5:$G38,"x"),0))</f>
        <v>0</v>
      </c>
      <c r="J38" s="39" t="str">
        <f>IF(AND($G38="x",H38&gt;0),0,IF(ISERROR(LOOKUP(I38,Punkte!$D$1:$D$22,Punkte!$E$1:$E$22)),"",LOOKUP((I38),Punkte!$D$1:$D$22,Punkte!$E$1:$E$22)))</f>
        <v/>
      </c>
      <c r="L38" s="99">
        <f>IF($G38="x",0,IF(K38&lt;50,K38-COUNTIFS($G$5:$G38,"x"),0))</f>
        <v>0</v>
      </c>
      <c r="M38" s="39" t="str">
        <f>IF(AND($G38="x",K38&gt;0),0,IF(ISERROR(LOOKUP(L38,Punkte!$D$1:$D$22,Punkte!$E$1:$E$22)),"",LOOKUP((L38),Punkte!$D$1:$D$22,Punkte!$E$1:$E$22)))</f>
        <v/>
      </c>
      <c r="O38" s="99">
        <f>IF($G38="x",0,IF(N38&lt;50,N38-COUNTIFS($G$5:$G38,"x"),0))</f>
        <v>0</v>
      </c>
      <c r="P38" s="39" t="str">
        <f>IF(AND($G38="x",N38&gt;0),0,IF(ISERROR(LOOKUP(O38,Punkte!$D$1:$D$22,Punkte!$E$1:$E$22)),"",LOOKUP((O38),Punkte!$D$1:$D$22,Punkte!$E$1:$E$22)))</f>
        <v/>
      </c>
      <c r="R38" s="99">
        <f>IF($G38="x",0,IF(Q38&lt;50,Q38-COUNTIFS($G$5:$G38,"x"),0))</f>
        <v>0</v>
      </c>
      <c r="S38" s="39" t="str">
        <f>IF(AND($G38="x",Q38&gt;0),0,IF(ISERROR(LOOKUP(R38,Punkte!$D$1:$D$22,Punkte!$E$1:$E$22)),"",LOOKUP((R38),Punkte!$D$1:$D$22,Punkte!$E$1:$E$22)))</f>
        <v/>
      </c>
      <c r="U38" s="99">
        <f>IF($G38="x",0,IF(T38&lt;50,T38-COUNTIFS($G$5:$G38,"x"),0))</f>
        <v>0</v>
      </c>
      <c r="V38" s="39" t="str">
        <f>IF(AND($G38="x",T38&gt;0),0,IF(ISERROR(LOOKUP(U38,Punkte!$D$1:$D$22,Punkte!$E$1:$E$22)),"",LOOKUP((U38),Punkte!$D$1:$D$22,Punkte!$E$1:$E$22)))</f>
        <v/>
      </c>
      <c r="X38" s="99">
        <f>IF($G38="x",0,IF(W38&lt;50,W38-COUNTIFS($G$5:$G38,"x"),0))</f>
        <v>0</v>
      </c>
      <c r="Y38" s="39" t="str">
        <f>IF(AND($G38="x",W38&gt;0),0,IF(ISERROR(LOOKUP(X38,Punkte!$D$1:$D$22,Punkte!$E$1:$E$22)),"",LOOKUP((X38),Punkte!$D$1:$D$22,Punkte!$E$1:$E$22)))</f>
        <v/>
      </c>
      <c r="AA38" s="99">
        <f>IF($G38="x",0,IF(Z38&lt;50,Z38-COUNTIFS($G$5:$G38,"x"),0))</f>
        <v>0</v>
      </c>
      <c r="AB38" s="39" t="str">
        <f>IF(AND($G38="x",Z38&gt;0),0,IF(ISERROR(LOOKUP(AA38,Punkte!$D$1:$D$22,Punkte!$E$1:$E$22)),"",LOOKUP((AA38),Punkte!$D$1:$D$22,Punkte!$E$1:$E$22)))</f>
        <v/>
      </c>
      <c r="AD38" s="99">
        <f>IF($G38="x",0,IF(AC38&lt;50,AC38-COUNTIFS($G$5:$G38,"x"),0))</f>
        <v>0</v>
      </c>
      <c r="AE38" s="39" t="str">
        <f>IF(AND($G38="x",AC38&gt;0),0,IF(ISERROR(LOOKUP(AD38,Punkte!$D$1:$D$22,Punkte!$E$1:$E$22)),"",LOOKUP((AD38),Punkte!$D$1:$D$22,Punkte!$E$1:$E$22)))</f>
        <v/>
      </c>
      <c r="AG38" s="99">
        <f>IF($G38="x",0,IF(AF38&lt;50,AF38-COUNTIFS($G$5:$G38,"x"),0))</f>
        <v>0</v>
      </c>
      <c r="AH38" s="39" t="str">
        <f>IF(AND($G38="x",AF38&gt;0),0,IF(ISERROR(LOOKUP(AG38,Punkte!$D$1:$D$22,Punkte!$E$1:$E$22)),"",LOOKUP((AG38),Punkte!$D$1:$D$22,Punkte!$E$1:$E$22)))</f>
        <v/>
      </c>
      <c r="AJ38" s="99">
        <f>IF($G38="x",0,IF(AI38&lt;50,AI38-COUNTIFS($G$5:$G38,"x"),0))</f>
        <v>0</v>
      </c>
      <c r="AK38" s="39" t="str">
        <f>IF(AND($G38="x",AI38&gt;0),0,IF(ISERROR(LOOKUP(AJ38,Punkte!$D$1:$D$22,Punkte!$E$1:$E$22)),"",LOOKUP((AJ38),Punkte!$D$1:$D$22,Punkte!$E$1:$E$22)))</f>
        <v/>
      </c>
      <c r="AL38" s="3">
        <v>15</v>
      </c>
      <c r="AM38" s="99">
        <v>0</v>
      </c>
      <c r="AN38" s="39">
        <f>IF(AND($G38="x",AL38&gt;0),0,IF(ISERROR(LOOKUP(AM38,Punkte!$D$1:$D$22,Punkte!$E$1:$E$22)),"",LOOKUP((AM38),Punkte!$D$1:$D$22,Punkte!$E$1:$E$22)))</f>
        <v>0</v>
      </c>
      <c r="AO38" s="3" t="s">
        <v>39</v>
      </c>
      <c r="AP38" s="99">
        <v>0</v>
      </c>
      <c r="AQ38" s="39">
        <f>IF(AND($G38="x",AO38&gt;0),0,IF(ISERROR(LOOKUP(AP38,Punkte!$D$1:$D$22,Punkte!$E$1:$E$22)),"",LOOKUP((AP38),Punkte!$D$1:$D$22,Punkte!$E$1:$E$22)))</f>
        <v>0</v>
      </c>
      <c r="AR38" s="120">
        <f t="shared" si="3"/>
        <v>2</v>
      </c>
    </row>
    <row r="39" spans="1:269" x14ac:dyDescent="0.25">
      <c r="A39" s="9">
        <f t="shared" si="2"/>
        <v>20</v>
      </c>
      <c r="B39" s="146">
        <f>SUM(IF(ISNUMBER(J39),J39)+IF(ISNUMBER(M39),M39)+IF(ISNUMBER(P39),P39)+IF(ISNUMBER(S39),S39)+IF(ISNUMBER(V39),V39)+IF(ISNUMBER(Y39),Y39)+IF(ISNUMBER(AB39),AB39)+IF(ISNUMBER(AE39),AE39)+IF(ISNUMBER(AH39),AH39)+IF(ISNUMBER(AK39),AK39)+IF(ISNUMBER(#REF!),#REF!)+IF(ISNUMBER(AN39),AN39)+IF(ISNUMBER(AQ39),AQ39))</f>
        <v>0</v>
      </c>
      <c r="C39" s="3">
        <v>95</v>
      </c>
      <c r="D39" s="1" t="s">
        <v>44</v>
      </c>
      <c r="E39" s="15" t="s">
        <v>45</v>
      </c>
      <c r="F39" s="15" t="s">
        <v>46</v>
      </c>
      <c r="G39" s="165" t="s">
        <v>156</v>
      </c>
      <c r="H39" s="63">
        <v>7</v>
      </c>
      <c r="I39" s="99">
        <v>0</v>
      </c>
      <c r="J39" s="39">
        <f>IF(AND($G39="x",H39&gt;0),0,IF(ISERROR(LOOKUP(I39,Punkte!$D$1:$D$22,Punkte!$E$1:$E$22)),"",LOOKUP((I39),Punkte!$D$1:$D$22,Punkte!$E$1:$E$22)))</f>
        <v>0</v>
      </c>
      <c r="K39" s="3" t="s">
        <v>47</v>
      </c>
      <c r="L39" s="99">
        <v>0</v>
      </c>
      <c r="M39" s="39">
        <f>IF(AND($G39="x",K39&gt;0),0,IF(ISERROR(LOOKUP(L39,Punkte!$D$1:$D$22,Punkte!$E$1:$E$22)),"",LOOKUP((L39),Punkte!$D$1:$D$22,Punkte!$E$1:$E$22)))</f>
        <v>0</v>
      </c>
      <c r="N39" s="3">
        <v>10</v>
      </c>
      <c r="O39" s="99">
        <v>0</v>
      </c>
      <c r="P39" s="39">
        <f>IF(AND($G39="x",N39&gt;0),0,IF(ISERROR(LOOKUP(O39,Punkte!$D$1:$D$22,Punkte!$E$1:$E$22)),"",LOOKUP((O39),Punkte!$D$1:$D$22,Punkte!$E$1:$E$22)))</f>
        <v>0</v>
      </c>
      <c r="Q39" s="3">
        <v>11</v>
      </c>
      <c r="R39" s="99">
        <v>0</v>
      </c>
      <c r="S39" s="39">
        <f>IF(AND($G39="x",Q39&gt;0),0,IF(ISERROR(LOOKUP(R39,Punkte!$D$1:$D$22,Punkte!$E$1:$E$22)),"",LOOKUP((R39),Punkte!$D$1:$D$22,Punkte!$E$1:$E$22)))</f>
        <v>0</v>
      </c>
      <c r="U39" s="99">
        <f>IF($G39="x",0,IF(T39&lt;50,T39-COUNTIFS($G$5:$G39,"x"),0))</f>
        <v>0</v>
      </c>
      <c r="V39" s="39" t="str">
        <f>IF(AND($G39="x",T39&gt;0),0,IF(ISERROR(LOOKUP(U39,Punkte!$D$1:$D$22,Punkte!$E$1:$E$22)),"",LOOKUP((U39),Punkte!$D$1:$D$22,Punkte!$E$1:$E$22)))</f>
        <v/>
      </c>
      <c r="X39" s="99">
        <f>IF($G39="x",0,IF(W39&lt;50,W39-COUNTIFS($G$5:$G39,"x"),0))</f>
        <v>0</v>
      </c>
      <c r="Y39" s="39" t="str">
        <f>IF(AND($G39="x",W39&gt;0),0,IF(ISERROR(LOOKUP(X39,Punkte!$D$1:$D$22,Punkte!$E$1:$E$22)),"",LOOKUP((X39),Punkte!$D$1:$D$22,Punkte!$E$1:$E$22)))</f>
        <v/>
      </c>
      <c r="Z39" s="3" t="s">
        <v>47</v>
      </c>
      <c r="AA39" s="99">
        <v>0</v>
      </c>
      <c r="AB39" s="39">
        <f>IF(AND($G39="x",Z39&gt;0),0,IF(ISERROR(LOOKUP(AA39,Punkte!$D$1:$D$22,Punkte!$E$1:$E$22)),"",LOOKUP((AA39),Punkte!$D$1:$D$22,Punkte!$E$1:$E$22)))</f>
        <v>0</v>
      </c>
      <c r="AC39" s="3">
        <v>10</v>
      </c>
      <c r="AD39" s="99">
        <v>0</v>
      </c>
      <c r="AE39" s="39">
        <f>IF(AND($G39="x",AC39&gt;0),0,IF(ISERROR(LOOKUP(AD39,Punkte!$D$1:$D$22,Punkte!$E$1:$E$22)),"",LOOKUP((AD39),Punkte!$D$1:$D$22,Punkte!$E$1:$E$22)))</f>
        <v>0</v>
      </c>
      <c r="AF39" s="3">
        <v>5</v>
      </c>
      <c r="AG39" s="99">
        <v>0</v>
      </c>
      <c r="AH39" s="39">
        <f>IF(AND($G39="x",AF39&gt;0),0,IF(ISERROR(LOOKUP(AG39,Punkte!$D$1:$D$22,Punkte!$E$1:$E$22)),"",LOOKUP((AG39),Punkte!$D$1:$D$22,Punkte!$E$1:$E$22)))</f>
        <v>0</v>
      </c>
      <c r="AI39" s="3">
        <v>9</v>
      </c>
      <c r="AJ39" s="99">
        <v>0</v>
      </c>
      <c r="AK39" s="39">
        <f>IF(AND($G39="x",AI39&gt;0),0,IF(ISERROR(LOOKUP(AJ39,Punkte!$D$1:$D$22,Punkte!$E$1:$E$22)),"",LOOKUP((AJ39),Punkte!$D$1:$D$22,Punkte!$E$1:$E$22)))</f>
        <v>0</v>
      </c>
      <c r="AM39" s="99">
        <f>IF($G39="x",0,IF(AL39&lt;50,AL39-COUNTIFS($G$5:$G39,"x"),0))</f>
        <v>0</v>
      </c>
      <c r="AN39" s="39" t="str">
        <f>IF(AND($G39="x",AL39&gt;0),0,IF(ISERROR(LOOKUP(AM39,Punkte!$D$1:$D$22,Punkte!$E$1:$E$22)),"",LOOKUP((AM39),Punkte!$D$1:$D$22,Punkte!$E$1:$E$22)))</f>
        <v/>
      </c>
      <c r="AP39" s="99">
        <f>IF($G39="x",0,IF(AO39&lt;50,AO39-COUNTIFS($G$5:$G39,"x"),0))</f>
        <v>0</v>
      </c>
      <c r="AQ39" s="39" t="str">
        <f>IF(AND($G39="x",AO39&gt;0),0,IF(ISERROR(LOOKUP(AP39,Punkte!$D$1:$D$22,Punkte!$E$1:$E$22)),"",LOOKUP((AP39),Punkte!$D$1:$D$22,Punkte!$E$1:$E$22)))</f>
        <v/>
      </c>
      <c r="AR39" s="120">
        <f t="shared" si="3"/>
        <v>8</v>
      </c>
    </row>
    <row r="40" spans="1:269" x14ac:dyDescent="0.25">
      <c r="A40" s="9">
        <f t="shared" si="2"/>
        <v>20</v>
      </c>
      <c r="B40" s="146">
        <f>SUM(IF(ISNUMBER(J40),J40)+IF(ISNUMBER(M40),M40)+IF(ISNUMBER(P40),P40)+IF(ISNUMBER(S40),S40)+IF(ISNUMBER(V40),V40)+IF(ISNUMBER(Y40),Y40)+IF(ISNUMBER(AB40),AB40)+IF(ISNUMBER(AE40),AE40)+IF(ISNUMBER(AH40),AH40)+IF(ISNUMBER(AK40),AK40)+IF(ISNUMBER(#REF!),#REF!)+IF(ISNUMBER(AN40),AN40)+IF(ISNUMBER(AQ40),AQ40))</f>
        <v>0</v>
      </c>
      <c r="C40" s="18">
        <v>587</v>
      </c>
      <c r="E40" s="15" t="s">
        <v>123</v>
      </c>
      <c r="F40" s="15" t="s">
        <v>241</v>
      </c>
      <c r="G40" s="165" t="s">
        <v>156</v>
      </c>
      <c r="H40" s="63">
        <v>22</v>
      </c>
      <c r="I40" s="99">
        <v>0</v>
      </c>
      <c r="J40" s="39">
        <f>IF(AND($G40="x",H40&gt;0),0,IF(ISERROR(LOOKUP(I40,Punkte!$D$1:$D$22,Punkte!$E$1:$E$22)),"",LOOKUP((I40),Punkte!$D$1:$D$22,Punkte!$E$1:$E$22)))</f>
        <v>0</v>
      </c>
      <c r="K40" s="3">
        <v>7</v>
      </c>
      <c r="L40" s="99">
        <v>0</v>
      </c>
      <c r="M40" s="39">
        <f>IF(AND($G40="x",K40&gt;0),0,IF(ISERROR(LOOKUP(L40,Punkte!$D$1:$D$22,Punkte!$E$1:$E$22)),"",LOOKUP((L40),Punkte!$D$1:$D$22,Punkte!$E$1:$E$22)))</f>
        <v>0</v>
      </c>
      <c r="O40" s="99">
        <f>IF($G40="x",0,IF(N40&lt;50,N40-COUNTIFS($G$5:$G40,"x"),0))</f>
        <v>0</v>
      </c>
      <c r="P40" s="39" t="str">
        <f>IF(AND($G40="x",N40&gt;0),0,IF(ISERROR(LOOKUP(O40,Punkte!$D$1:$D$22,Punkte!$E$1:$E$22)),"",LOOKUP((O40),Punkte!$D$1:$D$22,Punkte!$E$1:$E$22)))</f>
        <v/>
      </c>
      <c r="R40" s="99">
        <f>IF($G40="x",0,IF(Q40&lt;50,Q40-COUNTIFS($G$5:$G40,"x"),0))</f>
        <v>0</v>
      </c>
      <c r="S40" s="39" t="str">
        <f>IF(AND($G40="x",Q40&gt;0),0,IF(ISERROR(LOOKUP(R40,Punkte!$D$1:$D$22,Punkte!$E$1:$E$22)),"",LOOKUP((R40),Punkte!$D$1:$D$22,Punkte!$E$1:$E$22)))</f>
        <v/>
      </c>
      <c r="U40" s="99">
        <f>IF($G40="x",0,IF(T40&lt;50,T40-COUNTIFS($G$5:$G40,"x"),0))</f>
        <v>0</v>
      </c>
      <c r="V40" s="39" t="str">
        <f>IF(AND($G40="x",T40&gt;0),0,IF(ISERROR(LOOKUP(U40,Punkte!$D$1:$D$22,Punkte!$E$1:$E$22)),"",LOOKUP((U40),Punkte!$D$1:$D$22,Punkte!$E$1:$E$22)))</f>
        <v/>
      </c>
      <c r="X40" s="99">
        <f>IF($G40="x",0,IF(W40&lt;50,W40-COUNTIFS($G$5:$G40,"x"),0))</f>
        <v>0</v>
      </c>
      <c r="Y40" s="39" t="str">
        <f>IF(AND($G40="x",W40&gt;0),0,IF(ISERROR(LOOKUP(X40,Punkte!$D$1:$D$22,Punkte!$E$1:$E$22)),"",LOOKUP((X40),Punkte!$D$1:$D$22,Punkte!$E$1:$E$22)))</f>
        <v/>
      </c>
      <c r="Z40" s="3">
        <v>9</v>
      </c>
      <c r="AA40" s="99">
        <v>0</v>
      </c>
      <c r="AB40" s="39">
        <f>IF(AND($G40="x",Z40&gt;0),0,IF(ISERROR(LOOKUP(AA40,Punkte!$D$1:$D$22,Punkte!$E$1:$E$22)),"",LOOKUP((AA40),Punkte!$D$1:$D$22,Punkte!$E$1:$E$22)))</f>
        <v>0</v>
      </c>
      <c r="AC40" s="3">
        <v>16</v>
      </c>
      <c r="AD40" s="99">
        <v>0</v>
      </c>
      <c r="AE40" s="39">
        <f>IF(AND($G40="x",AC40&gt;0),0,IF(ISERROR(LOOKUP(AD40,Punkte!$D$1:$D$22,Punkte!$E$1:$E$22)),"",LOOKUP((AD40),Punkte!$D$1:$D$22,Punkte!$E$1:$E$22)))</f>
        <v>0</v>
      </c>
      <c r="AF40" s="3">
        <v>16</v>
      </c>
      <c r="AG40" s="99">
        <v>0</v>
      </c>
      <c r="AH40" s="39">
        <f>IF(AND($G40="x",AF40&gt;0),0,IF(ISERROR(LOOKUP(AG40,Punkte!$D$1:$D$22,Punkte!$E$1:$E$22)),"",LOOKUP((AG40),Punkte!$D$1:$D$22,Punkte!$E$1:$E$22)))</f>
        <v>0</v>
      </c>
      <c r="AI40" s="3">
        <v>15</v>
      </c>
      <c r="AJ40" s="99">
        <v>0</v>
      </c>
      <c r="AK40" s="39">
        <f>IF(AND($G40="x",AI40&gt;0),0,IF(ISERROR(LOOKUP(AJ40,Punkte!$D$1:$D$22,Punkte!$E$1:$E$22)),"",LOOKUP((AJ40),Punkte!$D$1:$D$22,Punkte!$E$1:$E$22)))</f>
        <v>0</v>
      </c>
      <c r="AM40" s="99">
        <f>IF($G40="x",0,IF(AL40&lt;50,AL40-COUNTIFS($G$5:$G40,"x"),0))</f>
        <v>0</v>
      </c>
      <c r="AN40" s="39" t="str">
        <f>IF(AND($G40="x",AL40&gt;0),0,IF(ISERROR(LOOKUP(AM40,Punkte!$D$1:$D$22,Punkte!$E$1:$E$22)),"",LOOKUP((AM40),Punkte!$D$1:$D$22,Punkte!$E$1:$E$22)))</f>
        <v/>
      </c>
      <c r="AP40" s="99">
        <f>IF($G40="x",0,IF(AO40&lt;50,AO40-COUNTIFS($G$5:$G40,"x"),0))</f>
        <v>0</v>
      </c>
      <c r="AQ40" s="39" t="str">
        <f>IF(AND($G40="x",AO40&gt;0),0,IF(ISERROR(LOOKUP(AP40,Punkte!$D$1:$D$22,Punkte!$E$1:$E$22)),"",LOOKUP((AP40),Punkte!$D$1:$D$22,Punkte!$E$1:$E$22)))</f>
        <v/>
      </c>
      <c r="AR40" s="120">
        <f t="shared" si="3"/>
        <v>6</v>
      </c>
    </row>
    <row r="41" spans="1:269" x14ac:dyDescent="0.25">
      <c r="A41" s="9">
        <f t="shared" si="2"/>
        <v>20</v>
      </c>
      <c r="B41" s="146">
        <f>SUM(IF(ISNUMBER(J41),J41)+IF(ISNUMBER(M41),M41)+IF(ISNUMBER(P41),P41)+IF(ISNUMBER(S41),S41)+IF(ISNUMBER(V41),V41)+IF(ISNUMBER(Y41),Y41)+IF(ISNUMBER(AB41),AB41)+IF(ISNUMBER(AE41),AE41)+IF(ISNUMBER(AH41),AH41)+IF(ISNUMBER(AK41),AK41)+IF(ISNUMBER(#REF!),#REF!)+IF(ISNUMBER(AN41),AN41)+IF(ISNUMBER(AQ41),AQ41))</f>
        <v>0</v>
      </c>
      <c r="C41" s="3">
        <v>97</v>
      </c>
      <c r="D41" s="19" t="s">
        <v>44</v>
      </c>
      <c r="E41" s="15" t="s">
        <v>135</v>
      </c>
      <c r="F41" s="15" t="s">
        <v>136</v>
      </c>
      <c r="G41" s="170" t="s">
        <v>156</v>
      </c>
      <c r="H41" s="63">
        <v>20</v>
      </c>
      <c r="I41" s="99">
        <v>0</v>
      </c>
      <c r="J41" s="39">
        <f>IF(AND($G41="x",H41&gt;0),0,IF(ISERROR(LOOKUP(I41,Punkte!$D$1:$D$22,Punkte!$E$1:$E$22)),"",LOOKUP((I41),Punkte!$D$1:$D$22,Punkte!$E$1:$E$22)))</f>
        <v>0</v>
      </c>
      <c r="K41" s="3">
        <v>19</v>
      </c>
      <c r="L41" s="99">
        <v>0</v>
      </c>
      <c r="M41" s="39">
        <f>IF(AND($G41="x",K41&gt;0),0,IF(ISERROR(LOOKUP(L41,Punkte!$D$1:$D$22,Punkte!$E$1:$E$22)),"",LOOKUP((L41),Punkte!$D$1:$D$22,Punkte!$E$1:$E$22)))</f>
        <v>0</v>
      </c>
      <c r="N41" s="3">
        <v>23</v>
      </c>
      <c r="O41" s="99">
        <v>0</v>
      </c>
      <c r="P41" s="39">
        <f>IF(AND($G41="x",N41&gt;0),0,IF(ISERROR(LOOKUP(O41,Punkte!$D$1:$D$22,Punkte!$E$1:$E$22)),"",LOOKUP((O41),Punkte!$D$1:$D$22,Punkte!$E$1:$E$22)))</f>
        <v>0</v>
      </c>
      <c r="Q41" s="3">
        <v>19</v>
      </c>
      <c r="R41" s="99">
        <v>0</v>
      </c>
      <c r="S41" s="39">
        <f>IF(AND($G41="x",Q41&gt;0),0,IF(ISERROR(LOOKUP(R41,Punkte!$D$1:$D$22,Punkte!$E$1:$E$22)),"",LOOKUP((R41),Punkte!$D$1:$D$22,Punkte!$E$1:$E$22)))</f>
        <v>0</v>
      </c>
      <c r="U41" s="99">
        <f>IF($G41="x",0,IF(T41&lt;50,T41-COUNTIFS($G$5:$G41,"x"),0))</f>
        <v>0</v>
      </c>
      <c r="V41" s="39" t="str">
        <f>IF(AND($G41="x",T41&gt;0),0,IF(ISERROR(LOOKUP(U41,Punkte!$D$1:$D$22,Punkte!$E$1:$E$22)),"",LOOKUP((U41),Punkte!$D$1:$D$22,Punkte!$E$1:$E$22)))</f>
        <v/>
      </c>
      <c r="X41" s="99">
        <f>IF($G41="x",0,IF(W41&lt;50,W41-COUNTIFS($G$5:$G41,"x"),0))</f>
        <v>0</v>
      </c>
      <c r="Y41" s="39" t="str">
        <f>IF(AND($G41="x",W41&gt;0),0,IF(ISERROR(LOOKUP(X41,Punkte!$D$1:$D$22,Punkte!$E$1:$E$22)),"",LOOKUP((X41),Punkte!$D$1:$D$22,Punkte!$E$1:$E$22)))</f>
        <v/>
      </c>
      <c r="AA41" s="99">
        <f>IF($G41="x",0,IF(Z41&lt;50,Z41-COUNTIFS($G$5:$G41,"x"),0))</f>
        <v>0</v>
      </c>
      <c r="AB41" s="39" t="str">
        <f>IF(AND($G41="x",Z41&gt;0),0,IF(ISERROR(LOOKUP(AA41,Punkte!$D$1:$D$22,Punkte!$E$1:$E$22)),"",LOOKUP((AA41),Punkte!$D$1:$D$22,Punkte!$E$1:$E$22)))</f>
        <v/>
      </c>
      <c r="AD41" s="99">
        <f>IF($G41="x",0,IF(AC41&lt;50,AC41-COUNTIFS($G$5:$G41,"x"),0))</f>
        <v>0</v>
      </c>
      <c r="AE41" s="39" t="str">
        <f>IF(AND($G41="x",AC41&gt;0),0,IF(ISERROR(LOOKUP(AD41,Punkte!$D$1:$D$22,Punkte!$E$1:$E$22)),"",LOOKUP((AD41),Punkte!$D$1:$D$22,Punkte!$E$1:$E$22)))</f>
        <v/>
      </c>
      <c r="AF41" s="3">
        <v>17</v>
      </c>
      <c r="AG41" s="99">
        <v>0</v>
      </c>
      <c r="AH41" s="39">
        <f>IF(AND($G41="x",AF41&gt;0),0,IF(ISERROR(LOOKUP(AG41,Punkte!$D$1:$D$22,Punkte!$E$1:$E$22)),"",LOOKUP((AG41),Punkte!$D$1:$D$22,Punkte!$E$1:$E$22)))</f>
        <v>0</v>
      </c>
      <c r="AI41" s="3">
        <v>18</v>
      </c>
      <c r="AJ41" s="99">
        <v>0</v>
      </c>
      <c r="AK41" s="39">
        <f>IF(AND($G41="x",AI41&gt;0),0,IF(ISERROR(LOOKUP(AJ41,Punkte!$D$1:$D$22,Punkte!$E$1:$E$22)),"",LOOKUP((AJ41),Punkte!$D$1:$D$22,Punkte!$E$1:$E$22)))</f>
        <v>0</v>
      </c>
      <c r="AM41" s="99">
        <f>IF($G41="x",0,IF(AL41&lt;50,AL41-COUNTIFS($G$5:$G41,"x"),0))</f>
        <v>0</v>
      </c>
      <c r="AN41" s="39" t="str">
        <f>IF(AND($G41="x",AL41&gt;0),0,IF(ISERROR(LOOKUP(AM41,Punkte!$D$1:$D$22,Punkte!$E$1:$E$22)),"",LOOKUP((AM41),Punkte!$D$1:$D$22,Punkte!$E$1:$E$22)))</f>
        <v/>
      </c>
      <c r="AP41" s="99">
        <f>IF($G41="x",0,IF(AO41&lt;50,AO41-COUNTIFS($G$5:$G41,"x"),0))</f>
        <v>0</v>
      </c>
      <c r="AQ41" s="39" t="str">
        <f>IF(AND($G41="x",AO41&gt;0),0,IF(ISERROR(LOOKUP(AP41,Punkte!$D$1:$D$22,Punkte!$E$1:$E$22)),"",LOOKUP((AP41),Punkte!$D$1:$D$22,Punkte!$E$1:$E$22)))</f>
        <v/>
      </c>
      <c r="AR41" s="120">
        <f t="shared" si="3"/>
        <v>6</v>
      </c>
    </row>
    <row r="42" spans="1:269" x14ac:dyDescent="0.25">
      <c r="A42" s="9">
        <f t="shared" si="2"/>
        <v>20</v>
      </c>
      <c r="B42" s="146">
        <f>SUM(IF(ISNUMBER(J42),J42)+IF(ISNUMBER(M42),M42)+IF(ISNUMBER(P42),P42)+IF(ISNUMBER(S42),S42)+IF(ISNUMBER(V42),V42)+IF(ISNUMBER(Y42),Y42)+IF(ISNUMBER(AB42),AB42)+IF(ISNUMBER(AE42),AE42)+IF(ISNUMBER(AH42),AH42)+IF(ISNUMBER(AK42),AK42)+IF(ISNUMBER(#REF!),#REF!)+IF(ISNUMBER(AN42),AN42)+IF(ISNUMBER(AQ42),AQ42))</f>
        <v>0</v>
      </c>
      <c r="C42" s="3">
        <v>58</v>
      </c>
      <c r="D42" s="19"/>
      <c r="E42" s="15" t="s">
        <v>113</v>
      </c>
      <c r="F42" s="15" t="s">
        <v>114</v>
      </c>
      <c r="G42" s="170" t="s">
        <v>156</v>
      </c>
      <c r="H42" s="63"/>
      <c r="I42" s="99">
        <f>IF($G42="x",0,IF(H42&lt;50,H42-COUNTIFS($G$5:$G42,"x"),0))</f>
        <v>0</v>
      </c>
      <c r="J42" s="39" t="str">
        <f>IF(AND($G42="x",H42&gt;0),0,IF(ISERROR(LOOKUP(I42,Punkte!$D$1:$D$22,Punkte!$E$1:$E$22)),"",LOOKUP((I42),Punkte!$D$1:$D$22,Punkte!$E$1:$E$22)))</f>
        <v/>
      </c>
      <c r="L42" s="99">
        <f>IF($G42="x",0,IF(K42&lt;50,K42-COUNTIFS($G$5:$G42,"x"),0))</f>
        <v>0</v>
      </c>
      <c r="M42" s="39" t="str">
        <f>IF(AND($G42="x",K42&gt;0),0,IF(ISERROR(LOOKUP(L42,Punkte!$D$1:$D$22,Punkte!$E$1:$E$22)),"",LOOKUP((L42),Punkte!$D$1:$D$22,Punkte!$E$1:$E$22)))</f>
        <v/>
      </c>
      <c r="N42" s="3">
        <v>24</v>
      </c>
      <c r="O42" s="99">
        <v>0</v>
      </c>
      <c r="P42" s="39">
        <f>IF(AND($G42="x",N42&gt;0),0,IF(ISERROR(LOOKUP(O42,Punkte!$D$1:$D$22,Punkte!$E$1:$E$22)),"",LOOKUP((O42),Punkte!$D$1:$D$22,Punkte!$E$1:$E$22)))</f>
        <v>0</v>
      </c>
      <c r="Q42" s="3" t="s">
        <v>39</v>
      </c>
      <c r="R42" s="99">
        <v>0</v>
      </c>
      <c r="S42" s="39">
        <f>IF(AND($G42="x",Q42&gt;0),0,IF(ISERROR(LOOKUP(R42,Punkte!$D$1:$D$22,Punkte!$E$1:$E$22)),"",LOOKUP((R42),Punkte!$D$1:$D$22,Punkte!$E$1:$E$22)))</f>
        <v>0</v>
      </c>
      <c r="T42" s="3">
        <v>20</v>
      </c>
      <c r="U42" s="99">
        <v>0</v>
      </c>
      <c r="V42" s="39">
        <f>IF(AND($G42="x",T42&gt;0),0,IF(ISERROR(LOOKUP(U42,Punkte!$D$1:$D$22,Punkte!$E$1:$E$22)),"",LOOKUP((U42),Punkte!$D$1:$D$22,Punkte!$E$1:$E$22)))</f>
        <v>0</v>
      </c>
      <c r="W42" s="3">
        <v>20</v>
      </c>
      <c r="X42" s="99">
        <v>0</v>
      </c>
      <c r="Y42" s="39">
        <f>IF(AND($G42="x",W42&gt;0),0,IF(ISERROR(LOOKUP(X42,Punkte!$D$1:$D$22,Punkte!$E$1:$E$22)),"",LOOKUP((X42),Punkte!$D$1:$D$22,Punkte!$E$1:$E$22)))</f>
        <v>0</v>
      </c>
      <c r="Z42" s="3" t="s">
        <v>47</v>
      </c>
      <c r="AA42" s="99">
        <v>0</v>
      </c>
      <c r="AB42" s="39">
        <f>IF(AND($G42="x",Z42&gt;0),0,IF(ISERROR(LOOKUP(AA42,Punkte!$D$1:$D$22,Punkte!$E$1:$E$22)),"",LOOKUP((AA42),Punkte!$D$1:$D$22,Punkte!$E$1:$E$22)))</f>
        <v>0</v>
      </c>
      <c r="AC42" s="3">
        <v>23</v>
      </c>
      <c r="AD42" s="99">
        <v>0</v>
      </c>
      <c r="AE42" s="39">
        <f>IF(AND($G42="x",AC42&gt;0),0,IF(ISERROR(LOOKUP(AD42,Punkte!$D$1:$D$22,Punkte!$E$1:$E$22)),"",LOOKUP((AD42),Punkte!$D$1:$D$22,Punkte!$E$1:$E$22)))</f>
        <v>0</v>
      </c>
      <c r="AF42" s="3">
        <v>12</v>
      </c>
      <c r="AG42" s="99">
        <v>0</v>
      </c>
      <c r="AH42" s="39">
        <f>IF(AND($G42="x",AF42&gt;0),0,IF(ISERROR(LOOKUP(AG42,Punkte!$D$1:$D$22,Punkte!$E$1:$E$22)),"",LOOKUP((AG42),Punkte!$D$1:$D$22,Punkte!$E$1:$E$22)))</f>
        <v>0</v>
      </c>
      <c r="AI42" s="3">
        <v>20</v>
      </c>
      <c r="AJ42" s="99">
        <v>0</v>
      </c>
      <c r="AK42" s="39">
        <f>IF(AND($G42="x",AI42&gt;0),0,IF(ISERROR(LOOKUP(AJ42,Punkte!$D$1:$D$22,Punkte!$E$1:$E$22)),"",LOOKUP((AJ42),Punkte!$D$1:$D$22,Punkte!$E$1:$E$22)))</f>
        <v>0</v>
      </c>
      <c r="AM42" s="99">
        <f>IF($G42="x",0,IF(AL42&lt;50,AL42-COUNTIFS($G$5:$G42,"x"),0))</f>
        <v>0</v>
      </c>
      <c r="AN42" s="39" t="str">
        <f>IF(AND($G42="x",AL42&gt;0),0,IF(ISERROR(LOOKUP(AM42,Punkte!$D$1:$D$22,Punkte!$E$1:$E$22)),"",LOOKUP((AM42),Punkte!$D$1:$D$22,Punkte!$E$1:$E$22)))</f>
        <v/>
      </c>
      <c r="AP42" s="99">
        <f>IF($G42="x",0,IF(AO42&lt;50,AO42-COUNTIFS($G$5:$G42,"x"),0))</f>
        <v>0</v>
      </c>
      <c r="AQ42" s="39" t="str">
        <f>IF(AND($G42="x",AO42&gt;0),0,IF(ISERROR(LOOKUP(AP42,Punkte!$D$1:$D$22,Punkte!$E$1:$E$22)),"",LOOKUP((AP42),Punkte!$D$1:$D$22,Punkte!$E$1:$E$22)))</f>
        <v/>
      </c>
      <c r="AR42" s="120">
        <f t="shared" si="3"/>
        <v>8</v>
      </c>
    </row>
    <row r="43" spans="1:269" x14ac:dyDescent="0.25">
      <c r="A43" s="9">
        <f t="shared" si="2"/>
        <v>20</v>
      </c>
      <c r="B43" s="146">
        <f>SUM(IF(ISNUMBER(J43),J43)+IF(ISNUMBER(M43),M43)+IF(ISNUMBER(P43),P43)+IF(ISNUMBER(S43),S43)+IF(ISNUMBER(V43),V43)+IF(ISNUMBER(Y43),Y43)+IF(ISNUMBER(AB43),AB43)+IF(ISNUMBER(AE43),AE43)+IF(ISNUMBER(AH43),AH43)+IF(ISNUMBER(AK43),AK43)+IF(ISNUMBER(#REF!),#REF!)+IF(ISNUMBER(AN43),AN43)+IF(ISNUMBER(AQ43),AQ43))</f>
        <v>0</v>
      </c>
      <c r="C43" s="3">
        <v>62</v>
      </c>
      <c r="D43" s="19"/>
      <c r="E43" s="15" t="s">
        <v>75</v>
      </c>
      <c r="F43" s="15" t="s">
        <v>46</v>
      </c>
      <c r="G43" s="144" t="s">
        <v>156</v>
      </c>
      <c r="H43" s="63"/>
      <c r="I43" s="99">
        <f>IF($G43="x",0,IF(H43&lt;50,H43-COUNTIFS($G$5:$G43,"x"),0))</f>
        <v>0</v>
      </c>
      <c r="J43" s="39" t="str">
        <f>IF(AND($G43="x",H43&gt;0),0,IF(ISERROR(LOOKUP(I43,Punkte!$D$1:$D$22,Punkte!$E$1:$E$22)),"",LOOKUP((I43),Punkte!$D$1:$D$22,Punkte!$E$1:$E$22)))</f>
        <v/>
      </c>
      <c r="L43" s="99">
        <f>IF($G43="x",0,IF(K43&lt;50,K43-COUNTIFS($G$5:$G43,"x"),0))</f>
        <v>0</v>
      </c>
      <c r="M43" s="39" t="str">
        <f>IF(AND($G43="x",K43&gt;0),0,IF(ISERROR(LOOKUP(L43,Punkte!$D$1:$D$22,Punkte!$E$1:$E$22)),"",LOOKUP((L43),Punkte!$D$1:$D$22,Punkte!$E$1:$E$22)))</f>
        <v/>
      </c>
      <c r="N43" s="3">
        <v>17</v>
      </c>
      <c r="O43" s="99">
        <v>0</v>
      </c>
      <c r="P43" s="39">
        <f>IF(AND($G43="x",N43&gt;0),0,IF(ISERROR(LOOKUP(O43,Punkte!$D$1:$D$22,Punkte!$E$1:$E$22)),"",LOOKUP((O43),Punkte!$D$1:$D$22,Punkte!$E$1:$E$22)))</f>
        <v>0</v>
      </c>
      <c r="Q43" s="3">
        <v>12</v>
      </c>
      <c r="R43" s="99">
        <v>0</v>
      </c>
      <c r="S43" s="39">
        <f>IF(AND($G43="x",Q43&gt;0),0,IF(ISERROR(LOOKUP(R43,Punkte!$D$1:$D$22,Punkte!$E$1:$E$22)),"",LOOKUP((R43),Punkte!$D$1:$D$22,Punkte!$E$1:$E$22)))</f>
        <v>0</v>
      </c>
      <c r="T43" s="3">
        <v>18</v>
      </c>
      <c r="U43" s="99">
        <v>0</v>
      </c>
      <c r="V43" s="39">
        <f>IF(AND($G43="x",T43&gt;0),0,IF(ISERROR(LOOKUP(U43,Punkte!$D$1:$D$22,Punkte!$E$1:$E$22)),"",LOOKUP((U43),Punkte!$D$1:$D$22,Punkte!$E$1:$E$22)))</f>
        <v>0</v>
      </c>
      <c r="W43" s="3">
        <v>12</v>
      </c>
      <c r="X43" s="99">
        <v>0</v>
      </c>
      <c r="Y43" s="39">
        <f>IF(AND($G43="x",W43&gt;0),0,IF(ISERROR(LOOKUP(X43,Punkte!$D$1:$D$22,Punkte!$E$1:$E$22)),"",LOOKUP((X43),Punkte!$D$1:$D$22,Punkte!$E$1:$E$22)))</f>
        <v>0</v>
      </c>
      <c r="Z43" s="3">
        <v>16</v>
      </c>
      <c r="AA43" s="99">
        <v>0</v>
      </c>
      <c r="AB43" s="39">
        <f>IF(AND($G43="x",Z43&gt;0),0,IF(ISERROR(LOOKUP(AA43,Punkte!$D$1:$D$22,Punkte!$E$1:$E$22)),"",LOOKUP((AA43),Punkte!$D$1:$D$22,Punkte!$E$1:$E$22)))</f>
        <v>0</v>
      </c>
      <c r="AC43" s="3">
        <v>15</v>
      </c>
      <c r="AD43" s="99">
        <v>0</v>
      </c>
      <c r="AE43" s="39">
        <f>IF(AND($G43="x",AC43&gt;0),0,IF(ISERROR(LOOKUP(AD43,Punkte!$D$1:$D$22,Punkte!$E$1:$E$22)),"",LOOKUP((AD43),Punkte!$D$1:$D$22,Punkte!$E$1:$E$22)))</f>
        <v>0</v>
      </c>
      <c r="AG43" s="99">
        <f>IF($G43="x",0,IF(AF43&lt;50,AF43-COUNTIFS($G$5:$G43,"x"),0))</f>
        <v>0</v>
      </c>
      <c r="AH43" s="39" t="str">
        <f>IF(AND($G43="x",AF43&gt;0),0,IF(ISERROR(LOOKUP(AG43,Punkte!$D$1:$D$22,Punkte!$E$1:$E$22)),"",LOOKUP((AG43),Punkte!$D$1:$D$22,Punkte!$E$1:$E$22)))</f>
        <v/>
      </c>
      <c r="AJ43" s="99">
        <f>IF($G43="x",0,IF(AI43&lt;50,AI43-COUNTIFS($G$5:$G43,"x"),0))</f>
        <v>0</v>
      </c>
      <c r="AK43" s="39" t="str">
        <f>IF(AND($G43="x",AI43&gt;0),0,IF(ISERROR(LOOKUP(AJ43,Punkte!$D$1:$D$22,Punkte!$E$1:$E$22)),"",LOOKUP((AJ43),Punkte!$D$1:$D$22,Punkte!$E$1:$E$22)))</f>
        <v/>
      </c>
      <c r="AM43" s="99">
        <f>IF($G43="x",0,IF(AL43&lt;50,AL43-COUNTIFS($G$5:$G43,"x"),0))</f>
        <v>0</v>
      </c>
      <c r="AN43" s="39" t="str">
        <f>IF(AND($G43="x",AL43&gt;0),0,IF(ISERROR(LOOKUP(AM43,Punkte!$D$1:$D$22,Punkte!$E$1:$E$22)),"",LOOKUP((AM43),Punkte!$D$1:$D$22,Punkte!$E$1:$E$22)))</f>
        <v/>
      </c>
      <c r="AP43" s="99">
        <f>IF($G43="x",0,IF(AO43&lt;50,AO43-COUNTIFS($G$5:$G43,"x"),0))</f>
        <v>0</v>
      </c>
      <c r="AQ43" s="39" t="str">
        <f>IF(AND($G43="x",AO43&gt;0),0,IF(ISERROR(LOOKUP(AP43,Punkte!$D$1:$D$22,Punkte!$E$1:$E$22)),"",LOOKUP((AP43),Punkte!$D$1:$D$22,Punkte!$E$1:$E$22)))</f>
        <v/>
      </c>
      <c r="AR43" s="120">
        <f t="shared" si="3"/>
        <v>6</v>
      </c>
    </row>
    <row r="44" spans="1:269" x14ac:dyDescent="0.25">
      <c r="A44" s="9">
        <f t="shared" si="2"/>
        <v>20</v>
      </c>
      <c r="B44" s="146">
        <f>SUM(IF(ISNUMBER(J44),J44)+IF(ISNUMBER(M44),M44)+IF(ISNUMBER(P44),P44)+IF(ISNUMBER(S44),S44)+IF(ISNUMBER(V44),V44)+IF(ISNUMBER(Y44),Y44)+IF(ISNUMBER(AB44),AB44)+IF(ISNUMBER(AE44),AE44)+IF(ISNUMBER(AH44),AH44)+IF(ISNUMBER(AK44),AK44)+IF(ISNUMBER(#REF!),#REF!)+IF(ISNUMBER(AN44),AN44)+IF(ISNUMBER(AQ44),AQ44))</f>
        <v>0</v>
      </c>
      <c r="C44" s="3">
        <v>32</v>
      </c>
      <c r="E44" s="15" t="s">
        <v>244</v>
      </c>
      <c r="F44" s="15" t="s">
        <v>171</v>
      </c>
      <c r="G44" s="170" t="s">
        <v>156</v>
      </c>
      <c r="H44" s="63" t="s">
        <v>39</v>
      </c>
      <c r="I44" s="99">
        <v>0</v>
      </c>
      <c r="J44" s="39">
        <f>IF(AND($G44="x",H44&gt;0),0,IF(ISERROR(LOOKUP(I44,Punkte!$D$1:$D$22,Punkte!$E$1:$E$22)),"",LOOKUP((I44),Punkte!$D$1:$D$22,Punkte!$E$1:$E$22)))</f>
        <v>0</v>
      </c>
      <c r="K44" s="3">
        <v>22</v>
      </c>
      <c r="L44" s="99">
        <v>0</v>
      </c>
      <c r="M44" s="39">
        <f>IF(AND($G44="x",K44&gt;0),0,IF(ISERROR(LOOKUP(L44,Punkte!$D$1:$D$22,Punkte!$E$1:$E$22)),"",LOOKUP((L44),Punkte!$D$1:$D$22,Punkte!$E$1:$E$22)))</f>
        <v>0</v>
      </c>
      <c r="N44" s="3">
        <v>22</v>
      </c>
      <c r="O44" s="99">
        <v>0</v>
      </c>
      <c r="P44" s="39">
        <f>IF(AND($G44="x",N44&gt;0),0,IF(ISERROR(LOOKUP(O44,Punkte!$D$1:$D$22,Punkte!$E$1:$E$22)),"",LOOKUP((O44),Punkte!$D$1:$D$22,Punkte!$E$1:$E$22)))</f>
        <v>0</v>
      </c>
      <c r="Q44" s="3">
        <v>20</v>
      </c>
      <c r="R44" s="99">
        <v>0</v>
      </c>
      <c r="S44" s="39">
        <f>IF(AND($G44="x",Q44&gt;0),0,IF(ISERROR(LOOKUP(R44,Punkte!$D$1:$D$22,Punkte!$E$1:$E$22)),"",LOOKUP((R44),Punkte!$D$1:$D$22,Punkte!$E$1:$E$22)))</f>
        <v>0</v>
      </c>
      <c r="U44" s="99">
        <f>IF($G44="x",0,IF(T44&lt;50,T44-COUNTIFS($G$5:$G44,"x"),0))</f>
        <v>0</v>
      </c>
      <c r="V44" s="39" t="str">
        <f>IF(AND($G44="x",T44&gt;0),0,IF(ISERROR(LOOKUP(U44,Punkte!$D$1:$D$22,Punkte!$E$1:$E$22)),"",LOOKUP((U44),Punkte!$D$1:$D$22,Punkte!$E$1:$E$22)))</f>
        <v/>
      </c>
      <c r="X44" s="99">
        <f>IF($G44="x",0,IF(W44&lt;50,W44-COUNTIFS($G$5:$G44,"x"),0))</f>
        <v>0</v>
      </c>
      <c r="Y44" s="39" t="str">
        <f>IF(AND($G44="x",W44&gt;0),0,IF(ISERROR(LOOKUP(X44,Punkte!$D$1:$D$22,Punkte!$E$1:$E$22)),"",LOOKUP((X44),Punkte!$D$1:$D$22,Punkte!$E$1:$E$22)))</f>
        <v/>
      </c>
      <c r="Z44" s="3">
        <v>19</v>
      </c>
      <c r="AA44" s="99">
        <v>0</v>
      </c>
      <c r="AB44" s="39">
        <f>IF(AND($G44="x",Z44&gt;0),0,IF(ISERROR(LOOKUP(AA44,Punkte!$D$1:$D$22,Punkte!$E$1:$E$22)),"",LOOKUP((AA44),Punkte!$D$1:$D$22,Punkte!$E$1:$E$22)))</f>
        <v>0</v>
      </c>
      <c r="AC44" s="3">
        <v>21</v>
      </c>
      <c r="AD44" s="99">
        <v>0</v>
      </c>
      <c r="AE44" s="39">
        <f>IF(AND($G44="x",AC44&gt;0),0,IF(ISERROR(LOOKUP(AD44,Punkte!$D$1:$D$22,Punkte!$E$1:$E$22)),"",LOOKUP((AD44),Punkte!$D$1:$D$22,Punkte!$E$1:$E$22)))</f>
        <v>0</v>
      </c>
      <c r="AG44" s="99">
        <f>IF($G44="x",0,IF(AF44&lt;50,AF44-COUNTIFS($G$5:$G44,"x"),0))</f>
        <v>0</v>
      </c>
      <c r="AH44" s="39" t="str">
        <f>IF(AND($G44="x",AF44&gt;0),0,IF(ISERROR(LOOKUP(AG44,Punkte!$D$1:$D$22,Punkte!$E$1:$E$22)),"",LOOKUP((AG44),Punkte!$D$1:$D$22,Punkte!$E$1:$E$22)))</f>
        <v/>
      </c>
      <c r="AJ44" s="99">
        <f>IF($G44="x",0,IF(AI44&lt;50,AI44-COUNTIFS($G$5:$G44,"x"),0))</f>
        <v>0</v>
      </c>
      <c r="AK44" s="39" t="str">
        <f>IF(AND($G44="x",AI44&gt;0),0,IF(ISERROR(LOOKUP(AJ44,Punkte!$D$1:$D$22,Punkte!$E$1:$E$22)),"",LOOKUP((AJ44),Punkte!$D$1:$D$22,Punkte!$E$1:$E$22)))</f>
        <v/>
      </c>
      <c r="AM44" s="99">
        <f>IF($G44="x",0,IF(AL44&lt;50,AL44-COUNTIFS($G$5:$G44,"x"),0))</f>
        <v>0</v>
      </c>
      <c r="AN44" s="39" t="str">
        <f>IF(AND($G44="x",AL44&gt;0),0,IF(ISERROR(LOOKUP(AM44,Punkte!$D$1:$D$22,Punkte!$E$1:$E$22)),"",LOOKUP((AM44),Punkte!$D$1:$D$22,Punkte!$E$1:$E$22)))</f>
        <v/>
      </c>
      <c r="AP44" s="99">
        <f>IF($G44="x",0,IF(AO44&lt;50,AO44-COUNTIFS($G$5:$G44,"x"),0))</f>
        <v>0</v>
      </c>
      <c r="AQ44" s="39" t="str">
        <f>IF(AND($G44="x",AO44&gt;0),0,IF(ISERROR(LOOKUP(AP44,Punkte!$D$1:$D$22,Punkte!$E$1:$E$22)),"",LOOKUP((AP44),Punkte!$D$1:$D$22,Punkte!$E$1:$E$22)))</f>
        <v/>
      </c>
      <c r="AR44" s="120">
        <f t="shared" si="3"/>
        <v>6</v>
      </c>
    </row>
    <row r="45" spans="1:269" x14ac:dyDescent="0.25">
      <c r="A45" s="9">
        <f t="shared" si="2"/>
        <v>20</v>
      </c>
      <c r="B45" s="146">
        <f>SUM(IF(ISNUMBER(J45),J45)+IF(ISNUMBER(M45),M45)+IF(ISNUMBER(P45),P45)+IF(ISNUMBER(S45),S45)+IF(ISNUMBER(V45),V45)+IF(ISNUMBER(Y45),Y45)+IF(ISNUMBER(AB45),AB45)+IF(ISNUMBER(AE45),AE45)+IF(ISNUMBER(AH45),AH45)+IF(ISNUMBER(AK45),AK45)+IF(ISNUMBER(#REF!),#REF!)+IF(ISNUMBER(AN45),AN45)+IF(ISNUMBER(AQ45),AQ45))</f>
        <v>0</v>
      </c>
      <c r="C45" s="3">
        <v>67</v>
      </c>
      <c r="E45" s="15" t="s">
        <v>73</v>
      </c>
      <c r="F45" s="15" t="s">
        <v>74</v>
      </c>
      <c r="G45" s="170" t="s">
        <v>156</v>
      </c>
      <c r="H45" s="63">
        <v>14</v>
      </c>
      <c r="I45" s="99">
        <v>0</v>
      </c>
      <c r="J45" s="39">
        <f>IF(AND($G45="x",H45&gt;0),0,IF(ISERROR(LOOKUP(I45,Punkte!$D$1:$D$22,Punkte!$E$1:$E$22)),"",LOOKUP((I45),Punkte!$D$1:$D$22,Punkte!$E$1:$E$22)))</f>
        <v>0</v>
      </c>
      <c r="K45" s="3">
        <v>16</v>
      </c>
      <c r="L45" s="99">
        <v>0</v>
      </c>
      <c r="M45" s="39">
        <f>IF(AND($G45="x",K45&gt;0),0,IF(ISERROR(LOOKUP(L45,Punkte!$D$1:$D$22,Punkte!$E$1:$E$22)),"",LOOKUP((L45),Punkte!$D$1:$D$22,Punkte!$E$1:$E$22)))</f>
        <v>0</v>
      </c>
      <c r="N45" s="3">
        <v>19</v>
      </c>
      <c r="O45" s="99">
        <v>0</v>
      </c>
      <c r="P45" s="39">
        <f>IF(AND($G45="x",N45&gt;0),0,IF(ISERROR(LOOKUP(O45,Punkte!$D$1:$D$22,Punkte!$E$1:$E$22)),"",LOOKUP((O45),Punkte!$D$1:$D$22,Punkte!$E$1:$E$22)))</f>
        <v>0</v>
      </c>
      <c r="Q45" s="3">
        <v>17</v>
      </c>
      <c r="R45" s="99">
        <v>0</v>
      </c>
      <c r="S45" s="39">
        <f>IF(AND($G45="x",Q45&gt;0),0,IF(ISERROR(LOOKUP(R45,Punkte!$D$1:$D$22,Punkte!$E$1:$E$22)),"",LOOKUP((R45),Punkte!$D$1:$D$22,Punkte!$E$1:$E$22)))</f>
        <v>0</v>
      </c>
      <c r="U45" s="99">
        <f>IF($G45="x",0,IF(T45&lt;50,T45-COUNTIFS($G$5:$G45,"x"),0))</f>
        <v>0</v>
      </c>
      <c r="V45" s="39" t="str">
        <f>IF(AND($G45="x",T45&gt;0),0,IF(ISERROR(LOOKUP(U45,Punkte!$D$1:$D$22,Punkte!$E$1:$E$22)),"",LOOKUP((U45),Punkte!$D$1:$D$22,Punkte!$E$1:$E$22)))</f>
        <v/>
      </c>
      <c r="X45" s="99">
        <f>IF($G45="x",0,IF(W45&lt;50,W45-COUNTIFS($G$5:$G45,"x"),0))</f>
        <v>0</v>
      </c>
      <c r="Y45" s="39" t="str">
        <f>IF(AND($G45="x",W45&gt;0),0,IF(ISERROR(LOOKUP(X45,Punkte!$D$1:$D$22,Punkte!$E$1:$E$22)),"",LOOKUP((X45),Punkte!$D$1:$D$22,Punkte!$E$1:$E$22)))</f>
        <v/>
      </c>
      <c r="AA45" s="99">
        <f>IF($G45="x",0,IF(Z45&lt;50,Z45-COUNTIFS($G$5:$G45,"x"),0))</f>
        <v>0</v>
      </c>
      <c r="AB45" s="39" t="str">
        <f>IF(AND($G45="x",Z45&gt;0),0,IF(ISERROR(LOOKUP(AA45,Punkte!$D$1:$D$22,Punkte!$E$1:$E$22)),"",LOOKUP((AA45),Punkte!$D$1:$D$22,Punkte!$E$1:$E$22)))</f>
        <v/>
      </c>
      <c r="AD45" s="99">
        <f>IF($G45="x",0,IF(AC45&lt;50,AC45-COUNTIFS($G$5:$G45,"x"),0))</f>
        <v>0</v>
      </c>
      <c r="AE45" s="39" t="str">
        <f>IF(AND($G45="x",AC45&gt;0),0,IF(ISERROR(LOOKUP(AD45,Punkte!$D$1:$D$22,Punkte!$E$1:$E$22)),"",LOOKUP((AD45),Punkte!$D$1:$D$22,Punkte!$E$1:$E$22)))</f>
        <v/>
      </c>
      <c r="AG45" s="99">
        <f>IF($G45="x",0,IF(AF45&lt;50,AF45-COUNTIFS($G$5:$G45,"x"),0))</f>
        <v>0</v>
      </c>
      <c r="AH45" s="39" t="str">
        <f>IF(AND($G45="x",AF45&gt;0),0,IF(ISERROR(LOOKUP(AG45,Punkte!$D$1:$D$22,Punkte!$E$1:$E$22)),"",LOOKUP((AG45),Punkte!$D$1:$D$22,Punkte!$E$1:$E$22)))</f>
        <v/>
      </c>
      <c r="AJ45" s="99">
        <f>IF($G45="x",0,IF(AI45&lt;50,AI45-COUNTIFS($G$5:$G45,"x"),0))</f>
        <v>0</v>
      </c>
      <c r="AK45" s="39" t="str">
        <f>IF(AND($G45="x",AI45&gt;0),0,IF(ISERROR(LOOKUP(AJ45,Punkte!$D$1:$D$22,Punkte!$E$1:$E$22)),"",LOOKUP((AJ45),Punkte!$D$1:$D$22,Punkte!$E$1:$E$22)))</f>
        <v/>
      </c>
      <c r="AM45" s="99">
        <f>IF($G45="x",0,IF(AL45&lt;50,AL45-COUNTIFS($G$5:$G45,"x"),0))</f>
        <v>0</v>
      </c>
      <c r="AN45" s="39" t="str">
        <f>IF(AND($G45="x",AL45&gt;0),0,IF(ISERROR(LOOKUP(AM45,Punkte!$D$1:$D$22,Punkte!$E$1:$E$22)),"",LOOKUP((AM45),Punkte!$D$1:$D$22,Punkte!$E$1:$E$22)))</f>
        <v/>
      </c>
      <c r="AP45" s="99">
        <f>IF($G45="x",0,IF(AO45&lt;50,AO45-COUNTIFS($G$5:$G45,"x"),0))</f>
        <v>0</v>
      </c>
      <c r="AQ45" s="39" t="str">
        <f>IF(AND($G45="x",AO45&gt;0),0,IF(ISERROR(LOOKUP(AP45,Punkte!$D$1:$D$22,Punkte!$E$1:$E$22)),"",LOOKUP((AP45),Punkte!$D$1:$D$22,Punkte!$E$1:$E$22)))</f>
        <v/>
      </c>
      <c r="AR45" s="120">
        <f t="shared" si="3"/>
        <v>4</v>
      </c>
    </row>
    <row r="46" spans="1:269" x14ac:dyDescent="0.25">
      <c r="A46" s="9">
        <f t="shared" si="2"/>
        <v>20</v>
      </c>
      <c r="B46" s="146">
        <f>SUM(IF(ISNUMBER(J46),J46)+IF(ISNUMBER(M46),M46)+IF(ISNUMBER(P46),P46)+IF(ISNUMBER(S46),S46)+IF(ISNUMBER(V46),V46)+IF(ISNUMBER(Y46),Y46)+IF(ISNUMBER(AB46),AB46)+IF(ISNUMBER(AE46),AE46)+IF(ISNUMBER(AH46),AH46)+IF(ISNUMBER(AK46),AK46)+IF(ISNUMBER(#REF!),#REF!)+IF(ISNUMBER(AN46),AN46)+IF(ISNUMBER(AQ46),AQ46))</f>
        <v>0</v>
      </c>
      <c r="C46" s="18">
        <v>2</v>
      </c>
      <c r="D46" s="4"/>
      <c r="E46" s="15" t="s">
        <v>314</v>
      </c>
      <c r="F46" s="15" t="s">
        <v>63</v>
      </c>
      <c r="G46" s="167" t="s">
        <v>156</v>
      </c>
      <c r="H46" s="63"/>
      <c r="I46" s="99">
        <f>IF($G46="x",0,IF(H46&lt;50,H46-COUNTIFS($G$5:$G46,"x"),0))</f>
        <v>0</v>
      </c>
      <c r="J46" s="39" t="str">
        <f>IF(AND($G46="x",H46&gt;0),0,IF(ISERROR(LOOKUP(I46,Punkte!$D$1:$D$22,Punkte!$E$1:$E$22)),"",LOOKUP((I46),Punkte!$D$1:$D$22,Punkte!$E$1:$E$22)))</f>
        <v/>
      </c>
      <c r="L46" s="99">
        <f>IF($G46="x",0,IF(K46&lt;50,K46-COUNTIFS($G$5:$G46,"x"),0))</f>
        <v>0</v>
      </c>
      <c r="M46" s="39" t="str">
        <f>IF(AND($G46="x",K46&gt;0),0,IF(ISERROR(LOOKUP(L46,Punkte!$D$1:$D$22,Punkte!$E$1:$E$22)),"",LOOKUP((L46),Punkte!$D$1:$D$22,Punkte!$E$1:$E$22)))</f>
        <v/>
      </c>
      <c r="O46" s="99">
        <f>IF($G46="x",0,IF(N46&lt;50,N46-COUNTIFS($G$5:$G46,"x"),0))</f>
        <v>0</v>
      </c>
      <c r="P46" s="39" t="str">
        <f>IF(AND($G46="x",N46&gt;0),0,IF(ISERROR(LOOKUP(O46,Punkte!$D$1:$D$22,Punkte!$E$1:$E$22)),"",LOOKUP((O46),Punkte!$D$1:$D$22,Punkte!$E$1:$E$22)))</f>
        <v/>
      </c>
      <c r="R46" s="99">
        <f>IF($G46="x",0,IF(Q46&lt;50,Q46-COUNTIFS($G$5:$G46,"x"),0))</f>
        <v>0</v>
      </c>
      <c r="S46" s="39" t="str">
        <f>IF(AND($G46="x",Q46&gt;0),0,IF(ISERROR(LOOKUP(R46,Punkte!$D$1:$D$22,Punkte!$E$1:$E$22)),"",LOOKUP((R46),Punkte!$D$1:$D$22,Punkte!$E$1:$E$22)))</f>
        <v/>
      </c>
      <c r="U46" s="99">
        <f>IF($G46="x",0,IF(T46&lt;50,T46-COUNTIFS($G$5:$G46,"x"),0))</f>
        <v>0</v>
      </c>
      <c r="V46" s="39" t="str">
        <f>IF(AND($G46="x",T46&gt;0),0,IF(ISERROR(LOOKUP(U46,Punkte!$D$1:$D$22,Punkte!$E$1:$E$22)),"",LOOKUP((U46),Punkte!$D$1:$D$22,Punkte!$E$1:$E$22)))</f>
        <v/>
      </c>
      <c r="X46" s="99">
        <f>IF($G46="x",0,IF(W46&lt;50,W46-COUNTIFS($G$5:$G46,"x"),0))</f>
        <v>0</v>
      </c>
      <c r="Y46" s="39" t="str">
        <f>IF(AND($G46="x",W46&gt;0),0,IF(ISERROR(LOOKUP(X46,Punkte!$D$1:$D$22,Punkte!$E$1:$E$22)),"",LOOKUP((X46),Punkte!$D$1:$D$22,Punkte!$E$1:$E$22)))</f>
        <v/>
      </c>
      <c r="Z46" s="3">
        <v>15</v>
      </c>
      <c r="AA46" s="99">
        <v>0</v>
      </c>
      <c r="AB46" s="39">
        <f>IF(AND($G46="x",Z46&gt;0),0,IF(ISERROR(LOOKUP(AA46,Punkte!$D$1:$D$22,Punkte!$E$1:$E$22)),"",LOOKUP((AA46),Punkte!$D$1:$D$22,Punkte!$E$1:$E$22)))</f>
        <v>0</v>
      </c>
      <c r="AC46" s="3">
        <v>13</v>
      </c>
      <c r="AD46" s="99">
        <v>0</v>
      </c>
      <c r="AE46" s="39">
        <f>IF(AND($G46="x",AC46&gt;0),0,IF(ISERROR(LOOKUP(AD46,Punkte!$D$1:$D$22,Punkte!$E$1:$E$22)),"",LOOKUP((AD46),Punkte!$D$1:$D$22,Punkte!$E$1:$E$22)))</f>
        <v>0</v>
      </c>
      <c r="AG46" s="99">
        <f>IF($G46="x",0,IF(AF46&lt;50,AF46-COUNTIFS($G$5:$G46,"x"),0))</f>
        <v>0</v>
      </c>
      <c r="AH46" s="39" t="str">
        <f>IF(AND($G46="x",AF46&gt;0),0,IF(ISERROR(LOOKUP(AG46,Punkte!$D$1:$D$22,Punkte!$E$1:$E$22)),"",LOOKUP((AG46),Punkte!$D$1:$D$22,Punkte!$E$1:$E$22)))</f>
        <v/>
      </c>
      <c r="AJ46" s="99">
        <f>IF($G46="x",0,IF(AI46&lt;50,AI46-COUNTIFS($G$5:$G46,"x"),0))</f>
        <v>0</v>
      </c>
      <c r="AK46" s="39" t="str">
        <f>IF(AND($G46="x",AI46&gt;0),0,IF(ISERROR(LOOKUP(AJ46,Punkte!$D$1:$D$22,Punkte!$E$1:$E$22)),"",LOOKUP((AJ46),Punkte!$D$1:$D$22,Punkte!$E$1:$E$22)))</f>
        <v/>
      </c>
      <c r="AM46" s="99">
        <f>IF($G46="x",0,IF(AL46&lt;50,AL46-COUNTIFS($G$5:$G46,"x"),0))</f>
        <v>0</v>
      </c>
      <c r="AN46" s="39" t="str">
        <f>IF(AND($G46="x",AL46&gt;0),0,IF(ISERROR(LOOKUP(AM46,Punkte!$D$1:$D$22,Punkte!$E$1:$E$22)),"",LOOKUP((AM46),Punkte!$D$1:$D$22,Punkte!$E$1:$E$22)))</f>
        <v/>
      </c>
      <c r="AP46" s="99">
        <f>IF($G46="x",0,IF(AO46&lt;50,AO46-COUNTIFS($G$5:$G46,"x"),0))</f>
        <v>0</v>
      </c>
      <c r="AQ46" s="39" t="str">
        <f>IF(AND($G46="x",AO46&gt;0),0,IF(ISERROR(LOOKUP(AP46,Punkte!$D$1:$D$22,Punkte!$E$1:$E$22)),"",LOOKUP((AP46),Punkte!$D$1:$D$22,Punkte!$E$1:$E$22)))</f>
        <v/>
      </c>
      <c r="AR46" s="120">
        <f t="shared" si="3"/>
        <v>2</v>
      </c>
    </row>
    <row r="47" spans="1:269" x14ac:dyDescent="0.25">
      <c r="A47" s="9">
        <f t="shared" si="2"/>
        <v>20</v>
      </c>
      <c r="B47" s="146">
        <f>SUM(IF(ISNUMBER(J47),J47)+IF(ISNUMBER(M47),M47)+IF(ISNUMBER(P47),P47)+IF(ISNUMBER(S47),S47)+IF(ISNUMBER(V47),V47)+IF(ISNUMBER(Y47),Y47)+IF(ISNUMBER(AB47),AB47)+IF(ISNUMBER(AE47),AE47)+IF(ISNUMBER(AH47),AH47)+IF(ISNUMBER(AK47),AK47)+IF(ISNUMBER(#REF!),#REF!)+IF(ISNUMBER(AN47),AN47)+IF(ISNUMBER(AQ47),AQ47))</f>
        <v>0</v>
      </c>
      <c r="C47" s="18">
        <v>10</v>
      </c>
      <c r="D47" s="20"/>
      <c r="E47" s="15" t="s">
        <v>317</v>
      </c>
      <c r="F47" s="15" t="s">
        <v>318</v>
      </c>
      <c r="G47" s="175" t="s">
        <v>156</v>
      </c>
      <c r="H47" s="63"/>
      <c r="I47" s="99">
        <f>IF($G47="x",0,IF(H47&lt;50,H47-COUNTIFS($G$5:$G47,"x"),0))</f>
        <v>0</v>
      </c>
      <c r="J47" s="39" t="str">
        <f>IF(AND($G47="x",H47&gt;0),0,IF(ISERROR(LOOKUP(I47,Punkte!$D$1:$D$22,Punkte!$E$1:$E$22)),"",LOOKUP((I47),Punkte!$D$1:$D$22,Punkte!$E$1:$E$22)))</f>
        <v/>
      </c>
      <c r="L47" s="99">
        <f>IF($G47="x",0,IF(K47&lt;50,K47-COUNTIFS($G$5:$G47,"x"),0))</f>
        <v>0</v>
      </c>
      <c r="M47" s="39" t="str">
        <f>IF(AND($G47="x",K47&gt;0),0,IF(ISERROR(LOOKUP(L47,Punkte!$D$1:$D$22,Punkte!$E$1:$E$22)),"",LOOKUP((L47),Punkte!$D$1:$D$22,Punkte!$E$1:$E$22)))</f>
        <v/>
      </c>
      <c r="O47" s="99">
        <f>IF($G47="x",0,IF(N47&lt;50,N47-COUNTIFS($G$5:$G47,"x"),0))</f>
        <v>0</v>
      </c>
      <c r="P47" s="39" t="str">
        <f>IF(AND($G47="x",N47&gt;0),0,IF(ISERROR(LOOKUP(O47,Punkte!$D$1:$D$22,Punkte!$E$1:$E$22)),"",LOOKUP((O47),Punkte!$D$1:$D$22,Punkte!$E$1:$E$22)))</f>
        <v/>
      </c>
      <c r="R47" s="99">
        <f>IF($G47="x",0,IF(Q47&lt;50,Q47-COUNTIFS($G$5:$G47,"x"),0))</f>
        <v>0</v>
      </c>
      <c r="S47" s="39" t="str">
        <f>IF(AND($G47="x",Q47&gt;0),0,IF(ISERROR(LOOKUP(R47,Punkte!$D$1:$D$22,Punkte!$E$1:$E$22)),"",LOOKUP((R47),Punkte!$D$1:$D$22,Punkte!$E$1:$E$22)))</f>
        <v/>
      </c>
      <c r="U47" s="99">
        <f>IF($G47="x",0,IF(T47&lt;50,T47-COUNTIFS($G$5:$G47,"x"),0))</f>
        <v>0</v>
      </c>
      <c r="V47" s="39" t="str">
        <f>IF(AND($G47="x",T47&gt;0),0,IF(ISERROR(LOOKUP(U47,Punkte!$D$1:$D$22,Punkte!$E$1:$E$22)),"",LOOKUP((U47),Punkte!$D$1:$D$22,Punkte!$E$1:$E$22)))</f>
        <v/>
      </c>
      <c r="X47" s="99">
        <f>IF($G47="x",0,IF(W47&lt;50,W47-COUNTIFS($G$5:$G47,"x"),0))</f>
        <v>0</v>
      </c>
      <c r="Y47" s="39" t="str">
        <f>IF(AND($G47="x",W47&gt;0),0,IF(ISERROR(LOOKUP(X47,Punkte!$D$1:$D$22,Punkte!$E$1:$E$22)),"",LOOKUP((X47),Punkte!$D$1:$D$22,Punkte!$E$1:$E$22)))</f>
        <v/>
      </c>
      <c r="Z47" s="3">
        <v>22</v>
      </c>
      <c r="AA47" s="99">
        <v>0</v>
      </c>
      <c r="AB47" s="39">
        <f>IF(AND($G47="x",Z47&gt;0),0,IF(ISERROR(LOOKUP(AA47,Punkte!$D$1:$D$22,Punkte!$E$1:$E$22)),"",LOOKUP((AA47),Punkte!$D$1:$D$22,Punkte!$E$1:$E$22)))</f>
        <v>0</v>
      </c>
      <c r="AC47" s="3">
        <v>22</v>
      </c>
      <c r="AD47" s="99">
        <v>0</v>
      </c>
      <c r="AE47" s="39">
        <f>IF(AND($G47="x",AC47&gt;0),0,IF(ISERROR(LOOKUP(AD47,Punkte!$D$1:$D$22,Punkte!$E$1:$E$22)),"",LOOKUP((AD47),Punkte!$D$1:$D$22,Punkte!$E$1:$E$22)))</f>
        <v>0</v>
      </c>
      <c r="AG47" s="99">
        <f>IF($G47="x",0,IF(AF47&lt;50,AF47-COUNTIFS($G$5:$G47,"x"),0))</f>
        <v>0</v>
      </c>
      <c r="AH47" s="39" t="str">
        <f>IF(AND($G47="x",AF47&gt;0),0,IF(ISERROR(LOOKUP(AG47,Punkte!$D$1:$D$22,Punkte!$E$1:$E$22)),"",LOOKUP((AG47),Punkte!$D$1:$D$22,Punkte!$E$1:$E$22)))</f>
        <v/>
      </c>
      <c r="AJ47" s="99">
        <f>IF($G47="x",0,IF(AI47&lt;50,AI47-COUNTIFS($G$5:$G47,"x"),0))</f>
        <v>0</v>
      </c>
      <c r="AK47" s="39" t="str">
        <f>IF(AND($G47="x",AI47&gt;0),0,IF(ISERROR(LOOKUP(AJ47,Punkte!$D$1:$D$22,Punkte!$E$1:$E$22)),"",LOOKUP((AJ47),Punkte!$D$1:$D$22,Punkte!$E$1:$E$22)))</f>
        <v/>
      </c>
      <c r="AM47" s="99">
        <f>IF($G47="x",0,IF(AL47&lt;50,AL47-COUNTIFS($G$5:$G47,"x"),0))</f>
        <v>0</v>
      </c>
      <c r="AN47" s="39" t="str">
        <f>IF(AND($G47="x",AL47&gt;0),0,IF(ISERROR(LOOKUP(AM47,Punkte!$D$1:$D$22,Punkte!$E$1:$E$22)),"",LOOKUP((AM47),Punkte!$D$1:$D$22,Punkte!$E$1:$E$22)))</f>
        <v/>
      </c>
      <c r="AP47" s="99">
        <f>IF($G47="x",0,IF(AO47&lt;50,AO47-COUNTIFS($G$5:$G47,"x"),0))</f>
        <v>0</v>
      </c>
      <c r="AQ47" s="39" t="str">
        <f>IF(AND($G47="x",AO47&gt;0),0,IF(ISERROR(LOOKUP(AP47,Punkte!$D$1:$D$22,Punkte!$E$1:$E$22)),"",LOOKUP((AP47),Punkte!$D$1:$D$22,Punkte!$E$1:$E$22)))</f>
        <v/>
      </c>
      <c r="AR47" s="120">
        <f t="shared" si="3"/>
        <v>2</v>
      </c>
    </row>
    <row r="48" spans="1:269" x14ac:dyDescent="0.25">
      <c r="A48" s="9">
        <f t="shared" si="2"/>
        <v>20</v>
      </c>
      <c r="B48" s="146">
        <f>SUM(IF(ISNUMBER(J48),J48)+IF(ISNUMBER(M48),M48)+IF(ISNUMBER(P48),P48)+IF(ISNUMBER(S48),S48)+IF(ISNUMBER(V48),V48)+IF(ISNUMBER(Y48),Y48)+IF(ISNUMBER(AB48),AB48)+IF(ISNUMBER(AE48),AE48)+IF(ISNUMBER(AH48),AH48)+IF(ISNUMBER(AK48),AK48)+IF(ISNUMBER(#REF!),#REF!)+IF(ISNUMBER(AN48),AN48)+IF(ISNUMBER(AQ48),AQ48))</f>
        <v>0</v>
      </c>
      <c r="C48" s="3">
        <v>64</v>
      </c>
      <c r="D48" s="19"/>
      <c r="E48" s="15" t="s">
        <v>52</v>
      </c>
      <c r="F48" s="15" t="s">
        <v>319</v>
      </c>
      <c r="G48" s="170" t="s">
        <v>156</v>
      </c>
      <c r="H48" s="63"/>
      <c r="I48" s="99">
        <f>IF($G48="x",0,IF(H48&lt;50,H48-COUNTIFS($G$5:$G48,"x"),0))</f>
        <v>0</v>
      </c>
      <c r="J48" s="39" t="str">
        <f>IF(AND($G48="x",H48&gt;0),0,IF(ISERROR(LOOKUP(I48,Punkte!$D$1:$D$22,Punkte!$E$1:$E$22)),"",LOOKUP((I48),Punkte!$D$1:$D$22,Punkte!$E$1:$E$22)))</f>
        <v/>
      </c>
      <c r="L48" s="99">
        <f>IF($G48="x",0,IF(K48&lt;50,K48-COUNTIFS($G$5:$G48,"x"),0))</f>
        <v>0</v>
      </c>
      <c r="M48" s="39" t="str">
        <f>IF(AND($G48="x",K48&gt;0),0,IF(ISERROR(LOOKUP(L48,Punkte!$D$1:$D$22,Punkte!$E$1:$E$22)),"",LOOKUP((L48),Punkte!$D$1:$D$22,Punkte!$E$1:$E$22)))</f>
        <v/>
      </c>
      <c r="O48" s="99">
        <f>IF($G48="x",0,IF(N48&lt;50,N48-COUNTIFS($G$5:$G48,"x"),0))</f>
        <v>0</v>
      </c>
      <c r="P48" s="39" t="str">
        <f>IF(AND($G48="x",N48&gt;0),0,IF(ISERROR(LOOKUP(O48,Punkte!$D$1:$D$22,Punkte!$E$1:$E$22)),"",LOOKUP((O48),Punkte!$D$1:$D$22,Punkte!$E$1:$E$22)))</f>
        <v/>
      </c>
      <c r="R48" s="99">
        <f>IF($G48="x",0,IF(Q48&lt;50,Q48-COUNTIFS($G$5:$G48,"x"),0))</f>
        <v>0</v>
      </c>
      <c r="S48" s="39" t="str">
        <f>IF(AND($G48="x",Q48&gt;0),0,IF(ISERROR(LOOKUP(R48,Punkte!$D$1:$D$22,Punkte!$E$1:$E$22)),"",LOOKUP((R48),Punkte!$D$1:$D$22,Punkte!$E$1:$E$22)))</f>
        <v/>
      </c>
      <c r="U48" s="99">
        <f>IF($G48="x",0,IF(T48&lt;50,T48-COUNTIFS($G$5:$G48,"x"),0))</f>
        <v>0</v>
      </c>
      <c r="V48" s="39" t="str">
        <f>IF(AND($G48="x",T48&gt;0),0,IF(ISERROR(LOOKUP(U48,Punkte!$D$1:$D$22,Punkte!$E$1:$E$22)),"",LOOKUP((U48),Punkte!$D$1:$D$22,Punkte!$E$1:$E$22)))</f>
        <v/>
      </c>
      <c r="X48" s="99">
        <f>IF($G48="x",0,IF(W48&lt;50,W48-COUNTIFS($G$5:$G48,"x"),0))</f>
        <v>0</v>
      </c>
      <c r="Y48" s="39" t="str">
        <f>IF(AND($G48="x",W48&gt;0),0,IF(ISERROR(LOOKUP(X48,Punkte!$D$1:$D$22,Punkte!$E$1:$E$22)),"",LOOKUP((X48),Punkte!$D$1:$D$22,Punkte!$E$1:$E$22)))</f>
        <v/>
      </c>
      <c r="Z48" s="3">
        <v>23</v>
      </c>
      <c r="AA48" s="99">
        <v>0</v>
      </c>
      <c r="AB48" s="39">
        <f>IF(AND($G48="x",Z48&gt;0),0,IF(ISERROR(LOOKUP(AA48,Punkte!$D$1:$D$22,Punkte!$E$1:$E$22)),"",LOOKUP((AA48),Punkte!$D$1:$D$22,Punkte!$E$1:$E$22)))</f>
        <v>0</v>
      </c>
      <c r="AC48" s="3" t="s">
        <v>39</v>
      </c>
      <c r="AD48" s="99">
        <v>0</v>
      </c>
      <c r="AE48" s="39">
        <f>IF(AND($G48="x",AC48&gt;0),0,IF(ISERROR(LOOKUP(AD48,Punkte!$D$1:$D$22,Punkte!$E$1:$E$22)),"",LOOKUP((AD48),Punkte!$D$1:$D$22,Punkte!$E$1:$E$22)))</f>
        <v>0</v>
      </c>
      <c r="AG48" s="99">
        <f>IF($G48="x",0,IF(AF48&lt;50,AF48-COUNTIFS($G$5:$G48,"x"),0))</f>
        <v>0</v>
      </c>
      <c r="AH48" s="39" t="str">
        <f>IF(AND($G48="x",AF48&gt;0),0,IF(ISERROR(LOOKUP(AG48,Punkte!$D$1:$D$22,Punkte!$E$1:$E$22)),"",LOOKUP((AG48),Punkte!$D$1:$D$22,Punkte!$E$1:$E$22)))</f>
        <v/>
      </c>
      <c r="AJ48" s="99">
        <f>IF($G48="x",0,IF(AI48&lt;50,AI48-COUNTIFS($G$5:$G48,"x"),0))</f>
        <v>0</v>
      </c>
      <c r="AK48" s="39" t="str">
        <f>IF(AND($G48="x",AI48&gt;0),0,IF(ISERROR(LOOKUP(AJ48,Punkte!$D$1:$D$22,Punkte!$E$1:$E$22)),"",LOOKUP((AJ48),Punkte!$D$1:$D$22,Punkte!$E$1:$E$22)))</f>
        <v/>
      </c>
      <c r="AM48" s="99">
        <f>IF($G48="x",0,IF(AL48&lt;50,AL48-COUNTIFS($G$5:$G48,"x"),0))</f>
        <v>0</v>
      </c>
      <c r="AN48" s="39" t="str">
        <f>IF(AND($G48="x",AL48&gt;0),0,IF(ISERROR(LOOKUP(AM48,Punkte!$D$1:$D$22,Punkte!$E$1:$E$22)),"",LOOKUP((AM48),Punkte!$D$1:$D$22,Punkte!$E$1:$E$22)))</f>
        <v/>
      </c>
      <c r="AP48" s="99">
        <f>IF($G48="x",0,IF(AO48&lt;50,AO48-COUNTIFS($G$5:$G48,"x"),0))</f>
        <v>0</v>
      </c>
      <c r="AQ48" s="39" t="str">
        <f>IF(AND($G48="x",AO48&gt;0),0,IF(ISERROR(LOOKUP(AP48,Punkte!$D$1:$D$22,Punkte!$E$1:$E$22)),"",LOOKUP((AP48),Punkte!$D$1:$D$22,Punkte!$E$1:$E$22)))</f>
        <v/>
      </c>
      <c r="AR48" s="120">
        <f t="shared" si="3"/>
        <v>2</v>
      </c>
    </row>
    <row r="49" spans="1:44" x14ac:dyDescent="0.25">
      <c r="A49" s="9">
        <f t="shared" si="2"/>
        <v>20</v>
      </c>
      <c r="B49" s="146">
        <f>SUM(IF(ISNUMBER(J49),J49)+IF(ISNUMBER(M49),M49)+IF(ISNUMBER(P49),P49)+IF(ISNUMBER(S49),S49)+IF(ISNUMBER(V49),V49)+IF(ISNUMBER(Y49),Y49)+IF(ISNUMBER(AB49),AB49)+IF(ISNUMBER(AE49),AE49)+IF(ISNUMBER(AH49),AH49)+IF(ISNUMBER(AK49),AK49)+IF(ISNUMBER(#REF!),#REF!)+IF(ISNUMBER(AN49),AN49)+IF(ISNUMBER(AQ49),AQ49))</f>
        <v>0</v>
      </c>
      <c r="C49" s="3">
        <v>89</v>
      </c>
      <c r="D49" s="19"/>
      <c r="E49" s="15" t="s">
        <v>58</v>
      </c>
      <c r="F49" s="15" t="s">
        <v>59</v>
      </c>
      <c r="G49" s="144" t="s">
        <v>156</v>
      </c>
      <c r="H49" s="63"/>
      <c r="I49" s="99">
        <f>IF($G49="x",0,IF(H49&lt;50,H49-COUNTIFS($G$5:$G49,"x"),0))</f>
        <v>0</v>
      </c>
      <c r="J49" s="39" t="str">
        <f>IF(AND($G49="x",H49&gt;0),0,IF(ISERROR(LOOKUP(I49,Punkte!$D$1:$D$22,Punkte!$E$1:$E$22)),"",LOOKUP((I49),Punkte!$D$1:$D$22,Punkte!$E$1:$E$22)))</f>
        <v/>
      </c>
      <c r="L49" s="99">
        <f>IF($G49="x",0,IF(K49&lt;50,K49-COUNTIFS($G$5:$G49,"x"),0))</f>
        <v>0</v>
      </c>
      <c r="M49" s="39" t="str">
        <f>IF(AND($G49="x",K49&gt;0),0,IF(ISERROR(LOOKUP(L49,Punkte!$D$1:$D$22,Punkte!$E$1:$E$22)),"",LOOKUP((L49),Punkte!$D$1:$D$22,Punkte!$E$1:$E$22)))</f>
        <v/>
      </c>
      <c r="O49" s="99">
        <f>IF($G49="x",0,IF(N49&lt;50,N49-COUNTIFS($G$5:$G49,"x"),0))</f>
        <v>0</v>
      </c>
      <c r="P49" s="39" t="str">
        <f>IF(AND($G49="x",N49&gt;0),0,IF(ISERROR(LOOKUP(O49,Punkte!$D$1:$D$22,Punkte!$E$1:$E$22)),"",LOOKUP((O49),Punkte!$D$1:$D$22,Punkte!$E$1:$E$22)))</f>
        <v/>
      </c>
      <c r="R49" s="99">
        <f>IF($G49="x",0,IF(Q49&lt;50,Q49-COUNTIFS($G$5:$G49,"x"),0))</f>
        <v>0</v>
      </c>
      <c r="S49" s="39" t="str">
        <f>IF(AND($G49="x",Q49&gt;0),0,IF(ISERROR(LOOKUP(R49,Punkte!$D$1:$D$22,Punkte!$E$1:$E$22)),"",LOOKUP((R49),Punkte!$D$1:$D$22,Punkte!$E$1:$E$22)))</f>
        <v/>
      </c>
      <c r="T49" s="3">
        <v>4</v>
      </c>
      <c r="U49" s="99">
        <v>0</v>
      </c>
      <c r="V49" s="39">
        <f>IF(AND($G49="x",T49&gt;0),0,IF(ISERROR(LOOKUP(U49,Punkte!$D$1:$D$22,Punkte!$E$1:$E$22)),"",LOOKUP((U49),Punkte!$D$1:$D$22,Punkte!$E$1:$E$22)))</f>
        <v>0</v>
      </c>
      <c r="W49" s="3">
        <v>5</v>
      </c>
      <c r="X49" s="99">
        <v>0</v>
      </c>
      <c r="Y49" s="39">
        <f>IF(AND($G49="x",W49&gt;0),0,IF(ISERROR(LOOKUP(X49,Punkte!$D$1:$D$22,Punkte!$E$1:$E$22)),"",LOOKUP((X49),Punkte!$D$1:$D$22,Punkte!$E$1:$E$22)))</f>
        <v>0</v>
      </c>
      <c r="AA49" s="99">
        <f>IF($G49="x",0,IF(Z49&lt;50,Z49-COUNTIFS($G$5:$G49,"x"),0))</f>
        <v>0</v>
      </c>
      <c r="AB49" s="39" t="str">
        <f>IF(AND($G49="x",Z49&gt;0),0,IF(ISERROR(LOOKUP(AA49,Punkte!$D$1:$D$22,Punkte!$E$1:$E$22)),"",LOOKUP((AA49),Punkte!$D$1:$D$22,Punkte!$E$1:$E$22)))</f>
        <v/>
      </c>
      <c r="AD49" s="99">
        <f>IF($G49="x",0,IF(AC49&lt;50,AC49-COUNTIFS($G$5:$G49,"x"),0))</f>
        <v>0</v>
      </c>
      <c r="AE49" s="39" t="str">
        <f>IF(AND($G49="x",AC49&gt;0),0,IF(ISERROR(LOOKUP(AD49,Punkte!$D$1:$D$22,Punkte!$E$1:$E$22)),"",LOOKUP((AD49),Punkte!$D$1:$D$22,Punkte!$E$1:$E$22)))</f>
        <v/>
      </c>
      <c r="AG49" s="99">
        <f>IF($G49="x",0,IF(AF49&lt;50,AF49-COUNTIFS($G$5:$G49,"x"),0))</f>
        <v>0</v>
      </c>
      <c r="AH49" s="39" t="str">
        <f>IF(AND($G49="x",AF49&gt;0),0,IF(ISERROR(LOOKUP(AG49,Punkte!$D$1:$D$22,Punkte!$E$1:$E$22)),"",LOOKUP((AG49),Punkte!$D$1:$D$22,Punkte!$E$1:$E$22)))</f>
        <v/>
      </c>
      <c r="AJ49" s="99">
        <f>IF($G49="x",0,IF(AI49&lt;50,AI49-COUNTIFS($G$5:$G49,"x"),0))</f>
        <v>0</v>
      </c>
      <c r="AK49" s="39" t="str">
        <f>IF(AND($G49="x",AI49&gt;0),0,IF(ISERROR(LOOKUP(AJ49,Punkte!$D$1:$D$22,Punkte!$E$1:$E$22)),"",LOOKUP((AJ49),Punkte!$D$1:$D$22,Punkte!$E$1:$E$22)))</f>
        <v/>
      </c>
      <c r="AM49" s="99">
        <f>IF($G49="x",0,IF(AL49&lt;50,AL49-COUNTIFS($G$5:$G49,"x"),0))</f>
        <v>0</v>
      </c>
      <c r="AN49" s="39" t="str">
        <f>IF(AND($G49="x",AL49&gt;0),0,IF(ISERROR(LOOKUP(AM49,Punkte!$D$1:$D$22,Punkte!$E$1:$E$22)),"",LOOKUP((AM49),Punkte!$D$1:$D$22,Punkte!$E$1:$E$22)))</f>
        <v/>
      </c>
      <c r="AP49" s="99">
        <f>IF($G49="x",0,IF(AO49&lt;50,AO49-COUNTIFS($G$5:$G49,"x"),0))</f>
        <v>0</v>
      </c>
      <c r="AQ49" s="39" t="str">
        <f>IF(AND($G49="x",AO49&gt;0),0,IF(ISERROR(LOOKUP(AP49,Punkte!$D$1:$D$22,Punkte!$E$1:$E$22)),"",LOOKUP((AP49),Punkte!$D$1:$D$22,Punkte!$E$1:$E$22)))</f>
        <v/>
      </c>
      <c r="AR49" s="120">
        <f t="shared" si="3"/>
        <v>2</v>
      </c>
    </row>
    <row r="50" spans="1:44" x14ac:dyDescent="0.25">
      <c r="A50" s="9">
        <f t="shared" si="2"/>
        <v>20</v>
      </c>
      <c r="B50" s="146">
        <f>SUM(IF(ISNUMBER(J50),J50)+IF(ISNUMBER(M50),M50)+IF(ISNUMBER(P50),P50)+IF(ISNUMBER(S50),S50)+IF(ISNUMBER(V50),V50)+IF(ISNUMBER(Y50),Y50)+IF(ISNUMBER(AB50),AB50)+IF(ISNUMBER(AE50),AE50)+IF(ISNUMBER(AH50),AH50)+IF(ISNUMBER(AK50),AK50)+IF(ISNUMBER(#REF!),#REF!)+IF(ISNUMBER(AN50),AN50)+IF(ISNUMBER(AQ50),AQ50))</f>
        <v>0</v>
      </c>
      <c r="C50" s="18">
        <v>74</v>
      </c>
      <c r="D50" s="20"/>
      <c r="E50" s="15" t="s">
        <v>94</v>
      </c>
      <c r="F50" s="15" t="s">
        <v>174</v>
      </c>
      <c r="G50" s="170" t="s">
        <v>156</v>
      </c>
      <c r="H50" s="63"/>
      <c r="I50" s="99">
        <f>IF($G50="x",0,IF(H50&lt;50,H50-COUNTIFS($G$5:$G50,"x"),0))</f>
        <v>0</v>
      </c>
      <c r="J50" s="39" t="str">
        <f>IF(AND($G50="x",H50&gt;0),0,IF(ISERROR(LOOKUP(I50,Punkte!$D$1:$D$22,Punkte!$E$1:$E$22)),"",LOOKUP((I50),Punkte!$D$1:$D$22,Punkte!$E$1:$E$22)))</f>
        <v/>
      </c>
      <c r="L50" s="99">
        <f>IF($G50="x",0,IF(K50&lt;50,K50-COUNTIFS($G$5:$G50,"x"),0))</f>
        <v>0</v>
      </c>
      <c r="M50" s="39" t="str">
        <f>IF(AND($G50="x",K50&gt;0),0,IF(ISERROR(LOOKUP(L50,Punkte!$D$1:$D$22,Punkte!$E$1:$E$22)),"",LOOKUP((L50),Punkte!$D$1:$D$22,Punkte!$E$1:$E$22)))</f>
        <v/>
      </c>
      <c r="O50" s="99">
        <f>IF($G50="x",0,IF(N50&lt;50,N50-COUNTIFS($G$5:$G50,"x"),0))</f>
        <v>0</v>
      </c>
      <c r="P50" s="39" t="str">
        <f>IF(AND($G50="x",N50&gt;0),0,IF(ISERROR(LOOKUP(O50,Punkte!$D$1:$D$22,Punkte!$E$1:$E$22)),"",LOOKUP((O50),Punkte!$D$1:$D$22,Punkte!$E$1:$E$22)))</f>
        <v/>
      </c>
      <c r="R50" s="99">
        <f>IF($G50="x",0,IF(Q50&lt;50,Q50-COUNTIFS($G$5:$G50,"x"),0))</f>
        <v>0</v>
      </c>
      <c r="S50" s="39" t="str">
        <f>IF(AND($G50="x",Q50&gt;0),0,IF(ISERROR(LOOKUP(R50,Punkte!$D$1:$D$22,Punkte!$E$1:$E$22)),"",LOOKUP((R50),Punkte!$D$1:$D$22,Punkte!$E$1:$E$22)))</f>
        <v/>
      </c>
      <c r="T50" s="3">
        <v>21</v>
      </c>
      <c r="U50" s="99">
        <v>0</v>
      </c>
      <c r="V50" s="39">
        <f>IF(AND($G50="x",T50&gt;0),0,IF(ISERROR(LOOKUP(U50,Punkte!$D$1:$D$22,Punkte!$E$1:$E$22)),"",LOOKUP((U50),Punkte!$D$1:$D$22,Punkte!$E$1:$E$22)))</f>
        <v>0</v>
      </c>
      <c r="W50" s="3">
        <v>18</v>
      </c>
      <c r="X50" s="99">
        <v>0</v>
      </c>
      <c r="Y50" s="39">
        <f>IF(AND($G50="x",W50&gt;0),0,IF(ISERROR(LOOKUP(X50,Punkte!$D$1:$D$22,Punkte!$E$1:$E$22)),"",LOOKUP((X50),Punkte!$D$1:$D$22,Punkte!$E$1:$E$22)))</f>
        <v>0</v>
      </c>
      <c r="AA50" s="99">
        <f>IF($G50="x",0,IF(Z50&lt;50,Z50-COUNTIFS($G$5:$G50,"x"),0))</f>
        <v>0</v>
      </c>
      <c r="AB50" s="39" t="str">
        <f>IF(AND($G50="x",Z50&gt;0),0,IF(ISERROR(LOOKUP(AA50,Punkte!$D$1:$D$22,Punkte!$E$1:$E$22)),"",LOOKUP((AA50),Punkte!$D$1:$D$22,Punkte!$E$1:$E$22)))</f>
        <v/>
      </c>
      <c r="AD50" s="99">
        <f>IF($G50="x",0,IF(AC50&lt;50,AC50-COUNTIFS($G$5:$G50,"x"),0))</f>
        <v>0</v>
      </c>
      <c r="AE50" s="39" t="str">
        <f>IF(AND($G50="x",AC50&gt;0),0,IF(ISERROR(LOOKUP(AD50,Punkte!$D$1:$D$22,Punkte!$E$1:$E$22)),"",LOOKUP((AD50),Punkte!$D$1:$D$22,Punkte!$E$1:$E$22)))</f>
        <v/>
      </c>
      <c r="AG50" s="99">
        <f>IF($G50="x",0,IF(AF50&lt;50,AF50-COUNTIFS($G$5:$G50,"x"),0))</f>
        <v>0</v>
      </c>
      <c r="AH50" s="39" t="str">
        <f>IF(AND($G50="x",AF50&gt;0),0,IF(ISERROR(LOOKUP(AG50,Punkte!$D$1:$D$22,Punkte!$E$1:$E$22)),"",LOOKUP((AG50),Punkte!$D$1:$D$22,Punkte!$E$1:$E$22)))</f>
        <v/>
      </c>
      <c r="AJ50" s="99">
        <f>IF($G50="x",0,IF(AI50&lt;50,AI50-COUNTIFS($G$5:$G50,"x"),0))</f>
        <v>0</v>
      </c>
      <c r="AK50" s="39" t="str">
        <f>IF(AND($G50="x",AI50&gt;0),0,IF(ISERROR(LOOKUP(AJ50,Punkte!$D$1:$D$22,Punkte!$E$1:$E$22)),"",LOOKUP((AJ50),Punkte!$D$1:$D$22,Punkte!$E$1:$E$22)))</f>
        <v/>
      </c>
      <c r="AM50" s="99">
        <f>IF($G50="x",0,IF(AL50&lt;50,AL50-COUNTIFS($G$5:$G50,"x"),0))</f>
        <v>0</v>
      </c>
      <c r="AN50" s="39" t="str">
        <f>IF(AND($G50="x",AL50&gt;0),0,IF(ISERROR(LOOKUP(AM50,Punkte!$D$1:$D$22,Punkte!$E$1:$E$22)),"",LOOKUP((AM50),Punkte!$D$1:$D$22,Punkte!$E$1:$E$22)))</f>
        <v/>
      </c>
      <c r="AP50" s="99">
        <f>IF($G50="x",0,IF(AO50&lt;50,AO50-COUNTIFS($G$5:$G50,"x"),0))</f>
        <v>0</v>
      </c>
      <c r="AQ50" s="39" t="str">
        <f>IF(AND($G50="x",AO50&gt;0),0,IF(ISERROR(LOOKUP(AP50,Punkte!$D$1:$D$22,Punkte!$E$1:$E$22)),"",LOOKUP((AP50),Punkte!$D$1:$D$22,Punkte!$E$1:$E$22)))</f>
        <v/>
      </c>
      <c r="AR50" s="120">
        <f t="shared" si="3"/>
        <v>2</v>
      </c>
    </row>
    <row r="51" spans="1:44" x14ac:dyDescent="0.25">
      <c r="A51" s="9">
        <f t="shared" si="2"/>
        <v>20</v>
      </c>
      <c r="B51" s="146">
        <f>SUM(IF(ISNUMBER(J51),J51)+IF(ISNUMBER(M51),M51)+IF(ISNUMBER(P51),P51)+IF(ISNUMBER(S51),S51)+IF(ISNUMBER(V51),V51)+IF(ISNUMBER(Y51),Y51)+IF(ISNUMBER(AB51),AB51)+IF(ISNUMBER(AE51),AE51)+IF(ISNUMBER(AH51),AH51)+IF(ISNUMBER(AK51),AK51)+IF(ISNUMBER(#REF!),#REF!)+IF(ISNUMBER(AN51),AN51)+IF(ISNUMBER(AQ51),AQ51))</f>
        <v>0</v>
      </c>
      <c r="C51" s="18">
        <v>12</v>
      </c>
      <c r="D51" s="20"/>
      <c r="E51" s="15" t="s">
        <v>302</v>
      </c>
      <c r="F51" s="15" t="s">
        <v>136</v>
      </c>
      <c r="G51" s="162" t="s">
        <v>156</v>
      </c>
      <c r="H51" s="63"/>
      <c r="I51" s="99">
        <f>IF($G51="x",0,IF(H51&lt;50,H51-COUNTIFS($G$5:$G51,"x"),0))</f>
        <v>0</v>
      </c>
      <c r="J51" s="39" t="str">
        <f>IF(AND($G51="x",H51&gt;0),0,IF(ISERROR(LOOKUP(I51,Punkte!$D$1:$D$22,Punkte!$E$1:$E$22)),"",LOOKUP((I51),Punkte!$D$1:$D$22,Punkte!$E$1:$E$22)))</f>
        <v/>
      </c>
      <c r="L51" s="99">
        <f>IF($G51="x",0,IF(K51&lt;50,K51-COUNTIFS($G$5:$G51,"x"),0))</f>
        <v>0</v>
      </c>
      <c r="M51" s="39" t="str">
        <f>IF(AND($G51="x",K51&gt;0),0,IF(ISERROR(LOOKUP(L51,Punkte!$D$1:$D$22,Punkte!$E$1:$E$22)),"",LOOKUP((L51),Punkte!$D$1:$D$22,Punkte!$E$1:$E$22)))</f>
        <v/>
      </c>
      <c r="N51" s="3">
        <v>16</v>
      </c>
      <c r="O51" s="99">
        <v>0</v>
      </c>
      <c r="P51" s="39">
        <f>IF(AND($G51="x",N51&gt;0),0,IF(ISERROR(LOOKUP(O51,Punkte!$D$1:$D$22,Punkte!$E$1:$E$22)),"",LOOKUP((O51),Punkte!$D$1:$D$22,Punkte!$E$1:$E$22)))</f>
        <v>0</v>
      </c>
      <c r="Q51" s="3" t="s">
        <v>47</v>
      </c>
      <c r="R51" s="99">
        <v>0</v>
      </c>
      <c r="S51" s="39">
        <f>IF(AND($G51="x",Q51&gt;0),0,IF(ISERROR(LOOKUP(R51,Punkte!$D$1:$D$22,Punkte!$E$1:$E$22)),"",LOOKUP((R51),Punkte!$D$1:$D$22,Punkte!$E$1:$E$22)))</f>
        <v>0</v>
      </c>
      <c r="U51" s="99">
        <f>IF($G51="x",0,IF(T51&lt;50,T51-COUNTIFS($G$5:$G51,"x"),0))</f>
        <v>0</v>
      </c>
      <c r="V51" s="39" t="str">
        <f>IF(AND($G51="x",T51&gt;0),0,IF(ISERROR(LOOKUP(U51,Punkte!$D$1:$D$22,Punkte!$E$1:$E$22)),"",LOOKUP((U51),Punkte!$D$1:$D$22,Punkte!$E$1:$E$22)))</f>
        <v/>
      </c>
      <c r="X51" s="99">
        <f>IF($G51="x",0,IF(W51&lt;50,W51-COUNTIFS($G$5:$G51,"x"),0))</f>
        <v>0</v>
      </c>
      <c r="Y51" s="39" t="str">
        <f>IF(AND($G51="x",W51&gt;0),0,IF(ISERROR(LOOKUP(X51,Punkte!$D$1:$D$22,Punkte!$E$1:$E$22)),"",LOOKUP((X51),Punkte!$D$1:$D$22,Punkte!$E$1:$E$22)))</f>
        <v/>
      </c>
      <c r="AA51" s="99">
        <f>IF($G51="x",0,IF(Z51&lt;50,Z51-COUNTIFS($G$5:$G51,"x"),0))</f>
        <v>0</v>
      </c>
      <c r="AB51" s="39" t="str">
        <f>IF(AND($G51="x",Z51&gt;0),0,IF(ISERROR(LOOKUP(AA51,Punkte!$D$1:$D$22,Punkte!$E$1:$E$22)),"",LOOKUP((AA51),Punkte!$D$1:$D$22,Punkte!$E$1:$E$22)))</f>
        <v/>
      </c>
      <c r="AD51" s="99">
        <f>IF($G51="x",0,IF(AC51&lt;50,AC51-COUNTIFS($G$5:$G51,"x"),0))</f>
        <v>0</v>
      </c>
      <c r="AE51" s="39" t="str">
        <f>IF(AND($G51="x",AC51&gt;0),0,IF(ISERROR(LOOKUP(AD51,Punkte!$D$1:$D$22,Punkte!$E$1:$E$22)),"",LOOKUP((AD51),Punkte!$D$1:$D$22,Punkte!$E$1:$E$22)))</f>
        <v/>
      </c>
      <c r="AG51" s="99">
        <f>IF($G51="x",0,IF(AF51&lt;50,AF51-COUNTIFS($G$5:$G51,"x"),0))</f>
        <v>0</v>
      </c>
      <c r="AH51" s="39" t="str">
        <f>IF(AND($G51="x",AF51&gt;0),0,IF(ISERROR(LOOKUP(AG51,Punkte!$D$1:$D$22,Punkte!$E$1:$E$22)),"",LOOKUP((AG51),Punkte!$D$1:$D$22,Punkte!$E$1:$E$22)))</f>
        <v/>
      </c>
      <c r="AJ51" s="99">
        <f>IF($G51="x",0,IF(AI51&lt;50,AI51-COUNTIFS($G$5:$G51,"x"),0))</f>
        <v>0</v>
      </c>
      <c r="AK51" s="39" t="str">
        <f>IF(AND($G51="x",AI51&gt;0),0,IF(ISERROR(LOOKUP(AJ51,Punkte!$D$1:$D$22,Punkte!$E$1:$E$22)),"",LOOKUP((AJ51),Punkte!$D$1:$D$22,Punkte!$E$1:$E$22)))</f>
        <v/>
      </c>
      <c r="AM51" s="99">
        <f>IF($G51="x",0,IF(AL51&lt;50,AL51-COUNTIFS($G$5:$G51,"x"),0))</f>
        <v>0</v>
      </c>
      <c r="AN51" s="39" t="str">
        <f>IF(AND($G51="x",AL51&gt;0),0,IF(ISERROR(LOOKUP(AM51,Punkte!$D$1:$D$22,Punkte!$E$1:$E$22)),"",LOOKUP((AM51),Punkte!$D$1:$D$22,Punkte!$E$1:$E$22)))</f>
        <v/>
      </c>
      <c r="AP51" s="99">
        <f>IF($G51="x",0,IF(AO51&lt;50,AO51-COUNTIFS($G$5:$G51,"x"),0))</f>
        <v>0</v>
      </c>
      <c r="AQ51" s="39" t="str">
        <f>IF(AND($G51="x",AO51&gt;0),0,IF(ISERROR(LOOKUP(AP51,Punkte!$D$1:$D$22,Punkte!$E$1:$E$22)),"",LOOKUP((AP51),Punkte!$D$1:$D$22,Punkte!$E$1:$E$22)))</f>
        <v/>
      </c>
      <c r="AR51" s="120">
        <f t="shared" si="3"/>
        <v>2</v>
      </c>
    </row>
    <row r="52" spans="1:44" x14ac:dyDescent="0.25">
      <c r="A52" s="9">
        <f t="shared" si="2"/>
        <v>20</v>
      </c>
      <c r="B52" s="146">
        <f>SUM(IF(ISNUMBER(J52),J52)+IF(ISNUMBER(M52),M52)+IF(ISNUMBER(P52),P52)+IF(ISNUMBER(S52),S52)+IF(ISNUMBER(V52),V52)+IF(ISNUMBER(Y52),Y52)+IF(ISNUMBER(AB52),AB52)+IF(ISNUMBER(AE52),AE52)+IF(ISNUMBER(AH52),AH52)+IF(ISNUMBER(AK52),AK52)+IF(ISNUMBER(#REF!),#REF!)+IF(ISNUMBER(AN52),AN52)+IF(ISNUMBER(AQ52),AQ52))</f>
        <v>0</v>
      </c>
      <c r="C52" s="18">
        <v>56</v>
      </c>
      <c r="D52" s="4"/>
      <c r="E52" s="15" t="s">
        <v>260</v>
      </c>
      <c r="F52" s="15" t="s">
        <v>72</v>
      </c>
      <c r="G52" s="143" t="s">
        <v>156</v>
      </c>
      <c r="H52" s="63" t="s">
        <v>39</v>
      </c>
      <c r="I52" s="99">
        <v>0</v>
      </c>
      <c r="J52" s="39">
        <f>IF(AND($G52="x",H52&gt;0),0,IF(ISERROR(LOOKUP(I52,Punkte!$D$1:$D$22,Punkte!$E$1:$E$22)),"",LOOKUP((I52),Punkte!$D$1:$D$22,Punkte!$E$1:$E$22)))</f>
        <v>0</v>
      </c>
      <c r="K52" s="3" t="s">
        <v>39</v>
      </c>
      <c r="L52" s="99">
        <v>0</v>
      </c>
      <c r="M52" s="39">
        <f>IF(AND($G52="x",K52&gt;0),0,IF(ISERROR(LOOKUP(L52,Punkte!$D$1:$D$22,Punkte!$E$1:$E$22)),"",LOOKUP((L52),Punkte!$D$1:$D$22,Punkte!$E$1:$E$22)))</f>
        <v>0</v>
      </c>
      <c r="O52" s="99">
        <f>IF($G52="x",0,IF(N52&lt;50,N52-COUNTIFS($G$5:$G52,"x"),0))</f>
        <v>0</v>
      </c>
      <c r="P52" s="39" t="str">
        <f>IF(AND($G52="x",N52&gt;0),0,IF(ISERROR(LOOKUP(O52,Punkte!$D$1:$D$22,Punkte!$E$1:$E$22)),"",LOOKUP((O52),Punkte!$D$1:$D$22,Punkte!$E$1:$E$22)))</f>
        <v/>
      </c>
      <c r="R52" s="99">
        <f>IF($G52="x",0,IF(Q52&lt;50,Q52-COUNTIFS($G$5:$G52,"x"),0))</f>
        <v>0</v>
      </c>
      <c r="S52" s="39" t="str">
        <f>IF(AND($G52="x",Q52&gt;0),0,IF(ISERROR(LOOKUP(R52,Punkte!$D$1:$D$22,Punkte!$E$1:$E$22)),"",LOOKUP((R52),Punkte!$D$1:$D$22,Punkte!$E$1:$E$22)))</f>
        <v/>
      </c>
      <c r="U52" s="99">
        <f>IF($G52="x",0,IF(T52&lt;50,T52-COUNTIFS($G$5:$G52,"x"),0))</f>
        <v>0</v>
      </c>
      <c r="V52" s="39" t="str">
        <f>IF(AND($G52="x",T52&gt;0),0,IF(ISERROR(LOOKUP(U52,Punkte!$D$1:$D$22,Punkte!$E$1:$E$22)),"",LOOKUP((U52),Punkte!$D$1:$D$22,Punkte!$E$1:$E$22)))</f>
        <v/>
      </c>
      <c r="X52" s="99">
        <f>IF($G52="x",0,IF(W52&lt;50,W52-COUNTIFS($G$5:$G52,"x"),0))</f>
        <v>0</v>
      </c>
      <c r="Y52" s="39" t="str">
        <f>IF(AND($G52="x",W52&gt;0),0,IF(ISERROR(LOOKUP(X52,Punkte!$D$1:$D$22,Punkte!$E$1:$E$22)),"",LOOKUP((X52),Punkte!$D$1:$D$22,Punkte!$E$1:$E$22)))</f>
        <v/>
      </c>
      <c r="AA52" s="99">
        <f>IF($G52="x",0,IF(Z52&lt;50,Z52-COUNTIFS($G$5:$G52,"x"),0))</f>
        <v>0</v>
      </c>
      <c r="AB52" s="39" t="str">
        <f>IF(AND($G52="x",Z52&gt;0),0,IF(ISERROR(LOOKUP(AA52,Punkte!$D$1:$D$22,Punkte!$E$1:$E$22)),"",LOOKUP((AA52),Punkte!$D$1:$D$22,Punkte!$E$1:$E$22)))</f>
        <v/>
      </c>
      <c r="AD52" s="99">
        <f>IF($G52="x",0,IF(AC52&lt;50,AC52-COUNTIFS($G$5:$G52,"x"),0))</f>
        <v>0</v>
      </c>
      <c r="AE52" s="39" t="str">
        <f>IF(AND($G52="x",AC52&gt;0),0,IF(ISERROR(LOOKUP(AD52,Punkte!$D$1:$D$22,Punkte!$E$1:$E$22)),"",LOOKUP((AD52),Punkte!$D$1:$D$22,Punkte!$E$1:$E$22)))</f>
        <v/>
      </c>
      <c r="AG52" s="99">
        <f>IF($G52="x",0,IF(AF52&lt;50,AF52-COUNTIFS($G$5:$G52,"x"),0))</f>
        <v>0</v>
      </c>
      <c r="AH52" s="39" t="str">
        <f>IF(AND($G52="x",AF52&gt;0),0,IF(ISERROR(LOOKUP(AG52,Punkte!$D$1:$D$22,Punkte!$E$1:$E$22)),"",LOOKUP((AG52),Punkte!$D$1:$D$22,Punkte!$E$1:$E$22)))</f>
        <v/>
      </c>
      <c r="AJ52" s="99">
        <f>IF($G52="x",0,IF(AI52&lt;50,AI52-COUNTIFS($G$5:$G52,"x"),0))</f>
        <v>0</v>
      </c>
      <c r="AK52" s="39" t="str">
        <f>IF(AND($G52="x",AI52&gt;0),0,IF(ISERROR(LOOKUP(AJ52,Punkte!$D$1:$D$22,Punkte!$E$1:$E$22)),"",LOOKUP((AJ52),Punkte!$D$1:$D$22,Punkte!$E$1:$E$22)))</f>
        <v/>
      </c>
      <c r="AM52" s="99">
        <f>IF($G52="x",0,IF(AL52&lt;50,AL52-COUNTIFS($G$5:$G52,"x"),0))</f>
        <v>0</v>
      </c>
      <c r="AN52" s="39" t="str">
        <f>IF(AND($G52="x",AL52&gt;0),0,IF(ISERROR(LOOKUP(AM52,Punkte!$D$1:$D$22,Punkte!$E$1:$E$22)),"",LOOKUP((AM52),Punkte!$D$1:$D$22,Punkte!$E$1:$E$22)))</f>
        <v/>
      </c>
      <c r="AP52" s="99">
        <f>IF($G52="x",0,IF(AO52&lt;50,AO52-COUNTIFS($G$5:$G52,"x"),0))</f>
        <v>0</v>
      </c>
      <c r="AQ52" s="39" t="str">
        <f>IF(AND($G52="x",AO52&gt;0),0,IF(ISERROR(LOOKUP(AP52,Punkte!$D$1:$D$22,Punkte!$E$1:$E$22)),"",LOOKUP((AP52),Punkte!$D$1:$D$22,Punkte!$E$1:$E$22)))</f>
        <v/>
      </c>
      <c r="AR52" s="120">
        <f t="shared" si="3"/>
        <v>2</v>
      </c>
    </row>
    <row r="53" spans="1:44" x14ac:dyDescent="0.25">
      <c r="A53" s="9">
        <f t="shared" si="2"/>
        <v>20</v>
      </c>
      <c r="B53" s="146">
        <f>SUM(IF(ISNUMBER(J53),J53)+IF(ISNUMBER(M53),M53)+IF(ISNUMBER(P53),P53)+IF(ISNUMBER(S53),S53)+IF(ISNUMBER(V53),V53)+IF(ISNUMBER(Y53),Y53)+IF(ISNUMBER(AB53),AB53)+IF(ISNUMBER(AE53),AE53)+IF(ISNUMBER(AH53),AH53)+IF(ISNUMBER(AK53),AK53)+IF(ISNUMBER(#REF!),#REF!)+IF(ISNUMBER(AN53),AN53)+IF(ISNUMBER(AQ53),AQ53))</f>
        <v>0</v>
      </c>
      <c r="C53" s="3">
        <v>60</v>
      </c>
      <c r="E53" s="15" t="s">
        <v>80</v>
      </c>
      <c r="F53" s="15" t="s">
        <v>109</v>
      </c>
      <c r="G53" s="164" t="s">
        <v>156</v>
      </c>
      <c r="H53" s="63"/>
      <c r="I53" s="99">
        <f>IF($G53="x",0,IF(H53&lt;50,H53-COUNTIFS($G$5:$G53,"x"),0))</f>
        <v>0</v>
      </c>
      <c r="J53" s="39" t="str">
        <f>IF(AND($G53="x",H53&gt;0),0,IF(ISERROR(LOOKUP(I53,Punkte!$D$1:$D$22,Punkte!$E$1:$E$22)),"",LOOKUP((I53),Punkte!$D$1:$D$22,Punkte!$E$1:$E$22)))</f>
        <v/>
      </c>
      <c r="L53" s="99">
        <f>IF($G53="x",0,IF(K53&lt;50,K53-COUNTIFS($G$5:$G53,"x"),0))</f>
        <v>0</v>
      </c>
      <c r="M53" s="39" t="str">
        <f>IF(AND($G53="x",K53&gt;0),0,IF(ISERROR(LOOKUP(L53,Punkte!$D$1:$D$22,Punkte!$E$1:$E$22)),"",LOOKUP((L53),Punkte!$D$1:$D$22,Punkte!$E$1:$E$22)))</f>
        <v/>
      </c>
      <c r="O53" s="99">
        <f>IF($G53="x",0,IF(N53&lt;50,N53-COUNTIFS($G$5:$G53,"x"),0))</f>
        <v>0</v>
      </c>
      <c r="P53" s="39" t="str">
        <f>IF(AND($G53="x",N53&gt;0),0,IF(ISERROR(LOOKUP(O53,Punkte!$D$1:$D$22,Punkte!$E$1:$E$22)),"",LOOKUP((O53),Punkte!$D$1:$D$22,Punkte!$E$1:$E$22)))</f>
        <v/>
      </c>
      <c r="R53" s="99">
        <f>IF($G53="x",0,IF(Q53&lt;50,Q53-COUNTIFS($G$5:$G53,"x"),0))</f>
        <v>0</v>
      </c>
      <c r="S53" s="39" t="str">
        <f>IF(AND($G53="x",Q53&gt;0),0,IF(ISERROR(LOOKUP(R53,Punkte!$D$1:$D$22,Punkte!$E$1:$E$22)),"",LOOKUP((R53),Punkte!$D$1:$D$22,Punkte!$E$1:$E$22)))</f>
        <v/>
      </c>
      <c r="U53" s="99">
        <f>IF($G53="x",0,IF(T53&lt;50,T53-COUNTIFS($G$5:$G53,"x"),0))</f>
        <v>0</v>
      </c>
      <c r="V53" s="39" t="str">
        <f>IF(AND($G53="x",T53&gt;0),0,IF(ISERROR(LOOKUP(U53,Punkte!$D$1:$D$22,Punkte!$E$1:$E$22)),"",LOOKUP((U53),Punkte!$D$1:$D$22,Punkte!$E$1:$E$22)))</f>
        <v/>
      </c>
      <c r="X53" s="99">
        <f>IF($G53="x",0,IF(W53&lt;50,W53-COUNTIFS($G$5:$G53,"x"),0))</f>
        <v>0</v>
      </c>
      <c r="Y53" s="39" t="str">
        <f>IF(AND($G53="x",W53&gt;0),0,IF(ISERROR(LOOKUP(X53,Punkte!$D$1:$D$22,Punkte!$E$1:$E$22)),"",LOOKUP((X53),Punkte!$D$1:$D$22,Punkte!$E$1:$E$22)))</f>
        <v/>
      </c>
      <c r="AA53" s="99">
        <f>IF($G53="x",0,IF(Z53&lt;50,Z53-COUNTIFS($G$5:$G53,"x"),0))</f>
        <v>0</v>
      </c>
      <c r="AB53" s="39" t="str">
        <f>IF(AND($G53="x",Z53&gt;0),0,IF(ISERROR(LOOKUP(AA53,Punkte!$D$1:$D$22,Punkte!$E$1:$E$22)),"",LOOKUP((AA53),Punkte!$D$1:$D$22,Punkte!$E$1:$E$22)))</f>
        <v/>
      </c>
      <c r="AD53" s="99">
        <f>IF($G53="x",0,IF(AC53&lt;50,AC53-COUNTIFS($G$5:$G53,"x"),0))</f>
        <v>0</v>
      </c>
      <c r="AE53" s="39" t="str">
        <f>IF(AND($G53="x",AC53&gt;0),0,IF(ISERROR(LOOKUP(AD53,Punkte!$D$1:$D$22,Punkte!$E$1:$E$22)),"",LOOKUP((AD53),Punkte!$D$1:$D$22,Punkte!$E$1:$E$22)))</f>
        <v/>
      </c>
      <c r="AG53" s="99">
        <f>IF($G53="x",0,IF(AF53&lt;50,AF53-COUNTIFS($G$5:$G53,"x"),0))</f>
        <v>0</v>
      </c>
      <c r="AH53" s="39" t="str">
        <f>IF(AND($G53="x",AF53&gt;0),0,IF(ISERROR(LOOKUP(AG53,Punkte!$D$1:$D$22,Punkte!$E$1:$E$22)),"",LOOKUP((AG53),Punkte!$D$1:$D$22,Punkte!$E$1:$E$22)))</f>
        <v/>
      </c>
      <c r="AJ53" s="99">
        <f>IF($G53="x",0,IF(AI53&lt;50,AI53-COUNTIFS($G$5:$G53,"x"),0))</f>
        <v>0</v>
      </c>
      <c r="AK53" s="39" t="str">
        <f>IF(AND($G53="x",AI53&gt;0),0,IF(ISERROR(LOOKUP(AJ53,Punkte!$D$1:$D$22,Punkte!$E$1:$E$22)),"",LOOKUP((AJ53),Punkte!$D$1:$D$22,Punkte!$E$1:$E$22)))</f>
        <v/>
      </c>
      <c r="AM53" s="99">
        <f>IF($G53="x",0,IF(AL53&lt;50,AL53-COUNTIFS($G$5:$G53,"x"),0))</f>
        <v>0</v>
      </c>
      <c r="AN53" s="39" t="str">
        <f>IF(AND($G53="x",AL53&gt;0),0,IF(ISERROR(LOOKUP(AM53,Punkte!$D$1:$D$22,Punkte!$E$1:$E$22)),"",LOOKUP((AM53),Punkte!$D$1:$D$22,Punkte!$E$1:$E$22)))</f>
        <v/>
      </c>
      <c r="AP53" s="99">
        <f>IF($G53="x",0,IF(AO53&lt;50,AO53-COUNTIFS($G$5:$G53,"x"),0))</f>
        <v>0</v>
      </c>
      <c r="AQ53" s="39" t="str">
        <f>IF(AND($G53="x",AO53&gt;0),0,IF(ISERROR(LOOKUP(AP53,Punkte!$D$1:$D$22,Punkte!$E$1:$E$22)),"",LOOKUP((AP53),Punkte!$D$1:$D$22,Punkte!$E$1:$E$22)))</f>
        <v/>
      </c>
      <c r="AR53" s="120">
        <f t="shared" si="3"/>
        <v>0</v>
      </c>
    </row>
    <row r="54" spans="1:44" x14ac:dyDescent="0.25">
      <c r="A54" s="9">
        <f t="shared" si="2"/>
        <v>20</v>
      </c>
      <c r="B54" s="146">
        <f>SUM(IF(ISNUMBER(J54),J54)+IF(ISNUMBER(M54),M54)+IF(ISNUMBER(P54),P54)+IF(ISNUMBER(S54),S54)+IF(ISNUMBER(V54),V54)+IF(ISNUMBER(Y54),Y54)+IF(ISNUMBER(AB54),AB54)+IF(ISNUMBER(AE54),AE54)+IF(ISNUMBER(AH54),AH54)+IF(ISNUMBER(AK54),AK54)+IF(ISNUMBER(#REF!),#REF!)+IF(ISNUMBER(AN54),AN54)+IF(ISNUMBER(AQ54),AQ54))</f>
        <v>0</v>
      </c>
      <c r="C54" s="3">
        <v>63</v>
      </c>
      <c r="E54" s="15" t="s">
        <v>80</v>
      </c>
      <c r="F54" s="15" t="s">
        <v>55</v>
      </c>
      <c r="G54" s="143" t="s">
        <v>156</v>
      </c>
      <c r="H54" s="63"/>
      <c r="I54" s="99">
        <f>IF($G54="x",0,IF(H54&lt;50,H54-COUNTIFS($G$5:$G54,"x"),0))</f>
        <v>0</v>
      </c>
      <c r="J54" s="39" t="str">
        <f>IF(AND($G54="x",H54&gt;0),0,IF(ISERROR(LOOKUP(I54,Punkte!$D$1:$D$22,Punkte!$E$1:$E$22)),"",LOOKUP((I54),Punkte!$D$1:$D$22,Punkte!$E$1:$E$22)))</f>
        <v/>
      </c>
      <c r="L54" s="99">
        <f>IF($G54="x",0,IF(K54&lt;50,K54-COUNTIFS($G$5:$G54,"x"),0))</f>
        <v>0</v>
      </c>
      <c r="M54" s="39" t="str">
        <f>IF(AND($G54="x",K54&gt;0),0,IF(ISERROR(LOOKUP(L54,Punkte!$D$1:$D$22,Punkte!$E$1:$E$22)),"",LOOKUP((L54),Punkte!$D$1:$D$22,Punkte!$E$1:$E$22)))</f>
        <v/>
      </c>
      <c r="O54" s="99">
        <f>IF($G54="x",0,IF(N54&lt;50,N54-COUNTIFS($G$5:$G54,"x"),0))</f>
        <v>0</v>
      </c>
      <c r="P54" s="39" t="str">
        <f>IF(AND($G54="x",N54&gt;0),0,IF(ISERROR(LOOKUP(O54,Punkte!$D$1:$D$22,Punkte!$E$1:$E$22)),"",LOOKUP((O54),Punkte!$D$1:$D$22,Punkte!$E$1:$E$22)))</f>
        <v/>
      </c>
      <c r="R54" s="99">
        <f>IF($G54="x",0,IF(Q54&lt;50,Q54-COUNTIFS($G$5:$G54,"x"),0))</f>
        <v>0</v>
      </c>
      <c r="S54" s="39" t="str">
        <f>IF(AND($G54="x",Q54&gt;0),0,IF(ISERROR(LOOKUP(R54,Punkte!$D$1:$D$22,Punkte!$E$1:$E$22)),"",LOOKUP((R54),Punkte!$D$1:$D$22,Punkte!$E$1:$E$22)))</f>
        <v/>
      </c>
      <c r="U54" s="99">
        <f>IF($G54="x",0,IF(T54&lt;50,T54-COUNTIFS($G$5:$G54,"x"),0))</f>
        <v>0</v>
      </c>
      <c r="V54" s="39" t="str">
        <f>IF(AND($G54="x",T54&gt;0),0,IF(ISERROR(LOOKUP(U54,Punkte!$D$1:$D$22,Punkte!$E$1:$E$22)),"",LOOKUP((U54),Punkte!$D$1:$D$22,Punkte!$E$1:$E$22)))</f>
        <v/>
      </c>
      <c r="X54" s="99">
        <f>IF($G54="x",0,IF(W54&lt;50,W54-COUNTIFS($G$5:$G54,"x"),0))</f>
        <v>0</v>
      </c>
      <c r="Y54" s="39" t="str">
        <f>IF(AND($G54="x",W54&gt;0),0,IF(ISERROR(LOOKUP(X54,Punkte!$D$1:$D$22,Punkte!$E$1:$E$22)),"",LOOKUP((X54),Punkte!$D$1:$D$22,Punkte!$E$1:$E$22)))</f>
        <v/>
      </c>
      <c r="AA54" s="99">
        <f>IF($G54="x",0,IF(Z54&lt;50,Z54-COUNTIFS($G$5:$G54,"x"),0))</f>
        <v>0</v>
      </c>
      <c r="AB54" s="39" t="str">
        <f>IF(AND($G54="x",Z54&gt;0),0,IF(ISERROR(LOOKUP(AA54,Punkte!$D$1:$D$22,Punkte!$E$1:$E$22)),"",LOOKUP((AA54),Punkte!$D$1:$D$22,Punkte!$E$1:$E$22)))</f>
        <v/>
      </c>
      <c r="AD54" s="99">
        <f>IF($G54="x",0,IF(AC54&lt;50,AC54-COUNTIFS($G$5:$G54,"x"),0))</f>
        <v>0</v>
      </c>
      <c r="AE54" s="39" t="str">
        <f>IF(AND($G54="x",AC54&gt;0),0,IF(ISERROR(LOOKUP(AD54,Punkte!$D$1:$D$22,Punkte!$E$1:$E$22)),"",LOOKUP((AD54),Punkte!$D$1:$D$22,Punkte!$E$1:$E$22)))</f>
        <v/>
      </c>
      <c r="AG54" s="99">
        <f>IF($G54="x",0,IF(AF54&lt;50,AF54-COUNTIFS($G$5:$G54,"x"),0))</f>
        <v>0</v>
      </c>
      <c r="AH54" s="39" t="str">
        <f>IF(AND($G54="x",AF54&gt;0),0,IF(ISERROR(LOOKUP(AG54,Punkte!$D$1:$D$22,Punkte!$E$1:$E$22)),"",LOOKUP((AG54),Punkte!$D$1:$D$22,Punkte!$E$1:$E$22)))</f>
        <v/>
      </c>
      <c r="AJ54" s="99">
        <f>IF($G54="x",0,IF(AI54&lt;50,AI54-COUNTIFS($G$5:$G54,"x"),0))</f>
        <v>0</v>
      </c>
      <c r="AK54" s="39" t="str">
        <f>IF(AND($G54="x",AI54&gt;0),0,IF(ISERROR(LOOKUP(AJ54,Punkte!$D$1:$D$22,Punkte!$E$1:$E$22)),"",LOOKUP((AJ54),Punkte!$D$1:$D$22,Punkte!$E$1:$E$22)))</f>
        <v/>
      </c>
      <c r="AM54" s="99">
        <f>IF($G54="x",0,IF(AL54&lt;50,AL54-COUNTIFS($G$5:$G54,"x"),0))</f>
        <v>0</v>
      </c>
      <c r="AN54" s="39" t="str">
        <f>IF(AND($G54="x",AL54&gt;0),0,IF(ISERROR(LOOKUP(AM54,Punkte!$D$1:$D$22,Punkte!$E$1:$E$22)),"",LOOKUP((AM54),Punkte!$D$1:$D$22,Punkte!$E$1:$E$22)))</f>
        <v/>
      </c>
      <c r="AP54" s="99">
        <f>IF($G54="x",0,IF(AO54&lt;50,AO54-COUNTIFS($G$5:$G54,"x"),0))</f>
        <v>0</v>
      </c>
      <c r="AQ54" s="39" t="str">
        <f>IF(AND($G54="x",AO54&gt;0),0,IF(ISERROR(LOOKUP(AP54,Punkte!$D$1:$D$22,Punkte!$E$1:$E$22)),"",LOOKUP((AP54),Punkte!$D$1:$D$22,Punkte!$E$1:$E$22)))</f>
        <v/>
      </c>
      <c r="AR54" s="120">
        <f t="shared" si="3"/>
        <v>0</v>
      </c>
    </row>
    <row r="55" spans="1:44" x14ac:dyDescent="0.25">
      <c r="A55" s="9">
        <f t="shared" si="2"/>
        <v>20</v>
      </c>
      <c r="B55" s="146">
        <f>SUM(IF(ISNUMBER(J55),J55)+IF(ISNUMBER(M55),M55)+IF(ISNUMBER(P55),P55)+IF(ISNUMBER(S55),S55)+IF(ISNUMBER(V55),V55)+IF(ISNUMBER(Y55),Y55)+IF(ISNUMBER(AB55),AB55)+IF(ISNUMBER(AE55),AE55)+IF(ISNUMBER(AH55),AH55)+IF(ISNUMBER(AK55),AK55)+IF(ISNUMBER(#REF!),#REF!)+IF(ISNUMBER(AN55),AN55)+IF(ISNUMBER(AQ55),AQ55))</f>
        <v>0</v>
      </c>
      <c r="C55" s="3">
        <v>12</v>
      </c>
      <c r="D55" s="19"/>
      <c r="E55" s="15" t="s">
        <v>301</v>
      </c>
      <c r="F55" s="15" t="s">
        <v>109</v>
      </c>
      <c r="G55" s="161" t="s">
        <v>156</v>
      </c>
      <c r="H55" s="63"/>
      <c r="I55" s="99">
        <f>IF($G55="x",0,IF(H55&lt;50,H55-COUNTIFS($G$5:$G55,"x"),0))</f>
        <v>0</v>
      </c>
      <c r="J55" s="39" t="str">
        <f>IF(AND($G55="x",H55&gt;0),0,IF(ISERROR(LOOKUP(I55,Punkte!$D$1:$D$22,Punkte!$E$1:$E$22)),"",LOOKUP((I55),Punkte!$D$1:$D$22,Punkte!$E$1:$E$22)))</f>
        <v/>
      </c>
      <c r="L55" s="99">
        <f>IF($G55="x",0,IF(K55&lt;50,K55-COUNTIFS($G$5:$G55,"x"),0))</f>
        <v>0</v>
      </c>
      <c r="M55" s="39" t="str">
        <f>IF(AND($G55="x",K55&gt;0),0,IF(ISERROR(LOOKUP(L55,Punkte!$D$1:$D$22,Punkte!$E$1:$E$22)),"",LOOKUP((L55),Punkte!$D$1:$D$22,Punkte!$E$1:$E$22)))</f>
        <v/>
      </c>
      <c r="O55" s="99">
        <f>IF($G55="x",0,IF(N55&lt;50,N55-COUNTIFS($G$5:$G55,"x"),0))</f>
        <v>0</v>
      </c>
      <c r="P55" s="39" t="str">
        <f>IF(AND($G55="x",N55&gt;0),0,IF(ISERROR(LOOKUP(O55,Punkte!$D$1:$D$22,Punkte!$E$1:$E$22)),"",LOOKUP((O55),Punkte!$D$1:$D$22,Punkte!$E$1:$E$22)))</f>
        <v/>
      </c>
      <c r="R55" s="99">
        <f>IF($G55="x",0,IF(Q55&lt;50,Q55-COUNTIFS($G$5:$G55,"x"),0))</f>
        <v>0</v>
      </c>
      <c r="S55" s="39" t="str">
        <f>IF(AND($G55="x",Q55&gt;0),0,IF(ISERROR(LOOKUP(R55,Punkte!$D$1:$D$22,Punkte!$E$1:$E$22)),"",LOOKUP((R55),Punkte!$D$1:$D$22,Punkte!$E$1:$E$22)))</f>
        <v/>
      </c>
      <c r="U55" s="99">
        <f>IF($G55="x",0,IF(T55&lt;50,T55-COUNTIFS($G$5:$G55,"x"),0))</f>
        <v>0</v>
      </c>
      <c r="V55" s="39" t="str">
        <f>IF(AND($G55="x",T55&gt;0),0,IF(ISERROR(LOOKUP(U55,Punkte!$D$1:$D$22,Punkte!$E$1:$E$22)),"",LOOKUP((U55),Punkte!$D$1:$D$22,Punkte!$E$1:$E$22)))</f>
        <v/>
      </c>
      <c r="X55" s="99">
        <f>IF($G55="x",0,IF(W55&lt;50,W55-COUNTIFS($G$5:$G55,"x"),0))</f>
        <v>0</v>
      </c>
      <c r="Y55" s="39" t="str">
        <f>IF(AND($G55="x",W55&gt;0),0,IF(ISERROR(LOOKUP(X55,Punkte!$D$1:$D$22,Punkte!$E$1:$E$22)),"",LOOKUP((X55),Punkte!$D$1:$D$22,Punkte!$E$1:$E$22)))</f>
        <v/>
      </c>
      <c r="AA55" s="99">
        <f>IF($G55="x",0,IF(Z55&lt;50,Z55-COUNTIFS($G$5:$G55,"x"),0))</f>
        <v>0</v>
      </c>
      <c r="AB55" s="39" t="str">
        <f>IF(AND($G55="x",Z55&gt;0),0,IF(ISERROR(LOOKUP(AA55,Punkte!$D$1:$D$22,Punkte!$E$1:$E$22)),"",LOOKUP((AA55),Punkte!$D$1:$D$22,Punkte!$E$1:$E$22)))</f>
        <v/>
      </c>
      <c r="AD55" s="99">
        <f>IF($G55="x",0,IF(AC55&lt;50,AC55-COUNTIFS($G$5:$G55,"x"),0))</f>
        <v>0</v>
      </c>
      <c r="AE55" s="39" t="str">
        <f>IF(AND($G55="x",AC55&gt;0),0,IF(ISERROR(LOOKUP(AD55,Punkte!$D$1:$D$22,Punkte!$E$1:$E$22)),"",LOOKUP((AD55),Punkte!$D$1:$D$22,Punkte!$E$1:$E$22)))</f>
        <v/>
      </c>
      <c r="AG55" s="99">
        <f>IF($G55="x",0,IF(AF55&lt;50,AF55-COUNTIFS($G$5:$G55,"x"),0))</f>
        <v>0</v>
      </c>
      <c r="AH55" s="39" t="str">
        <f>IF(AND($G55="x",AF55&gt;0),0,IF(ISERROR(LOOKUP(AG55,Punkte!$D$1:$D$22,Punkte!$E$1:$E$22)),"",LOOKUP((AG55),Punkte!$D$1:$D$22,Punkte!$E$1:$E$22)))</f>
        <v/>
      </c>
      <c r="AJ55" s="99">
        <f>IF($G55="x",0,IF(AI55&lt;50,AI55-COUNTIFS($G$5:$G55,"x"),0))</f>
        <v>0</v>
      </c>
      <c r="AK55" s="39" t="str">
        <f>IF(AND($G55="x",AI55&gt;0),0,IF(ISERROR(LOOKUP(AJ55,Punkte!$D$1:$D$22,Punkte!$E$1:$E$22)),"",LOOKUP((AJ55),Punkte!$D$1:$D$22,Punkte!$E$1:$E$22)))</f>
        <v/>
      </c>
      <c r="AM55" s="99">
        <f>IF($G55="x",0,IF(AL55&lt;50,AL55-COUNTIFS($G$5:$G55,"x"),0))</f>
        <v>0</v>
      </c>
      <c r="AN55" s="39" t="str">
        <f>IF(AND($G55="x",AL55&gt;0),0,IF(ISERROR(LOOKUP(AM55,Punkte!$D$1:$D$22,Punkte!$E$1:$E$22)),"",LOOKUP((AM55),Punkte!$D$1:$D$22,Punkte!$E$1:$E$22)))</f>
        <v/>
      </c>
      <c r="AP55" s="99">
        <f>IF($G55="x",0,IF(AO55&lt;50,AO55-COUNTIFS($G$5:$G55,"x"),0))</f>
        <v>0</v>
      </c>
      <c r="AQ55" s="39" t="str">
        <f>IF(AND($G55="x",AO55&gt;0),0,IF(ISERROR(LOOKUP(AP55,Punkte!$D$1:$D$22,Punkte!$E$1:$E$22)),"",LOOKUP((AP55),Punkte!$D$1:$D$22,Punkte!$E$1:$E$22)))</f>
        <v/>
      </c>
      <c r="AR55" s="120">
        <f t="shared" si="3"/>
        <v>0</v>
      </c>
    </row>
    <row r="56" spans="1:44" x14ac:dyDescent="0.25">
      <c r="A56" s="9">
        <f t="shared" si="2"/>
        <v>20</v>
      </c>
      <c r="B56" s="146">
        <f>SUM(IF(ISNUMBER(J56),J56)+IF(ISNUMBER(M56),M56)+IF(ISNUMBER(P56),P56)+IF(ISNUMBER(S56),S56)+IF(ISNUMBER(V56),V56)+IF(ISNUMBER(Y56),Y56)+IF(ISNUMBER(AB56),AB56)+IF(ISNUMBER(AE56),AE56)+IF(ISNUMBER(AH56),AH56)+IF(ISNUMBER(AK56),AK56)+IF(ISNUMBER(#REF!),#REF!)+IF(ISNUMBER(AN56),AN56)+IF(ISNUMBER(AQ56),AQ56))</f>
        <v>0</v>
      </c>
      <c r="C56" s="18">
        <v>56</v>
      </c>
      <c r="D56" s="20"/>
      <c r="E56" s="15" t="s">
        <v>298</v>
      </c>
      <c r="F56" s="15" t="s">
        <v>299</v>
      </c>
      <c r="G56" s="143" t="s">
        <v>156</v>
      </c>
      <c r="H56" s="63"/>
      <c r="I56" s="99">
        <f>IF($G56="x",0,IF(H56&lt;50,H56-COUNTIFS($G$5:$G56,"x"),0))</f>
        <v>0</v>
      </c>
      <c r="J56" s="39" t="str">
        <f>IF(AND($G56="x",H56&gt;0),0,IF(ISERROR(LOOKUP(I56,Punkte!$D$1:$D$22,Punkte!$E$1:$E$22)),"",LOOKUP((I56),Punkte!$D$1:$D$22,Punkte!$E$1:$E$22)))</f>
        <v/>
      </c>
      <c r="L56" s="99">
        <f>IF($G56="x",0,IF(K56&lt;50,K56-COUNTIFS($G$5:$G56,"x"),0))</f>
        <v>0</v>
      </c>
      <c r="M56" s="39" t="str">
        <f>IF(AND($G56="x",K56&gt;0),0,IF(ISERROR(LOOKUP(L56,Punkte!$D$1:$D$22,Punkte!$E$1:$E$22)),"",LOOKUP((L56),Punkte!$D$1:$D$22,Punkte!$E$1:$E$22)))</f>
        <v/>
      </c>
      <c r="O56" s="99">
        <f>IF($G56="x",0,IF(N56&lt;50,N56-COUNTIFS($G$5:$G56,"x"),0))</f>
        <v>0</v>
      </c>
      <c r="P56" s="39" t="str">
        <f>IF(AND($G56="x",N56&gt;0),0,IF(ISERROR(LOOKUP(O56,Punkte!$D$1:$D$22,Punkte!$E$1:$E$22)),"",LOOKUP((O56),Punkte!$D$1:$D$22,Punkte!$E$1:$E$22)))</f>
        <v/>
      </c>
      <c r="R56" s="99">
        <f>IF($G56="x",0,IF(Q56&lt;50,Q56-COUNTIFS($G$5:$G56,"x"),0))</f>
        <v>0</v>
      </c>
      <c r="S56" s="39" t="str">
        <f>IF(AND($G56="x",Q56&gt;0),0,IF(ISERROR(LOOKUP(R56,Punkte!$D$1:$D$22,Punkte!$E$1:$E$22)),"",LOOKUP((R56),Punkte!$D$1:$D$22,Punkte!$E$1:$E$22)))</f>
        <v/>
      </c>
      <c r="U56" s="99">
        <f>IF($G56="x",0,IF(T56&lt;50,T56-COUNTIFS($G$5:$G56,"x"),0))</f>
        <v>0</v>
      </c>
      <c r="V56" s="39" t="str">
        <f>IF(AND($G56="x",T56&gt;0),0,IF(ISERROR(LOOKUP(U56,Punkte!$D$1:$D$22,Punkte!$E$1:$E$22)),"",LOOKUP((U56),Punkte!$D$1:$D$22,Punkte!$E$1:$E$22)))</f>
        <v/>
      </c>
      <c r="X56" s="99">
        <f>IF($G56="x",0,IF(W56&lt;50,W56-COUNTIFS($G$5:$G56,"x"),0))</f>
        <v>0</v>
      </c>
      <c r="Y56" s="39" t="str">
        <f>IF(AND($G56="x",W56&gt;0),0,IF(ISERROR(LOOKUP(X56,Punkte!$D$1:$D$22,Punkte!$E$1:$E$22)),"",LOOKUP((X56),Punkte!$D$1:$D$22,Punkte!$E$1:$E$22)))</f>
        <v/>
      </c>
      <c r="AA56" s="99">
        <f>IF($G56="x",0,IF(Z56&lt;50,Z56-COUNTIFS($G$5:$G56,"x"),0))</f>
        <v>0</v>
      </c>
      <c r="AB56" s="39" t="str">
        <f>IF(AND($G56="x",Z56&gt;0),0,IF(ISERROR(LOOKUP(AA56,Punkte!$D$1:$D$22,Punkte!$E$1:$E$22)),"",LOOKUP((AA56),Punkte!$D$1:$D$22,Punkte!$E$1:$E$22)))</f>
        <v/>
      </c>
      <c r="AD56" s="99">
        <f>IF($G56="x",0,IF(AC56&lt;50,AC56-COUNTIFS($G$5:$G56,"x"),0))</f>
        <v>0</v>
      </c>
      <c r="AE56" s="39" t="str">
        <f>IF(AND($G56="x",AC56&gt;0),0,IF(ISERROR(LOOKUP(AD56,Punkte!$D$1:$D$22,Punkte!$E$1:$E$22)),"",LOOKUP((AD56),Punkte!$D$1:$D$22,Punkte!$E$1:$E$22)))</f>
        <v/>
      </c>
      <c r="AG56" s="99">
        <f>IF($G56="x",0,IF(AF56&lt;50,AF56-COUNTIFS($G$5:$G56,"x"),0))</f>
        <v>0</v>
      </c>
      <c r="AH56" s="39" t="str">
        <f>IF(AND($G56="x",AF56&gt;0),0,IF(ISERROR(LOOKUP(AG56,Punkte!$D$1:$D$22,Punkte!$E$1:$E$22)),"",LOOKUP((AG56),Punkte!$D$1:$D$22,Punkte!$E$1:$E$22)))</f>
        <v/>
      </c>
      <c r="AJ56" s="99">
        <f>IF($G56="x",0,IF(AI56&lt;50,AI56-COUNTIFS($G$5:$G56,"x"),0))</f>
        <v>0</v>
      </c>
      <c r="AK56" s="39" t="str">
        <f>IF(AND($G56="x",AI56&gt;0),0,IF(ISERROR(LOOKUP(AJ56,Punkte!$D$1:$D$22,Punkte!$E$1:$E$22)),"",LOOKUP((AJ56),Punkte!$D$1:$D$22,Punkte!$E$1:$E$22)))</f>
        <v/>
      </c>
      <c r="AM56" s="99">
        <f>IF($G56="x",0,IF(AL56&lt;50,AL56-COUNTIFS($G$5:$G56,"x"),0))</f>
        <v>0</v>
      </c>
      <c r="AN56" s="39" t="str">
        <f>IF(AND($G56="x",AL56&gt;0),0,IF(ISERROR(LOOKUP(AM56,Punkte!$D$1:$D$22,Punkte!$E$1:$E$22)),"",LOOKUP((AM56),Punkte!$D$1:$D$22,Punkte!$E$1:$E$22)))</f>
        <v/>
      </c>
      <c r="AP56" s="99">
        <f>IF($G56="x",0,IF(AO56&lt;50,AO56-COUNTIFS($G$5:$G56,"x"),0))</f>
        <v>0</v>
      </c>
      <c r="AQ56" s="39" t="str">
        <f>IF(AND($G56="x",AO56&gt;0),0,IF(ISERROR(LOOKUP(AP56,Punkte!$D$1:$D$22,Punkte!$E$1:$E$22)),"",LOOKUP((AP56),Punkte!$D$1:$D$22,Punkte!$E$1:$E$22)))</f>
        <v/>
      </c>
      <c r="AR56" s="120">
        <f t="shared" si="3"/>
        <v>0</v>
      </c>
    </row>
    <row r="57" spans="1:44" x14ac:dyDescent="0.25">
      <c r="A57" s="9">
        <f t="shared" si="2"/>
        <v>20</v>
      </c>
      <c r="B57" s="146">
        <f>SUM(IF(ISNUMBER(J57),J57)+IF(ISNUMBER(M57),M57)+IF(ISNUMBER(P57),P57)+IF(ISNUMBER(S57),S57)+IF(ISNUMBER(V57),V57)+IF(ISNUMBER(Y57),Y57)+IF(ISNUMBER(AB57),AB57)+IF(ISNUMBER(AE57),AE57)+IF(ISNUMBER(AH57),AH57)+IF(ISNUMBER(AK57),AK57)+IF(ISNUMBER(#REF!),#REF!)+IF(ISNUMBER(AN57),AN57)+IF(ISNUMBER(AQ57),AQ57))</f>
        <v>0</v>
      </c>
      <c r="C57" s="18">
        <v>2</v>
      </c>
      <c r="D57" s="20"/>
      <c r="E57" s="15" t="s">
        <v>286</v>
      </c>
      <c r="F57" s="15" t="s">
        <v>287</v>
      </c>
      <c r="G57" s="164" t="s">
        <v>156</v>
      </c>
      <c r="H57" s="63"/>
      <c r="I57" s="99">
        <f>IF($G57="x",0,IF(H57&lt;50,H57-COUNTIFS($G$5:$G57,"x"),0))</f>
        <v>0</v>
      </c>
      <c r="J57" s="39" t="str">
        <f>IF(AND($G57="x",H57&gt;0),0,IF(ISERROR(LOOKUP(I57,Punkte!$D$1:$D$22,Punkte!$E$1:$E$22)),"",LOOKUP((I57),Punkte!$D$1:$D$22,Punkte!$E$1:$E$22)))</f>
        <v/>
      </c>
      <c r="L57" s="99">
        <f>IF($G57="x",0,IF(K57&lt;50,K57-COUNTIFS($G$5:$G57,"x"),0))</f>
        <v>0</v>
      </c>
      <c r="M57" s="39" t="str">
        <f>IF(AND($G57="x",K57&gt;0),0,IF(ISERROR(LOOKUP(L57,Punkte!$D$1:$D$22,Punkte!$E$1:$E$22)),"",LOOKUP((L57),Punkte!$D$1:$D$22,Punkte!$E$1:$E$22)))</f>
        <v/>
      </c>
      <c r="O57" s="99">
        <f>IF($G57="x",0,IF(N57&lt;50,N57-COUNTIFS($G$5:$G57,"x"),0))</f>
        <v>0</v>
      </c>
      <c r="P57" s="39" t="str">
        <f>IF(AND($G57="x",N57&gt;0),0,IF(ISERROR(LOOKUP(O57,Punkte!$D$1:$D$22,Punkte!$E$1:$E$22)),"",LOOKUP((O57),Punkte!$D$1:$D$22,Punkte!$E$1:$E$22)))</f>
        <v/>
      </c>
      <c r="R57" s="99">
        <f>IF($G57="x",0,IF(Q57&lt;50,Q57-COUNTIFS($G$5:$G57,"x"),0))</f>
        <v>0</v>
      </c>
      <c r="S57" s="39" t="str">
        <f>IF(AND($G57="x",Q57&gt;0),0,IF(ISERROR(LOOKUP(R57,Punkte!$D$1:$D$22,Punkte!$E$1:$E$22)),"",LOOKUP((R57),Punkte!$D$1:$D$22,Punkte!$E$1:$E$22)))</f>
        <v/>
      </c>
      <c r="U57" s="99">
        <f>IF($G57="x",0,IF(T57&lt;50,T57-COUNTIFS($G$5:$G57,"x"),0))</f>
        <v>0</v>
      </c>
      <c r="V57" s="39" t="str">
        <f>IF(AND($G57="x",T57&gt;0),0,IF(ISERROR(LOOKUP(U57,Punkte!$D$1:$D$22,Punkte!$E$1:$E$22)),"",LOOKUP((U57),Punkte!$D$1:$D$22,Punkte!$E$1:$E$22)))</f>
        <v/>
      </c>
      <c r="X57" s="99">
        <f>IF($G57="x",0,IF(W57&lt;50,W57-COUNTIFS($G$5:$G57,"x"),0))</f>
        <v>0</v>
      </c>
      <c r="Y57" s="39" t="str">
        <f>IF(AND($G57="x",W57&gt;0),0,IF(ISERROR(LOOKUP(X57,Punkte!$D$1:$D$22,Punkte!$E$1:$E$22)),"",LOOKUP((X57),Punkte!$D$1:$D$22,Punkte!$E$1:$E$22)))</f>
        <v/>
      </c>
      <c r="AA57" s="99">
        <f>IF($G57="x",0,IF(Z57&lt;50,Z57-COUNTIFS($G$5:$G57,"x"),0))</f>
        <v>0</v>
      </c>
      <c r="AB57" s="39" t="str">
        <f>IF(AND($G57="x",Z57&gt;0),0,IF(ISERROR(LOOKUP(AA57,Punkte!$D$1:$D$22,Punkte!$E$1:$E$22)),"",LOOKUP((AA57),Punkte!$D$1:$D$22,Punkte!$E$1:$E$22)))</f>
        <v/>
      </c>
      <c r="AD57" s="99">
        <f>IF($G57="x",0,IF(AC57&lt;50,AC57-COUNTIFS($G$5:$G57,"x"),0))</f>
        <v>0</v>
      </c>
      <c r="AE57" s="39" t="str">
        <f>IF(AND($G57="x",AC57&gt;0),0,IF(ISERROR(LOOKUP(AD57,Punkte!$D$1:$D$22,Punkte!$E$1:$E$22)),"",LOOKUP((AD57),Punkte!$D$1:$D$22,Punkte!$E$1:$E$22)))</f>
        <v/>
      </c>
      <c r="AG57" s="99">
        <f>IF($G57="x",0,IF(AF57&lt;50,AF57-COUNTIFS($G$5:$G57,"x"),0))</f>
        <v>0</v>
      </c>
      <c r="AH57" s="39" t="str">
        <f>IF(AND($G57="x",AF57&gt;0),0,IF(ISERROR(LOOKUP(AG57,Punkte!$D$1:$D$22,Punkte!$E$1:$E$22)),"",LOOKUP((AG57),Punkte!$D$1:$D$22,Punkte!$E$1:$E$22)))</f>
        <v/>
      </c>
      <c r="AJ57" s="99">
        <f>IF($G57="x",0,IF(AI57&lt;50,AI57-COUNTIFS($G$5:$G57,"x"),0))</f>
        <v>0</v>
      </c>
      <c r="AK57" s="39" t="str">
        <f>IF(AND($G57="x",AI57&gt;0),0,IF(ISERROR(LOOKUP(AJ57,Punkte!$D$1:$D$22,Punkte!$E$1:$E$22)),"",LOOKUP((AJ57),Punkte!$D$1:$D$22,Punkte!$E$1:$E$22)))</f>
        <v/>
      </c>
      <c r="AM57" s="99">
        <f>IF($G57="x",0,IF(AL57&lt;50,AL57-COUNTIFS($G$5:$G57,"x"),0))</f>
        <v>0</v>
      </c>
      <c r="AN57" s="39" t="str">
        <f>IF(AND($G57="x",AL57&gt;0),0,IF(ISERROR(LOOKUP(AM57,Punkte!$D$1:$D$22,Punkte!$E$1:$E$22)),"",LOOKUP((AM57),Punkte!$D$1:$D$22,Punkte!$E$1:$E$22)))</f>
        <v/>
      </c>
      <c r="AP57" s="99">
        <f>IF($G57="x",0,IF(AO57&lt;50,AO57-COUNTIFS($G$5:$G57,"x"),0))</f>
        <v>0</v>
      </c>
      <c r="AQ57" s="39" t="str">
        <f>IF(AND($G57="x",AO57&gt;0),0,IF(ISERROR(LOOKUP(AP57,Punkte!$D$1:$D$22,Punkte!$E$1:$E$22)),"",LOOKUP((AP57),Punkte!$D$1:$D$22,Punkte!$E$1:$E$22)))</f>
        <v/>
      </c>
      <c r="AR57" s="120">
        <f t="shared" si="3"/>
        <v>0</v>
      </c>
    </row>
    <row r="58" spans="1:44" x14ac:dyDescent="0.25">
      <c r="A58" s="9">
        <f t="shared" si="2"/>
        <v>20</v>
      </c>
      <c r="B58" s="146">
        <f>SUM(IF(ISNUMBER(J58),J58)+IF(ISNUMBER(M58),M58)+IF(ISNUMBER(P58),P58)+IF(ISNUMBER(S58),S58)+IF(ISNUMBER(V58),V58)+IF(ISNUMBER(Y58),Y58)+IF(ISNUMBER(AB58),AB58)+IF(ISNUMBER(AE58),AE58)+IF(ISNUMBER(AH58),AH58)+IF(ISNUMBER(AK58),AK58)+IF(ISNUMBER(#REF!),#REF!)+IF(ISNUMBER(AN58),AN58)+IF(ISNUMBER(AQ58),AQ58))</f>
        <v>0</v>
      </c>
      <c r="C58" s="18">
        <v>46</v>
      </c>
      <c r="D58" s="20"/>
      <c r="E58" s="15" t="s">
        <v>76</v>
      </c>
      <c r="F58" s="15" t="s">
        <v>77</v>
      </c>
      <c r="G58" s="175" t="s">
        <v>156</v>
      </c>
      <c r="H58" s="63"/>
      <c r="I58" s="99">
        <f>IF($G58="x",0,IF(H58&lt;50,H58-COUNTIFS($G$5:$G58,"x"),0))</f>
        <v>0</v>
      </c>
      <c r="J58" s="39" t="str">
        <f>IF(AND($G58="x",H58&gt;0),0,IF(ISERROR(LOOKUP(I58,Punkte!$D$1:$D$22,Punkte!$E$1:$E$22)),"",LOOKUP((I58),Punkte!$D$1:$D$22,Punkte!$E$1:$E$22)))</f>
        <v/>
      </c>
      <c r="L58" s="99">
        <f>IF($G58="x",0,IF(K58&lt;50,K58-COUNTIFS($G$5:$G58,"x"),0))</f>
        <v>0</v>
      </c>
      <c r="M58" s="39" t="str">
        <f>IF(AND($G58="x",K58&gt;0),0,IF(ISERROR(LOOKUP(L58,Punkte!$D$1:$D$22,Punkte!$E$1:$E$22)),"",LOOKUP((L58),Punkte!$D$1:$D$22,Punkte!$E$1:$E$22)))</f>
        <v/>
      </c>
      <c r="O58" s="99">
        <f>IF($G58="x",0,IF(N58&lt;50,N58-COUNTIFS($G$5:$G58,"x"),0))</f>
        <v>0</v>
      </c>
      <c r="P58" s="39" t="str">
        <f>IF(AND($G58="x",N58&gt;0),0,IF(ISERROR(LOOKUP(O58,Punkte!$D$1:$D$22,Punkte!$E$1:$E$22)),"",LOOKUP((O58),Punkte!$D$1:$D$22,Punkte!$E$1:$E$22)))</f>
        <v/>
      </c>
      <c r="R58" s="99">
        <f>IF($G58="x",0,IF(Q58&lt;50,Q58-COUNTIFS($G$5:$G58,"x"),0))</f>
        <v>0</v>
      </c>
      <c r="S58" s="39" t="str">
        <f>IF(AND($G58="x",Q58&gt;0),0,IF(ISERROR(LOOKUP(R58,Punkte!$D$1:$D$22,Punkte!$E$1:$E$22)),"",LOOKUP((R58),Punkte!$D$1:$D$22,Punkte!$E$1:$E$22)))</f>
        <v/>
      </c>
      <c r="U58" s="99">
        <f>IF($G58="x",0,IF(T58&lt;50,T58-COUNTIFS($G$5:$G58,"x"),0))</f>
        <v>0</v>
      </c>
      <c r="V58" s="39" t="str">
        <f>IF(AND($G58="x",T58&gt;0),0,IF(ISERROR(LOOKUP(U58,Punkte!$D$1:$D$22,Punkte!$E$1:$E$22)),"",LOOKUP((U58),Punkte!$D$1:$D$22,Punkte!$E$1:$E$22)))</f>
        <v/>
      </c>
      <c r="X58" s="99">
        <f>IF($G58="x",0,IF(W58&lt;50,W58-COUNTIFS($G$5:$G58,"x"),0))</f>
        <v>0</v>
      </c>
      <c r="Y58" s="39" t="str">
        <f>IF(AND($G58="x",W58&gt;0),0,IF(ISERROR(LOOKUP(X58,Punkte!$D$1:$D$22,Punkte!$E$1:$E$22)),"",LOOKUP((X58),Punkte!$D$1:$D$22,Punkte!$E$1:$E$22)))</f>
        <v/>
      </c>
      <c r="AA58" s="99">
        <f>IF($G58="x",0,IF(Z58&lt;50,Z58-COUNTIFS($G$5:$G58,"x"),0))</f>
        <v>0</v>
      </c>
      <c r="AB58" s="39" t="str">
        <f>IF(AND($G58="x",Z58&gt;0),0,IF(ISERROR(LOOKUP(AA58,Punkte!$D$1:$D$22,Punkte!$E$1:$E$22)),"",LOOKUP((AA58),Punkte!$D$1:$D$22,Punkte!$E$1:$E$22)))</f>
        <v/>
      </c>
      <c r="AD58" s="99">
        <f>IF($G58="x",0,IF(AC58&lt;50,AC58-COUNTIFS($G$5:$G58,"x"),0))</f>
        <v>0</v>
      </c>
      <c r="AE58" s="39" t="str">
        <f>IF(AND($G58="x",AC58&gt;0),0,IF(ISERROR(LOOKUP(AD58,Punkte!$D$1:$D$22,Punkte!$E$1:$E$22)),"",LOOKUP((AD58),Punkte!$D$1:$D$22,Punkte!$E$1:$E$22)))</f>
        <v/>
      </c>
      <c r="AG58" s="99">
        <f>IF($G58="x",0,IF(AF58&lt;50,AF58-COUNTIFS($G$5:$G58,"x"),0))</f>
        <v>0</v>
      </c>
      <c r="AH58" s="39" t="str">
        <f>IF(AND($G58="x",AF58&gt;0),0,IF(ISERROR(LOOKUP(AG58,Punkte!$D$1:$D$22,Punkte!$E$1:$E$22)),"",LOOKUP((AG58),Punkte!$D$1:$D$22,Punkte!$E$1:$E$22)))</f>
        <v/>
      </c>
      <c r="AJ58" s="99">
        <f>IF($G58="x",0,IF(AI58&lt;50,AI58-COUNTIFS($G$5:$G58,"x"),0))</f>
        <v>0</v>
      </c>
      <c r="AK58" s="39" t="str">
        <f>IF(AND($G58="x",AI58&gt;0),0,IF(ISERROR(LOOKUP(AJ58,Punkte!$D$1:$D$22,Punkte!$E$1:$E$22)),"",LOOKUP((AJ58),Punkte!$D$1:$D$22,Punkte!$E$1:$E$22)))</f>
        <v/>
      </c>
      <c r="AM58" s="99">
        <f>IF($G58="x",0,IF(AL58&lt;50,AL58-COUNTIFS($G$5:$G58,"x"),0))</f>
        <v>0</v>
      </c>
      <c r="AN58" s="39" t="str">
        <f>IF(AND($G58="x",AL58&gt;0),0,IF(ISERROR(LOOKUP(AM58,Punkte!$D$1:$D$22,Punkte!$E$1:$E$22)),"",LOOKUP((AM58),Punkte!$D$1:$D$22,Punkte!$E$1:$E$22)))</f>
        <v/>
      </c>
      <c r="AP58" s="99">
        <f>IF($G58="x",0,IF(AO58&lt;50,AO58-COUNTIFS($G$5:$G58,"x"),0))</f>
        <v>0</v>
      </c>
      <c r="AQ58" s="39" t="str">
        <f>IF(AND($G58="x",AO58&gt;0),0,IF(ISERROR(LOOKUP(AP58,Punkte!$D$1:$D$22,Punkte!$E$1:$E$22)),"",LOOKUP((AP58),Punkte!$D$1:$D$22,Punkte!$E$1:$E$22)))</f>
        <v/>
      </c>
      <c r="AR58" s="120">
        <f t="shared" si="3"/>
        <v>0</v>
      </c>
    </row>
    <row r="59" spans="1:44" x14ac:dyDescent="0.25">
      <c r="A59" s="9">
        <f t="shared" si="2"/>
        <v>20</v>
      </c>
      <c r="B59" s="146">
        <f>SUM(IF(ISNUMBER(J59),J59)+IF(ISNUMBER(M59),M59)+IF(ISNUMBER(P59),P59)+IF(ISNUMBER(S59),S59)+IF(ISNUMBER(V59),V59)+IF(ISNUMBER(Y59),Y59)+IF(ISNUMBER(AB59),AB59)+IF(ISNUMBER(AE59),AE59)+IF(ISNUMBER(AH59),AH59)+IF(ISNUMBER(AK59),AK59)+IF(ISNUMBER(#REF!),#REF!)+IF(ISNUMBER(AN59),AN59)+IF(ISNUMBER(AQ59),AQ59))</f>
        <v>0</v>
      </c>
      <c r="C59" s="3">
        <v>8</v>
      </c>
      <c r="D59" s="19"/>
      <c r="E59" s="15" t="s">
        <v>65</v>
      </c>
      <c r="F59" s="15" t="s">
        <v>66</v>
      </c>
      <c r="G59" s="175" t="s">
        <v>156</v>
      </c>
      <c r="H59" s="63"/>
      <c r="I59" s="99">
        <f>IF($G59="x",0,IF(H59&lt;50,H59-COUNTIFS($G$5:$G59,"x"),0))</f>
        <v>0</v>
      </c>
      <c r="J59" s="39" t="str">
        <f>IF(AND($G59="x",H59&gt;0),0,IF(ISERROR(LOOKUP(I59,Punkte!$D$1:$D$22,Punkte!$E$1:$E$22)),"",LOOKUP((I59),Punkte!$D$1:$D$22,Punkte!$E$1:$E$22)))</f>
        <v/>
      </c>
      <c r="L59" s="99">
        <f>IF($G59="x",0,IF(K59&lt;50,K59-COUNTIFS($G$5:$G59,"x"),0))</f>
        <v>0</v>
      </c>
      <c r="M59" s="39" t="str">
        <f>IF(AND($G59="x",K59&gt;0),0,IF(ISERROR(LOOKUP(L59,Punkte!$D$1:$D$22,Punkte!$E$1:$E$22)),"",LOOKUP((L59),Punkte!$D$1:$D$22,Punkte!$E$1:$E$22)))</f>
        <v/>
      </c>
      <c r="O59" s="99">
        <f>IF($G59="x",0,IF(N59&lt;50,N59-COUNTIFS($G$5:$G59,"x"),0))</f>
        <v>0</v>
      </c>
      <c r="P59" s="39" t="str">
        <f>IF(AND($G59="x",N59&gt;0),0,IF(ISERROR(LOOKUP(O59,Punkte!$D$1:$D$22,Punkte!$E$1:$E$22)),"",LOOKUP((O59),Punkte!$D$1:$D$22,Punkte!$E$1:$E$22)))</f>
        <v/>
      </c>
      <c r="R59" s="99">
        <f>IF($G59="x",0,IF(Q59&lt;50,Q59-COUNTIFS($G$5:$G59,"x"),0))</f>
        <v>0</v>
      </c>
      <c r="S59" s="39" t="str">
        <f>IF(AND($G59="x",Q59&gt;0),0,IF(ISERROR(LOOKUP(R59,Punkte!$D$1:$D$22,Punkte!$E$1:$E$22)),"",LOOKUP((R59),Punkte!$D$1:$D$22,Punkte!$E$1:$E$22)))</f>
        <v/>
      </c>
      <c r="U59" s="99">
        <f>IF($G59="x",0,IF(T59&lt;50,T59-COUNTIFS($G$5:$G59,"x"),0))</f>
        <v>0</v>
      </c>
      <c r="V59" s="39" t="str">
        <f>IF(AND($G59="x",T59&gt;0),0,IF(ISERROR(LOOKUP(U59,Punkte!$D$1:$D$22,Punkte!$E$1:$E$22)),"",LOOKUP((U59),Punkte!$D$1:$D$22,Punkte!$E$1:$E$22)))</f>
        <v/>
      </c>
      <c r="X59" s="99">
        <f>IF($G59="x",0,IF(W59&lt;50,W59-COUNTIFS($G$5:$G59,"x"),0))</f>
        <v>0</v>
      </c>
      <c r="Y59" s="39" t="str">
        <f>IF(AND($G59="x",W59&gt;0),0,IF(ISERROR(LOOKUP(X59,Punkte!$D$1:$D$22,Punkte!$E$1:$E$22)),"",LOOKUP((X59),Punkte!$D$1:$D$22,Punkte!$E$1:$E$22)))</f>
        <v/>
      </c>
      <c r="AA59" s="99">
        <f>IF($G59="x",0,IF(Z59&lt;50,Z59-COUNTIFS($G$5:$G59,"x"),0))</f>
        <v>0</v>
      </c>
      <c r="AB59" s="39" t="str">
        <f>IF(AND($G59="x",Z59&gt;0),0,IF(ISERROR(LOOKUP(AA59,Punkte!$D$1:$D$22,Punkte!$E$1:$E$22)),"",LOOKUP((AA59),Punkte!$D$1:$D$22,Punkte!$E$1:$E$22)))</f>
        <v/>
      </c>
      <c r="AD59" s="99">
        <f>IF($G59="x",0,IF(AC59&lt;50,AC59-COUNTIFS($G$5:$G59,"x"),0))</f>
        <v>0</v>
      </c>
      <c r="AE59" s="39" t="str">
        <f>IF(AND($G59="x",AC59&gt;0),0,IF(ISERROR(LOOKUP(AD59,Punkte!$D$1:$D$22,Punkte!$E$1:$E$22)),"",LOOKUP((AD59),Punkte!$D$1:$D$22,Punkte!$E$1:$E$22)))</f>
        <v/>
      </c>
      <c r="AG59" s="99">
        <f>IF($G59="x",0,IF(AF59&lt;50,AF59-COUNTIFS($G$5:$G59,"x"),0))</f>
        <v>0</v>
      </c>
      <c r="AH59" s="39" t="str">
        <f>IF(AND($G59="x",AF59&gt;0),0,IF(ISERROR(LOOKUP(AG59,Punkte!$D$1:$D$22,Punkte!$E$1:$E$22)),"",LOOKUP((AG59),Punkte!$D$1:$D$22,Punkte!$E$1:$E$22)))</f>
        <v/>
      </c>
      <c r="AJ59" s="99">
        <f>IF($G59="x",0,IF(AI59&lt;50,AI59-COUNTIFS($G$5:$G59,"x"),0))</f>
        <v>0</v>
      </c>
      <c r="AK59" s="39" t="str">
        <f>IF(AND($G59="x",AI59&gt;0),0,IF(ISERROR(LOOKUP(AJ59,Punkte!$D$1:$D$22,Punkte!$E$1:$E$22)),"",LOOKUP((AJ59),Punkte!$D$1:$D$22,Punkte!$E$1:$E$22)))</f>
        <v/>
      </c>
      <c r="AM59" s="99">
        <f>IF($G59="x",0,IF(AL59&lt;50,AL59-COUNTIFS($G$5:$G59,"x"),0))</f>
        <v>0</v>
      </c>
      <c r="AN59" s="39" t="str">
        <f>IF(AND($G59="x",AL59&gt;0),0,IF(ISERROR(LOOKUP(AM59,Punkte!$D$1:$D$22,Punkte!$E$1:$E$22)),"",LOOKUP((AM59),Punkte!$D$1:$D$22,Punkte!$E$1:$E$22)))</f>
        <v/>
      </c>
      <c r="AP59" s="99">
        <f>IF($G59="x",0,IF(AO59&lt;50,AO59-COUNTIFS($G$5:$G59,"x"),0))</f>
        <v>0</v>
      </c>
      <c r="AQ59" s="39" t="str">
        <f>IF(AND($G59="x",AO59&gt;0),0,IF(ISERROR(LOOKUP(AP59,Punkte!$D$1:$D$22,Punkte!$E$1:$E$22)),"",LOOKUP((AP59),Punkte!$D$1:$D$22,Punkte!$E$1:$E$22)))</f>
        <v/>
      </c>
      <c r="AR59" s="120">
        <f t="shared" si="3"/>
        <v>0</v>
      </c>
    </row>
    <row r="60" spans="1:44" x14ac:dyDescent="0.25">
      <c r="A60" s="9">
        <f t="shared" si="2"/>
        <v>20</v>
      </c>
      <c r="B60" s="146">
        <f>SUM(IF(ISNUMBER(J60),J60)+IF(ISNUMBER(M60),M60)+IF(ISNUMBER(P60),P60)+IF(ISNUMBER(S60),S60)+IF(ISNUMBER(V60),V60)+IF(ISNUMBER(Y60),Y60)+IF(ISNUMBER(AB60),AB60)+IF(ISNUMBER(AE60),AE60)+IF(ISNUMBER(AH60),AH60)+IF(ISNUMBER(AK60),AK60)+IF(ISNUMBER(#REF!),#REF!)+IF(ISNUMBER(AN60),AN60)+IF(ISNUMBER(AQ60),AQ60))</f>
        <v>0</v>
      </c>
      <c r="C60" s="3">
        <v>37</v>
      </c>
      <c r="D60" s="19" t="s">
        <v>67</v>
      </c>
      <c r="E60" s="15" t="s">
        <v>68</v>
      </c>
      <c r="F60" s="15" t="s">
        <v>84</v>
      </c>
      <c r="G60" s="143" t="s">
        <v>156</v>
      </c>
      <c r="H60" s="63"/>
      <c r="I60" s="99">
        <f>IF($G60="x",0,IF(H60&lt;50,H60-COUNTIFS($G$5:$G60,"x"),0))</f>
        <v>0</v>
      </c>
      <c r="J60" s="39" t="str">
        <f>IF(AND($G60="x",H60&gt;0),0,IF(ISERROR(LOOKUP(I60,Punkte!$D$1:$D$22,Punkte!$E$1:$E$22)),"",LOOKUP((I60),Punkte!$D$1:$D$22,Punkte!$E$1:$E$22)))</f>
        <v/>
      </c>
      <c r="L60" s="99">
        <f>IF($G60="x",0,IF(K60&lt;50,K60-COUNTIFS($G$5:$G60,"x"),0))</f>
        <v>0</v>
      </c>
      <c r="M60" s="39" t="str">
        <f>IF(AND($G60="x",K60&gt;0),0,IF(ISERROR(LOOKUP(L60,Punkte!$D$1:$D$22,Punkte!$E$1:$E$22)),"",LOOKUP((L60),Punkte!$D$1:$D$22,Punkte!$E$1:$E$22)))</f>
        <v/>
      </c>
      <c r="O60" s="99">
        <f>IF($G60="x",0,IF(N60&lt;50,N60-COUNTIFS($G$5:$G60,"x"),0))</f>
        <v>0</v>
      </c>
      <c r="P60" s="39" t="str">
        <f>IF(AND($G60="x",N60&gt;0),0,IF(ISERROR(LOOKUP(O60,Punkte!$D$1:$D$22,Punkte!$E$1:$E$22)),"",LOOKUP((O60),Punkte!$D$1:$D$22,Punkte!$E$1:$E$22)))</f>
        <v/>
      </c>
      <c r="R60" s="99">
        <f>IF($G60="x",0,IF(Q60&lt;50,Q60-COUNTIFS($G$5:$G60,"x"),0))</f>
        <v>0</v>
      </c>
      <c r="S60" s="39" t="str">
        <f>IF(AND($G60="x",Q60&gt;0),0,IF(ISERROR(LOOKUP(R60,Punkte!$D$1:$D$22,Punkte!$E$1:$E$22)),"",LOOKUP((R60),Punkte!$D$1:$D$22,Punkte!$E$1:$E$22)))</f>
        <v/>
      </c>
      <c r="U60" s="99">
        <f>IF($G60="x",0,IF(T60&lt;50,T60-COUNTIFS($G$5:$G60,"x"),0))</f>
        <v>0</v>
      </c>
      <c r="V60" s="39" t="str">
        <f>IF(AND($G60="x",T60&gt;0),0,IF(ISERROR(LOOKUP(U60,Punkte!$D$1:$D$22,Punkte!$E$1:$E$22)),"",LOOKUP((U60),Punkte!$D$1:$D$22,Punkte!$E$1:$E$22)))</f>
        <v/>
      </c>
      <c r="X60" s="99">
        <f>IF($G60="x",0,IF(W60&lt;50,W60-COUNTIFS($G$5:$G60,"x"),0))</f>
        <v>0</v>
      </c>
      <c r="Y60" s="39" t="str">
        <f>IF(AND($G60="x",W60&gt;0),0,IF(ISERROR(LOOKUP(X60,Punkte!$D$1:$D$22,Punkte!$E$1:$E$22)),"",LOOKUP((X60),Punkte!$D$1:$D$22,Punkte!$E$1:$E$22)))</f>
        <v/>
      </c>
      <c r="AA60" s="99">
        <f>IF($G60="x",0,IF(Z60&lt;50,Z60-COUNTIFS($G$5:$G60,"x"),0))</f>
        <v>0</v>
      </c>
      <c r="AB60" s="39" t="str">
        <f>IF(AND($G60="x",Z60&gt;0),0,IF(ISERROR(LOOKUP(AA60,Punkte!$D$1:$D$22,Punkte!$E$1:$E$22)),"",LOOKUP((AA60),Punkte!$D$1:$D$22,Punkte!$E$1:$E$22)))</f>
        <v/>
      </c>
      <c r="AD60" s="99">
        <f>IF($G60="x",0,IF(AC60&lt;50,AC60-COUNTIFS($G$5:$G60,"x"),0))</f>
        <v>0</v>
      </c>
      <c r="AE60" s="39" t="str">
        <f>IF(AND($G60="x",AC60&gt;0),0,IF(ISERROR(LOOKUP(AD60,Punkte!$D$1:$D$22,Punkte!$E$1:$E$22)),"",LOOKUP((AD60),Punkte!$D$1:$D$22,Punkte!$E$1:$E$22)))</f>
        <v/>
      </c>
      <c r="AG60" s="99">
        <f>IF($G60="x",0,IF(AF60&lt;50,AF60-COUNTIFS($G$5:$G60,"x"),0))</f>
        <v>0</v>
      </c>
      <c r="AH60" s="39" t="str">
        <f>IF(AND($G60="x",AF60&gt;0),0,IF(ISERROR(LOOKUP(AG60,Punkte!$D$1:$D$22,Punkte!$E$1:$E$22)),"",LOOKUP((AG60),Punkte!$D$1:$D$22,Punkte!$E$1:$E$22)))</f>
        <v/>
      </c>
      <c r="AJ60" s="99">
        <f>IF($G60="x",0,IF(AI60&lt;50,AI60-COUNTIFS($G$5:$G60,"x"),0))</f>
        <v>0</v>
      </c>
      <c r="AK60" s="39" t="str">
        <f>IF(AND($G60="x",AI60&gt;0),0,IF(ISERROR(LOOKUP(AJ60,Punkte!$D$1:$D$22,Punkte!$E$1:$E$22)),"",LOOKUP((AJ60),Punkte!$D$1:$D$22,Punkte!$E$1:$E$22)))</f>
        <v/>
      </c>
      <c r="AM60" s="99">
        <f>IF($G60="x",0,IF(AL60&lt;50,AL60-COUNTIFS($G$5:$G60,"x"),0))</f>
        <v>0</v>
      </c>
      <c r="AN60" s="39" t="str">
        <f>IF(AND($G60="x",AL60&gt;0),0,IF(ISERROR(LOOKUP(AM60,Punkte!$D$1:$D$22,Punkte!$E$1:$E$22)),"",LOOKUP((AM60),Punkte!$D$1:$D$22,Punkte!$E$1:$E$22)))</f>
        <v/>
      </c>
      <c r="AP60" s="99">
        <f>IF($G60="x",0,IF(AO60&lt;50,AO60-COUNTIFS($G$5:$G60,"x"),0))</f>
        <v>0</v>
      </c>
      <c r="AQ60" s="39" t="str">
        <f>IF(AND($G60="x",AO60&gt;0),0,IF(ISERROR(LOOKUP(AP60,Punkte!$D$1:$D$22,Punkte!$E$1:$E$22)),"",LOOKUP((AP60),Punkte!$D$1:$D$22,Punkte!$E$1:$E$22)))</f>
        <v/>
      </c>
      <c r="AR60" s="120">
        <f t="shared" si="3"/>
        <v>0</v>
      </c>
    </row>
    <row r="61" spans="1:44" s="70" customFormat="1" x14ac:dyDescent="0.25">
      <c r="A61" s="9">
        <f t="shared" si="2"/>
        <v>20</v>
      </c>
      <c r="B61" s="146">
        <f>SUM(IF(ISNUMBER(J61),J61)+IF(ISNUMBER(M61),M61)+IF(ISNUMBER(P61),P61)+IF(ISNUMBER(S61),S61)+IF(ISNUMBER(V61),V61)+IF(ISNUMBER(Y61),Y61)+IF(ISNUMBER(AB61),AB61)+IF(ISNUMBER(AE61),AE61)+IF(ISNUMBER(AH61),AH61)+IF(ISNUMBER(AK61),AK61)+IF(ISNUMBER(#REF!),#REF!)+IF(ISNUMBER(AN61),AN61)+IF(ISNUMBER(AQ61),AQ61))</f>
        <v>0</v>
      </c>
      <c r="C61" s="63">
        <v>38</v>
      </c>
      <c r="D61" s="64"/>
      <c r="E61" s="65" t="s">
        <v>68</v>
      </c>
      <c r="F61" s="65" t="s">
        <v>66</v>
      </c>
      <c r="G61" s="176" t="s">
        <v>156</v>
      </c>
      <c r="H61" s="63"/>
      <c r="I61" s="99">
        <f>IF($G61="x",0,IF(H61&lt;50,H61-COUNTIFS($G$5:$G61,"x"),0))</f>
        <v>0</v>
      </c>
      <c r="J61" s="39" t="str">
        <f>IF(AND($G61="x",H61&gt;0),0,IF(ISERROR(LOOKUP(I61,Punkte!$D$1:$D$22,Punkte!$E$1:$E$22)),"",LOOKUP((I61),Punkte!$D$1:$D$22,Punkte!$E$1:$E$22)))</f>
        <v/>
      </c>
      <c r="K61" s="3"/>
      <c r="L61" s="99">
        <f>IF($G61="x",0,IF(K61&lt;50,K61-COUNTIFS($G$5:$G61,"x"),0))</f>
        <v>0</v>
      </c>
      <c r="M61" s="39" t="str">
        <f>IF(AND($G61="x",K61&gt;0),0,IF(ISERROR(LOOKUP(L61,Punkte!$D$1:$D$22,Punkte!$E$1:$E$22)),"",LOOKUP((L61),Punkte!$D$1:$D$22,Punkte!$E$1:$E$22)))</f>
        <v/>
      </c>
      <c r="N61" s="3"/>
      <c r="O61" s="99">
        <f>IF($G61="x",0,IF(N61&lt;50,N61-COUNTIFS($G$5:$G61,"x"),0))</f>
        <v>0</v>
      </c>
      <c r="P61" s="39" t="str">
        <f>IF(AND($G61="x",N61&gt;0),0,IF(ISERROR(LOOKUP(O61,Punkte!$D$1:$D$22,Punkte!$E$1:$E$22)),"",LOOKUP((O61),Punkte!$D$1:$D$22,Punkte!$E$1:$E$22)))</f>
        <v/>
      </c>
      <c r="Q61" s="3"/>
      <c r="R61" s="99">
        <f>IF($G61="x",0,IF(Q61&lt;50,Q61-COUNTIFS($G$5:$G61,"x"),0))</f>
        <v>0</v>
      </c>
      <c r="S61" s="39" t="str">
        <f>IF(AND($G61="x",Q61&gt;0),0,IF(ISERROR(LOOKUP(R61,Punkte!$D$1:$D$22,Punkte!$E$1:$E$22)),"",LOOKUP((R61),Punkte!$D$1:$D$22,Punkte!$E$1:$E$22)))</f>
        <v/>
      </c>
      <c r="T61" s="3"/>
      <c r="U61" s="99">
        <f>IF($G61="x",0,IF(T61&lt;50,T61-COUNTIFS($G$5:$G61,"x"),0))</f>
        <v>0</v>
      </c>
      <c r="V61" s="39" t="str">
        <f>IF(AND($G61="x",T61&gt;0),0,IF(ISERROR(LOOKUP(U61,Punkte!$D$1:$D$22,Punkte!$E$1:$E$22)),"",LOOKUP((U61),Punkte!$D$1:$D$22,Punkte!$E$1:$E$22)))</f>
        <v/>
      </c>
      <c r="W61" s="3"/>
      <c r="X61" s="99">
        <f>IF($G61="x",0,IF(W61&lt;50,W61-COUNTIFS($G$5:$G61,"x"),0))</f>
        <v>0</v>
      </c>
      <c r="Y61" s="39" t="str">
        <f>IF(AND($G61="x",W61&gt;0),0,IF(ISERROR(LOOKUP(X61,Punkte!$D$1:$D$22,Punkte!$E$1:$E$22)),"",LOOKUP((X61),Punkte!$D$1:$D$22,Punkte!$E$1:$E$22)))</f>
        <v/>
      </c>
      <c r="Z61" s="3"/>
      <c r="AA61" s="99">
        <f>IF($G61="x",0,IF(Z61&lt;50,Z61-COUNTIFS($G$5:$G61,"x"),0))</f>
        <v>0</v>
      </c>
      <c r="AB61" s="39" t="str">
        <f>IF(AND($G61="x",Z61&gt;0),0,IF(ISERROR(LOOKUP(AA61,Punkte!$D$1:$D$22,Punkte!$E$1:$E$22)),"",LOOKUP((AA61),Punkte!$D$1:$D$22,Punkte!$E$1:$E$22)))</f>
        <v/>
      </c>
      <c r="AC61" s="3"/>
      <c r="AD61" s="99">
        <f>IF($G61="x",0,IF(AC61&lt;50,AC61-COUNTIFS($G$5:$G61,"x"),0))</f>
        <v>0</v>
      </c>
      <c r="AE61" s="39" t="str">
        <f>IF(AND($G61="x",AC61&gt;0),0,IF(ISERROR(LOOKUP(AD61,Punkte!$D$1:$D$22,Punkte!$E$1:$E$22)),"",LOOKUP((AD61),Punkte!$D$1:$D$22,Punkte!$E$1:$E$22)))</f>
        <v/>
      </c>
      <c r="AF61" s="3"/>
      <c r="AG61" s="99">
        <f>IF($G61="x",0,IF(AF61&lt;50,AF61-COUNTIFS($G$5:$G61,"x"),0))</f>
        <v>0</v>
      </c>
      <c r="AH61" s="39" t="str">
        <f>IF(AND($G61="x",AF61&gt;0),0,IF(ISERROR(LOOKUP(AG61,Punkte!$D$1:$D$22,Punkte!$E$1:$E$22)),"",LOOKUP((AG61),Punkte!$D$1:$D$22,Punkte!$E$1:$E$22)))</f>
        <v/>
      </c>
      <c r="AI61" s="3"/>
      <c r="AJ61" s="99">
        <f>IF($G61="x",0,IF(AI61&lt;50,AI61-COUNTIFS($G$5:$G61,"x"),0))</f>
        <v>0</v>
      </c>
      <c r="AK61" s="39" t="str">
        <f>IF(AND($G61="x",AI61&gt;0),0,IF(ISERROR(LOOKUP(AJ61,Punkte!$D$1:$D$22,Punkte!$E$1:$E$22)),"",LOOKUP((AJ61),Punkte!$D$1:$D$22,Punkte!$E$1:$E$22)))</f>
        <v/>
      </c>
      <c r="AL61" s="3"/>
      <c r="AM61" s="99">
        <f>IF($G61="x",0,IF(AL61&lt;50,AL61-COUNTIFS($G$5:$G61,"x"),0))</f>
        <v>0</v>
      </c>
      <c r="AN61" s="39" t="str">
        <f>IF(AND($G61="x",AL61&gt;0),0,IF(ISERROR(LOOKUP(AM61,Punkte!$D$1:$D$22,Punkte!$E$1:$E$22)),"",LOOKUP((AM61),Punkte!$D$1:$D$22,Punkte!$E$1:$E$22)))</f>
        <v/>
      </c>
      <c r="AO61" s="3"/>
      <c r="AP61" s="99">
        <f>IF($G61="x",0,IF(AO61&lt;50,AO61-COUNTIFS($G$5:$G61,"x"),0))</f>
        <v>0</v>
      </c>
      <c r="AQ61" s="39" t="str">
        <f>IF(AND($G61="x",AO61&gt;0),0,IF(ISERROR(LOOKUP(AP61,Punkte!$D$1:$D$22,Punkte!$E$1:$E$22)),"",LOOKUP((AP61),Punkte!$D$1:$D$22,Punkte!$E$1:$E$22)))</f>
        <v/>
      </c>
      <c r="AR61" s="120">
        <f t="shared" si="3"/>
        <v>0</v>
      </c>
    </row>
    <row r="62" spans="1:44" s="70" customFormat="1" x14ac:dyDescent="0.25">
      <c r="A62" s="9">
        <f t="shared" si="2"/>
        <v>20</v>
      </c>
      <c r="B62" s="146">
        <f>SUM(IF(ISNUMBER(J62),J62)+IF(ISNUMBER(M62),M62)+IF(ISNUMBER(P62),P62)+IF(ISNUMBER(S62),S62)+IF(ISNUMBER(V62),V62)+IF(ISNUMBER(Y62),Y62)+IF(ISNUMBER(AB62),AB62)+IF(ISNUMBER(AE62),AE62)+IF(ISNUMBER(AH62),AH62)+IF(ISNUMBER(AK62),AK62)+IF(ISNUMBER(#REF!),#REF!)+IF(ISNUMBER(AN62),AN62)+IF(ISNUMBER(AQ62),AQ62))</f>
        <v>0</v>
      </c>
      <c r="C62" s="63">
        <v>15</v>
      </c>
      <c r="D62" s="64" t="s">
        <v>23</v>
      </c>
      <c r="E62" s="65" t="s">
        <v>110</v>
      </c>
      <c r="F62" s="65" t="s">
        <v>111</v>
      </c>
      <c r="G62" s="176" t="s">
        <v>156</v>
      </c>
      <c r="H62" s="63"/>
      <c r="I62" s="99">
        <f>IF($G62="x",0,IF(H62&lt;50,H62-COUNTIFS($G$5:$G62,"x"),0))</f>
        <v>0</v>
      </c>
      <c r="J62" s="39" t="str">
        <f>IF(AND($G62="x",H62&gt;0),0,IF(ISERROR(LOOKUP(I62,Punkte!$D$1:$D$22,Punkte!$E$1:$E$22)),"",LOOKUP((I62),Punkte!$D$1:$D$22,Punkte!$E$1:$E$22)))</f>
        <v/>
      </c>
      <c r="K62" s="3"/>
      <c r="L62" s="99">
        <f>IF($G62="x",0,IF(K62&lt;50,K62-COUNTIFS($G$5:$G62,"x"),0))</f>
        <v>0</v>
      </c>
      <c r="M62" s="39" t="str">
        <f>IF(AND($G62="x",K62&gt;0),0,IF(ISERROR(LOOKUP(L62,Punkte!$D$1:$D$22,Punkte!$E$1:$E$22)),"",LOOKUP((L62),Punkte!$D$1:$D$22,Punkte!$E$1:$E$22)))</f>
        <v/>
      </c>
      <c r="N62" s="3"/>
      <c r="O62" s="99">
        <f>IF($G62="x",0,IF(N62&lt;50,N62-COUNTIFS($G$5:$G62,"x"),0))</f>
        <v>0</v>
      </c>
      <c r="P62" s="39" t="str">
        <f>IF(AND($G62="x",N62&gt;0),0,IF(ISERROR(LOOKUP(O62,Punkte!$D$1:$D$22,Punkte!$E$1:$E$22)),"",LOOKUP((O62),Punkte!$D$1:$D$22,Punkte!$E$1:$E$22)))</f>
        <v/>
      </c>
      <c r="Q62" s="3"/>
      <c r="R62" s="99">
        <f>IF($G62="x",0,IF(Q62&lt;50,Q62-COUNTIFS($G$5:$G62,"x"),0))</f>
        <v>0</v>
      </c>
      <c r="S62" s="39" t="str">
        <f>IF(AND($G62="x",Q62&gt;0),0,IF(ISERROR(LOOKUP(R62,Punkte!$D$1:$D$22,Punkte!$E$1:$E$22)),"",LOOKUP((R62),Punkte!$D$1:$D$22,Punkte!$E$1:$E$22)))</f>
        <v/>
      </c>
      <c r="T62" s="3"/>
      <c r="U62" s="99">
        <f>IF($G62="x",0,IF(T62&lt;50,T62-COUNTIFS($G$5:$G62,"x"),0))</f>
        <v>0</v>
      </c>
      <c r="V62" s="39" t="str">
        <f>IF(AND($G62="x",T62&gt;0),0,IF(ISERROR(LOOKUP(U62,Punkte!$D$1:$D$22,Punkte!$E$1:$E$22)),"",LOOKUP((U62),Punkte!$D$1:$D$22,Punkte!$E$1:$E$22)))</f>
        <v/>
      </c>
      <c r="W62" s="3"/>
      <c r="X62" s="99">
        <f>IF($G62="x",0,IF(W62&lt;50,W62-COUNTIFS($G$5:$G62,"x"),0))</f>
        <v>0</v>
      </c>
      <c r="Y62" s="39" t="str">
        <f>IF(AND($G62="x",W62&gt;0),0,IF(ISERROR(LOOKUP(X62,Punkte!$D$1:$D$22,Punkte!$E$1:$E$22)),"",LOOKUP((X62),Punkte!$D$1:$D$22,Punkte!$E$1:$E$22)))</f>
        <v/>
      </c>
      <c r="Z62" s="3"/>
      <c r="AA62" s="99">
        <f>IF($G62="x",0,IF(Z62&lt;50,Z62-COUNTIFS($G$5:$G62,"x"),0))</f>
        <v>0</v>
      </c>
      <c r="AB62" s="39" t="str">
        <f>IF(AND($G62="x",Z62&gt;0),0,IF(ISERROR(LOOKUP(AA62,Punkte!$D$1:$D$22,Punkte!$E$1:$E$22)),"",LOOKUP((AA62),Punkte!$D$1:$D$22,Punkte!$E$1:$E$22)))</f>
        <v/>
      </c>
      <c r="AC62" s="3"/>
      <c r="AD62" s="99">
        <f>IF($G62="x",0,IF(AC62&lt;50,AC62-COUNTIFS($G$5:$G62,"x"),0))</f>
        <v>0</v>
      </c>
      <c r="AE62" s="39" t="str">
        <f>IF(AND($G62="x",AC62&gt;0),0,IF(ISERROR(LOOKUP(AD62,Punkte!$D$1:$D$22,Punkte!$E$1:$E$22)),"",LOOKUP((AD62),Punkte!$D$1:$D$22,Punkte!$E$1:$E$22)))</f>
        <v/>
      </c>
      <c r="AF62" s="3"/>
      <c r="AG62" s="99">
        <f>IF($G62="x",0,IF(AF62&lt;50,AF62-COUNTIFS($G$5:$G62,"x"),0))</f>
        <v>0</v>
      </c>
      <c r="AH62" s="39" t="str">
        <f>IF(AND($G62="x",AF62&gt;0),0,IF(ISERROR(LOOKUP(AG62,Punkte!$D$1:$D$22,Punkte!$E$1:$E$22)),"",LOOKUP((AG62),Punkte!$D$1:$D$22,Punkte!$E$1:$E$22)))</f>
        <v/>
      </c>
      <c r="AI62" s="3"/>
      <c r="AJ62" s="99">
        <f>IF($G62="x",0,IF(AI62&lt;50,AI62-COUNTIFS($G$5:$G62,"x"),0))</f>
        <v>0</v>
      </c>
      <c r="AK62" s="39" t="str">
        <f>IF(AND($G62="x",AI62&gt;0),0,IF(ISERROR(LOOKUP(AJ62,Punkte!$D$1:$D$22,Punkte!$E$1:$E$22)),"",LOOKUP((AJ62),Punkte!$D$1:$D$22,Punkte!$E$1:$E$22)))</f>
        <v/>
      </c>
      <c r="AL62" s="3"/>
      <c r="AM62" s="99">
        <f>IF($G62="x",0,IF(AL62&lt;50,AL62-COUNTIFS($G$5:$G62,"x"),0))</f>
        <v>0</v>
      </c>
      <c r="AN62" s="39" t="str">
        <f>IF(AND($G62="x",AL62&gt;0),0,IF(ISERROR(LOOKUP(AM62,Punkte!$D$1:$D$22,Punkte!$E$1:$E$22)),"",LOOKUP((AM62),Punkte!$D$1:$D$22,Punkte!$E$1:$E$22)))</f>
        <v/>
      </c>
      <c r="AO62" s="3"/>
      <c r="AP62" s="99">
        <f>IF($G62="x",0,IF(AO62&lt;50,AO62-COUNTIFS($G$5:$G62,"x"),0))</f>
        <v>0</v>
      </c>
      <c r="AQ62" s="39" t="str">
        <f>IF(AND($G62="x",AO62&gt;0),0,IF(ISERROR(LOOKUP(AP62,Punkte!$D$1:$D$22,Punkte!$E$1:$E$22)),"",LOOKUP((AP62),Punkte!$D$1:$D$22,Punkte!$E$1:$E$22)))</f>
        <v/>
      </c>
      <c r="AR62" s="120">
        <f t="shared" si="3"/>
        <v>0</v>
      </c>
    </row>
    <row r="63" spans="1:44" s="70" customFormat="1" x14ac:dyDescent="0.25">
      <c r="A63" s="9">
        <f t="shared" si="2"/>
        <v>20</v>
      </c>
      <c r="B63" s="146">
        <f>SUM(IF(ISNUMBER(J63),J63)+IF(ISNUMBER(M63),M63)+IF(ISNUMBER(P63),P63)+IF(ISNUMBER(S63),S63)+IF(ISNUMBER(V63),V63)+IF(ISNUMBER(Y63),Y63)+IF(ISNUMBER(AB63),AB63)+IF(ISNUMBER(AE63),AE63)+IF(ISNUMBER(AH63),AH63)+IF(ISNUMBER(AK63),AK63)+IF(ISNUMBER(#REF!),#REF!)+IF(ISNUMBER(AN63),AN63)+IF(ISNUMBER(AQ63),AQ63))</f>
        <v>0</v>
      </c>
      <c r="C63" s="63">
        <v>71</v>
      </c>
      <c r="D63" s="64"/>
      <c r="E63" s="65" t="s">
        <v>257</v>
      </c>
      <c r="F63" s="65" t="s">
        <v>259</v>
      </c>
      <c r="G63" s="143" t="s">
        <v>156</v>
      </c>
      <c r="H63" s="63"/>
      <c r="I63" s="99">
        <f>IF($G63="x",0,IF(H63&lt;50,H63-COUNTIFS($G$5:$G63,"x"),0))</f>
        <v>0</v>
      </c>
      <c r="J63" s="39" t="str">
        <f>IF(AND($G63="x",H63&gt;0),0,IF(ISERROR(LOOKUP(I63,Punkte!$D$1:$D$22,Punkte!$E$1:$E$22)),"",LOOKUP((I63),Punkte!$D$1:$D$22,Punkte!$E$1:$E$22)))</f>
        <v/>
      </c>
      <c r="K63" s="3"/>
      <c r="L63" s="99">
        <f>IF($G63="x",0,IF(K63&lt;50,K63-COUNTIFS($G$5:$G63,"x"),0))</f>
        <v>0</v>
      </c>
      <c r="M63" s="39" t="str">
        <f>IF(AND($G63="x",K63&gt;0),0,IF(ISERROR(LOOKUP(L63,Punkte!$D$1:$D$22,Punkte!$E$1:$E$22)),"",LOOKUP((L63),Punkte!$D$1:$D$22,Punkte!$E$1:$E$22)))</f>
        <v/>
      </c>
      <c r="N63" s="3"/>
      <c r="O63" s="99">
        <f>IF($G63="x",0,IF(N63&lt;50,N63-COUNTIFS($G$5:$G63,"x"),0))</f>
        <v>0</v>
      </c>
      <c r="P63" s="39" t="str">
        <f>IF(AND($G63="x",N63&gt;0),0,IF(ISERROR(LOOKUP(O63,Punkte!$D$1:$D$22,Punkte!$E$1:$E$22)),"",LOOKUP((O63),Punkte!$D$1:$D$22,Punkte!$E$1:$E$22)))</f>
        <v/>
      </c>
      <c r="Q63" s="3"/>
      <c r="R63" s="99">
        <f>IF($G63="x",0,IF(Q63&lt;50,Q63-COUNTIFS($G$5:$G63,"x"),0))</f>
        <v>0</v>
      </c>
      <c r="S63" s="39" t="str">
        <f>IF(AND($G63="x",Q63&gt;0),0,IF(ISERROR(LOOKUP(R63,Punkte!$D$1:$D$22,Punkte!$E$1:$E$22)),"",LOOKUP((R63),Punkte!$D$1:$D$22,Punkte!$E$1:$E$22)))</f>
        <v/>
      </c>
      <c r="T63" s="3"/>
      <c r="U63" s="99">
        <f>IF($G63="x",0,IF(T63&lt;50,T63-COUNTIFS($G$5:$G63,"x"),0))</f>
        <v>0</v>
      </c>
      <c r="V63" s="39" t="str">
        <f>IF(AND($G63="x",T63&gt;0),0,IF(ISERROR(LOOKUP(U63,Punkte!$D$1:$D$22,Punkte!$E$1:$E$22)),"",LOOKUP((U63),Punkte!$D$1:$D$22,Punkte!$E$1:$E$22)))</f>
        <v/>
      </c>
      <c r="W63" s="3"/>
      <c r="X63" s="99">
        <f>IF($G63="x",0,IF(W63&lt;50,W63-COUNTIFS($G$5:$G63,"x"),0))</f>
        <v>0</v>
      </c>
      <c r="Y63" s="39" t="str">
        <f>IF(AND($G63="x",W63&gt;0),0,IF(ISERROR(LOOKUP(X63,Punkte!$D$1:$D$22,Punkte!$E$1:$E$22)),"",LOOKUP((X63),Punkte!$D$1:$D$22,Punkte!$E$1:$E$22)))</f>
        <v/>
      </c>
      <c r="Z63" s="3"/>
      <c r="AA63" s="99">
        <f>IF($G63="x",0,IF(Z63&lt;50,Z63-COUNTIFS($G$5:$G63,"x"),0))</f>
        <v>0</v>
      </c>
      <c r="AB63" s="39" t="str">
        <f>IF(AND($G63="x",Z63&gt;0),0,IF(ISERROR(LOOKUP(AA63,Punkte!$D$1:$D$22,Punkte!$E$1:$E$22)),"",LOOKUP((AA63),Punkte!$D$1:$D$22,Punkte!$E$1:$E$22)))</f>
        <v/>
      </c>
      <c r="AC63" s="3"/>
      <c r="AD63" s="99">
        <f>IF($G63="x",0,IF(AC63&lt;50,AC63-COUNTIFS($G$5:$G63,"x"),0))</f>
        <v>0</v>
      </c>
      <c r="AE63" s="39" t="str">
        <f>IF(AND($G63="x",AC63&gt;0),0,IF(ISERROR(LOOKUP(AD63,Punkte!$D$1:$D$22,Punkte!$E$1:$E$22)),"",LOOKUP((AD63),Punkte!$D$1:$D$22,Punkte!$E$1:$E$22)))</f>
        <v/>
      </c>
      <c r="AF63" s="3"/>
      <c r="AG63" s="99">
        <f>IF($G63="x",0,IF(AF63&lt;50,AF63-COUNTIFS($G$5:$G63,"x"),0))</f>
        <v>0</v>
      </c>
      <c r="AH63" s="39" t="str">
        <f>IF(AND($G63="x",AF63&gt;0),0,IF(ISERROR(LOOKUP(AG63,Punkte!$D$1:$D$22,Punkte!$E$1:$E$22)),"",LOOKUP((AG63),Punkte!$D$1:$D$22,Punkte!$E$1:$E$22)))</f>
        <v/>
      </c>
      <c r="AI63" s="3"/>
      <c r="AJ63" s="99">
        <f>IF($G63="x",0,IF(AI63&lt;50,AI63-COUNTIFS($G$5:$G63,"x"),0))</f>
        <v>0</v>
      </c>
      <c r="AK63" s="39" t="str">
        <f>IF(AND($G63="x",AI63&gt;0),0,IF(ISERROR(LOOKUP(AJ63,Punkte!$D$1:$D$22,Punkte!$E$1:$E$22)),"",LOOKUP((AJ63),Punkte!$D$1:$D$22,Punkte!$E$1:$E$22)))</f>
        <v/>
      </c>
      <c r="AL63" s="3"/>
      <c r="AM63" s="99">
        <f>IF($G63="x",0,IF(AL63&lt;50,AL63-COUNTIFS($G$5:$G63,"x"),0))</f>
        <v>0</v>
      </c>
      <c r="AN63" s="39" t="str">
        <f>IF(AND($G63="x",AL63&gt;0),0,IF(ISERROR(LOOKUP(AM63,Punkte!$D$1:$D$22,Punkte!$E$1:$E$22)),"",LOOKUP((AM63),Punkte!$D$1:$D$22,Punkte!$E$1:$E$22)))</f>
        <v/>
      </c>
      <c r="AO63" s="3"/>
      <c r="AP63" s="99">
        <f>IF($G63="x",0,IF(AO63&lt;50,AO63-COUNTIFS($G$5:$G63,"x"),0))</f>
        <v>0</v>
      </c>
      <c r="AQ63" s="39" t="str">
        <f>IF(AND($G63="x",AO63&gt;0),0,IF(ISERROR(LOOKUP(AP63,Punkte!$D$1:$D$22,Punkte!$E$1:$E$22)),"",LOOKUP((AP63),Punkte!$D$1:$D$22,Punkte!$E$1:$E$22)))</f>
        <v/>
      </c>
      <c r="AR63" s="120">
        <f t="shared" si="3"/>
        <v>0</v>
      </c>
    </row>
    <row r="64" spans="1:44" s="70" customFormat="1" collapsed="1" x14ac:dyDescent="0.25">
      <c r="A64" s="9">
        <f t="shared" si="2"/>
        <v>20</v>
      </c>
      <c r="B64" s="146">
        <f>SUM(IF(ISNUMBER(J64),J64)+IF(ISNUMBER(M64),M64)+IF(ISNUMBER(P64),P64)+IF(ISNUMBER(S64),S64)+IF(ISNUMBER(V64),V64)+IF(ISNUMBER(Y64),Y64)+IF(ISNUMBER(AB64),AB64)+IF(ISNUMBER(AE64),AE64)+IF(ISNUMBER(AH64),AH64)+IF(ISNUMBER(AK64),AK64)+IF(ISNUMBER(#REF!),#REF!)+IF(ISNUMBER(AN64),AN64)+IF(ISNUMBER(AQ64),AQ64))</f>
        <v>0</v>
      </c>
      <c r="C64" s="84">
        <v>33</v>
      </c>
      <c r="D64" s="64"/>
      <c r="E64" s="65" t="s">
        <v>85</v>
      </c>
      <c r="F64" s="65" t="s">
        <v>86</v>
      </c>
      <c r="G64" s="174" t="s">
        <v>156</v>
      </c>
      <c r="H64" s="63"/>
      <c r="I64" s="99">
        <f>IF($G64="x",0,IF(H64&lt;50,H64-COUNTIFS($G$5:$G64,"x"),0))</f>
        <v>0</v>
      </c>
      <c r="J64" s="39" t="str">
        <f>IF(AND($G64="x",H64&gt;0),0,IF(ISERROR(LOOKUP(I64,Punkte!$D$1:$D$22,Punkte!$E$1:$E$22)),"",LOOKUP((I64),Punkte!$D$1:$D$22,Punkte!$E$1:$E$22)))</f>
        <v/>
      </c>
      <c r="K64" s="3"/>
      <c r="L64" s="99">
        <f>IF($G64="x",0,IF(K64&lt;50,K64-COUNTIFS($G$5:$G64,"x"),0))</f>
        <v>0</v>
      </c>
      <c r="M64" s="39" t="str">
        <f>IF(AND($G64="x",K64&gt;0),0,IF(ISERROR(LOOKUP(L64,Punkte!$D$1:$D$22,Punkte!$E$1:$E$22)),"",LOOKUP((L64),Punkte!$D$1:$D$22,Punkte!$E$1:$E$22)))</f>
        <v/>
      </c>
      <c r="N64" s="3"/>
      <c r="O64" s="99">
        <f>IF($G64="x",0,IF(N64&lt;50,N64-COUNTIFS($G$5:$G64,"x"),0))</f>
        <v>0</v>
      </c>
      <c r="P64" s="39" t="str">
        <f>IF(AND($G64="x",N64&gt;0),0,IF(ISERROR(LOOKUP(O64,Punkte!$D$1:$D$22,Punkte!$E$1:$E$22)),"",LOOKUP((O64),Punkte!$D$1:$D$22,Punkte!$E$1:$E$22)))</f>
        <v/>
      </c>
      <c r="Q64" s="3"/>
      <c r="R64" s="99">
        <f>IF($G64="x",0,IF(Q64&lt;50,Q64-COUNTIFS($G$5:$G64,"x"),0))</f>
        <v>0</v>
      </c>
      <c r="S64" s="39" t="str">
        <f>IF(AND($G64="x",Q64&gt;0),0,IF(ISERROR(LOOKUP(R64,Punkte!$D$1:$D$22,Punkte!$E$1:$E$22)),"",LOOKUP((R64),Punkte!$D$1:$D$22,Punkte!$E$1:$E$22)))</f>
        <v/>
      </c>
      <c r="T64" s="3"/>
      <c r="U64" s="99">
        <f>IF($G64="x",0,IF(T64&lt;50,T64-COUNTIFS($G$5:$G64,"x"),0))</f>
        <v>0</v>
      </c>
      <c r="V64" s="39" t="str">
        <f>IF(AND($G64="x",T64&gt;0),0,IF(ISERROR(LOOKUP(U64,Punkte!$D$1:$D$22,Punkte!$E$1:$E$22)),"",LOOKUP((U64),Punkte!$D$1:$D$22,Punkte!$E$1:$E$22)))</f>
        <v/>
      </c>
      <c r="W64" s="3"/>
      <c r="X64" s="99">
        <f>IF($G64="x",0,IF(W64&lt;50,W64-COUNTIFS($G$5:$G64,"x"),0))</f>
        <v>0</v>
      </c>
      <c r="Y64" s="39" t="str">
        <f>IF(AND($G64="x",W64&gt;0),0,IF(ISERROR(LOOKUP(X64,Punkte!$D$1:$D$22,Punkte!$E$1:$E$22)),"",LOOKUP((X64),Punkte!$D$1:$D$22,Punkte!$E$1:$E$22)))</f>
        <v/>
      </c>
      <c r="Z64" s="3"/>
      <c r="AA64" s="99">
        <f>IF($G64="x",0,IF(Z64&lt;50,Z64-COUNTIFS($G$5:$G64,"x"),0))</f>
        <v>0</v>
      </c>
      <c r="AB64" s="39" t="str">
        <f>IF(AND($G64="x",Z64&gt;0),0,IF(ISERROR(LOOKUP(AA64,Punkte!$D$1:$D$22,Punkte!$E$1:$E$22)),"",LOOKUP((AA64),Punkte!$D$1:$D$22,Punkte!$E$1:$E$22)))</f>
        <v/>
      </c>
      <c r="AC64" s="3"/>
      <c r="AD64" s="99">
        <f>IF($G64="x",0,IF(AC64&lt;50,AC64-COUNTIFS($G$5:$G64,"x"),0))</f>
        <v>0</v>
      </c>
      <c r="AE64" s="39" t="str">
        <f>IF(AND($G64="x",AC64&gt;0),0,IF(ISERROR(LOOKUP(AD64,Punkte!$D$1:$D$22,Punkte!$E$1:$E$22)),"",LOOKUP((AD64),Punkte!$D$1:$D$22,Punkte!$E$1:$E$22)))</f>
        <v/>
      </c>
      <c r="AF64" s="3"/>
      <c r="AG64" s="99">
        <f>IF($G64="x",0,IF(AF64&lt;50,AF64-COUNTIFS($G$5:$G64,"x"),0))</f>
        <v>0</v>
      </c>
      <c r="AH64" s="39" t="str">
        <f>IF(AND($G64="x",AF64&gt;0),0,IF(ISERROR(LOOKUP(AG64,Punkte!$D$1:$D$22,Punkte!$E$1:$E$22)),"",LOOKUP((AG64),Punkte!$D$1:$D$22,Punkte!$E$1:$E$22)))</f>
        <v/>
      </c>
      <c r="AI64" s="3"/>
      <c r="AJ64" s="99">
        <f>IF($G64="x",0,IF(AI64&lt;50,AI64-COUNTIFS($G$5:$G64,"x"),0))</f>
        <v>0</v>
      </c>
      <c r="AK64" s="39" t="str">
        <f>IF(AND($G64="x",AI64&gt;0),0,IF(ISERROR(LOOKUP(AJ64,Punkte!$D$1:$D$22,Punkte!$E$1:$E$22)),"",LOOKUP((AJ64),Punkte!$D$1:$D$22,Punkte!$E$1:$E$22)))</f>
        <v/>
      </c>
      <c r="AL64" s="3"/>
      <c r="AM64" s="99">
        <f>IF($G64="x",0,IF(AL64&lt;50,AL64-COUNTIFS($G$5:$G64,"x"),0))</f>
        <v>0</v>
      </c>
      <c r="AN64" s="39" t="str">
        <f>IF(AND($G64="x",AL64&gt;0),0,IF(ISERROR(LOOKUP(AM64,Punkte!$D$1:$D$22,Punkte!$E$1:$E$22)),"",LOOKUP((AM64),Punkte!$D$1:$D$22,Punkte!$E$1:$E$22)))</f>
        <v/>
      </c>
      <c r="AO64" s="3"/>
      <c r="AP64" s="99">
        <f>IF($G64="x",0,IF(AO64&lt;50,AO64-COUNTIFS($G$5:$G64,"x"),0))</f>
        <v>0</v>
      </c>
      <c r="AQ64" s="39" t="str">
        <f>IF(AND($G64="x",AO64&gt;0),0,IF(ISERROR(LOOKUP(AP64,Punkte!$D$1:$D$22,Punkte!$E$1:$E$22)),"",LOOKUP((AP64),Punkte!$D$1:$D$22,Punkte!$E$1:$E$22)))</f>
        <v/>
      </c>
      <c r="AR64" s="120">
        <f t="shared" si="3"/>
        <v>0</v>
      </c>
    </row>
    <row r="65" spans="1:44" s="70" customFormat="1" x14ac:dyDescent="0.25">
      <c r="A65" s="9">
        <f t="shared" si="2"/>
        <v>20</v>
      </c>
      <c r="B65" s="146">
        <f>SUM(IF(ISNUMBER(J65),J65)+IF(ISNUMBER(M65),M65)+IF(ISNUMBER(P65),P65)+IF(ISNUMBER(S65),S65)+IF(ISNUMBER(V65),V65)+IF(ISNUMBER(Y65),Y65)+IF(ISNUMBER(AB65),AB65)+IF(ISNUMBER(AE65),AE65)+IF(ISNUMBER(AH65),AH65)+IF(ISNUMBER(AK65),AK65)+IF(ISNUMBER(#REF!),#REF!)+IF(ISNUMBER(AN65),AN65)+IF(ISNUMBER(AQ65),AQ65))</f>
        <v>0</v>
      </c>
      <c r="C65" s="63">
        <v>72</v>
      </c>
      <c r="D65" s="64"/>
      <c r="E65" s="65" t="s">
        <v>227</v>
      </c>
      <c r="F65" s="65" t="s">
        <v>77</v>
      </c>
      <c r="G65" s="66" t="s">
        <v>156</v>
      </c>
      <c r="H65" s="63"/>
      <c r="I65" s="99">
        <f>IF($G65="x",0,IF(H65&lt;50,H65-COUNTIFS($G$5:$G65,"x"),0))</f>
        <v>0</v>
      </c>
      <c r="J65" s="39" t="str">
        <f>IF(AND($G65="x",H65&gt;0),0,IF(ISERROR(LOOKUP(I65,Punkte!$D$1:$D$22,Punkte!$E$1:$E$22)),"",LOOKUP((I65),Punkte!$D$1:$D$22,Punkte!$E$1:$E$22)))</f>
        <v/>
      </c>
      <c r="K65" s="3"/>
      <c r="L65" s="99">
        <f>IF($G65="x",0,IF(K65&lt;50,K65-COUNTIFS($G$5:$G65,"x"),0))</f>
        <v>0</v>
      </c>
      <c r="M65" s="39" t="str">
        <f>IF(AND($G65="x",K65&gt;0),0,IF(ISERROR(LOOKUP(L65,Punkte!$D$1:$D$22,Punkte!$E$1:$E$22)),"",LOOKUP((L65),Punkte!$D$1:$D$22,Punkte!$E$1:$E$22)))</f>
        <v/>
      </c>
      <c r="N65" s="3"/>
      <c r="O65" s="99">
        <f>IF($G65="x",0,IF(N65&lt;50,N65-COUNTIFS($G$5:$G65,"x"),0))</f>
        <v>0</v>
      </c>
      <c r="P65" s="39" t="str">
        <f>IF(AND($G65="x",N65&gt;0),0,IF(ISERROR(LOOKUP(O65,Punkte!$D$1:$D$22,Punkte!$E$1:$E$22)),"",LOOKUP((O65),Punkte!$D$1:$D$22,Punkte!$E$1:$E$22)))</f>
        <v/>
      </c>
      <c r="Q65" s="3"/>
      <c r="R65" s="99">
        <f>IF($G65="x",0,IF(Q65&lt;50,Q65-COUNTIFS($G$5:$G65,"x"),0))</f>
        <v>0</v>
      </c>
      <c r="S65" s="39" t="str">
        <f>IF(AND($G65="x",Q65&gt;0),0,IF(ISERROR(LOOKUP(R65,Punkte!$D$1:$D$22,Punkte!$E$1:$E$22)),"",LOOKUP((R65),Punkte!$D$1:$D$22,Punkte!$E$1:$E$22)))</f>
        <v/>
      </c>
      <c r="T65" s="3"/>
      <c r="U65" s="99">
        <f>IF($G65="x",0,IF(T65&lt;50,T65-COUNTIFS($G$5:$G65,"x"),0))</f>
        <v>0</v>
      </c>
      <c r="V65" s="39" t="str">
        <f>IF(AND($G65="x",T65&gt;0),0,IF(ISERROR(LOOKUP(U65,Punkte!$D$1:$D$22,Punkte!$E$1:$E$22)),"",LOOKUP((U65),Punkte!$D$1:$D$22,Punkte!$E$1:$E$22)))</f>
        <v/>
      </c>
      <c r="W65" s="3"/>
      <c r="X65" s="99">
        <f>IF($G65="x",0,IF(W65&lt;50,W65-COUNTIFS($G$5:$G65,"x"),0))</f>
        <v>0</v>
      </c>
      <c r="Y65" s="39" t="str">
        <f>IF(AND($G65="x",W65&gt;0),0,IF(ISERROR(LOOKUP(X65,Punkte!$D$1:$D$22,Punkte!$E$1:$E$22)),"",LOOKUP((X65),Punkte!$D$1:$D$22,Punkte!$E$1:$E$22)))</f>
        <v/>
      </c>
      <c r="Z65" s="3"/>
      <c r="AA65" s="99">
        <f>IF($G65="x",0,IF(Z65&lt;50,Z65-COUNTIFS($G$5:$G65,"x"),0))</f>
        <v>0</v>
      </c>
      <c r="AB65" s="39" t="str">
        <f>IF(AND($G65="x",Z65&gt;0),0,IF(ISERROR(LOOKUP(AA65,Punkte!$D$1:$D$22,Punkte!$E$1:$E$22)),"",LOOKUP((AA65),Punkte!$D$1:$D$22,Punkte!$E$1:$E$22)))</f>
        <v/>
      </c>
      <c r="AC65" s="3"/>
      <c r="AD65" s="99">
        <f>IF($G65="x",0,IF(AC65&lt;50,AC65-COUNTIFS($G$5:$G65,"x"),0))</f>
        <v>0</v>
      </c>
      <c r="AE65" s="39" t="str">
        <f>IF(AND($G65="x",AC65&gt;0),0,IF(ISERROR(LOOKUP(AD65,Punkte!$D$1:$D$22,Punkte!$E$1:$E$22)),"",LOOKUP((AD65),Punkte!$D$1:$D$22,Punkte!$E$1:$E$22)))</f>
        <v/>
      </c>
      <c r="AF65" s="3"/>
      <c r="AG65" s="99">
        <f>IF($G65="x",0,IF(AF65&lt;50,AF65-COUNTIFS($G$5:$G65,"x"),0))</f>
        <v>0</v>
      </c>
      <c r="AH65" s="39" t="str">
        <f>IF(AND($G65="x",AF65&gt;0),0,IF(ISERROR(LOOKUP(AG65,Punkte!$D$1:$D$22,Punkte!$E$1:$E$22)),"",LOOKUP((AG65),Punkte!$D$1:$D$22,Punkte!$E$1:$E$22)))</f>
        <v/>
      </c>
      <c r="AI65" s="3"/>
      <c r="AJ65" s="99">
        <f>IF($G65="x",0,IF(AI65&lt;50,AI65-COUNTIFS($G$5:$G65,"x"),0))</f>
        <v>0</v>
      </c>
      <c r="AK65" s="39" t="str">
        <f>IF(AND($G65="x",AI65&gt;0),0,IF(ISERROR(LOOKUP(AJ65,Punkte!$D$1:$D$22,Punkte!$E$1:$E$22)),"",LOOKUP((AJ65),Punkte!$D$1:$D$22,Punkte!$E$1:$E$22)))</f>
        <v/>
      </c>
      <c r="AL65" s="3"/>
      <c r="AM65" s="99">
        <f>IF($G65="x",0,IF(AL65&lt;50,AL65-COUNTIFS($G$5:$G65,"x"),0))</f>
        <v>0</v>
      </c>
      <c r="AN65" s="39" t="str">
        <f>IF(AND($G65="x",AL65&gt;0),0,IF(ISERROR(LOOKUP(AM65,Punkte!$D$1:$D$22,Punkte!$E$1:$E$22)),"",LOOKUP((AM65),Punkte!$D$1:$D$22,Punkte!$E$1:$E$22)))</f>
        <v/>
      </c>
      <c r="AO65" s="3"/>
      <c r="AP65" s="99">
        <f>IF($G65="x",0,IF(AO65&lt;50,AO65-COUNTIFS($G$5:$G65,"x"),0))</f>
        <v>0</v>
      </c>
      <c r="AQ65" s="39" t="str">
        <f>IF(AND($G65="x",AO65&gt;0),0,IF(ISERROR(LOOKUP(AP65,Punkte!$D$1:$D$22,Punkte!$E$1:$E$22)),"",LOOKUP((AP65),Punkte!$D$1:$D$22,Punkte!$E$1:$E$22)))</f>
        <v/>
      </c>
      <c r="AR65" s="120">
        <f t="shared" si="3"/>
        <v>0</v>
      </c>
    </row>
    <row r="66" spans="1:44" s="70" customFormat="1" x14ac:dyDescent="0.25">
      <c r="A66" s="9">
        <f t="shared" si="2"/>
        <v>20</v>
      </c>
      <c r="B66" s="146">
        <f>SUM(IF(ISNUMBER(J66),J66)+IF(ISNUMBER(M66),M66)+IF(ISNUMBER(P66),P66)+IF(ISNUMBER(S66),S66)+IF(ISNUMBER(V66),V66)+IF(ISNUMBER(Y66),Y66)+IF(ISNUMBER(AB66),AB66)+IF(ISNUMBER(AE66),AE66)+IF(ISNUMBER(AH66),AH66)+IF(ISNUMBER(AK66),AK66)+IF(ISNUMBER(#REF!),#REF!)+IF(ISNUMBER(AN66),AN66)+IF(ISNUMBER(AQ66),AQ66))</f>
        <v>0</v>
      </c>
      <c r="C66" s="63">
        <v>82</v>
      </c>
      <c r="D66" s="64"/>
      <c r="E66" s="65" t="s">
        <v>227</v>
      </c>
      <c r="F66" s="65" t="s">
        <v>268</v>
      </c>
      <c r="G66" s="66" t="s">
        <v>156</v>
      </c>
      <c r="H66" s="63"/>
      <c r="I66" s="99">
        <f>IF($G66="x",0,IF(H66&lt;50,H66-COUNTIFS($G$5:$G66,"x"),0))</f>
        <v>0</v>
      </c>
      <c r="J66" s="39" t="str">
        <f>IF(AND($G66="x",H66&gt;0),0,IF(ISERROR(LOOKUP(I66,Punkte!$D$1:$D$22,Punkte!$E$1:$E$22)),"",LOOKUP((I66),Punkte!$D$1:$D$22,Punkte!$E$1:$E$22)))</f>
        <v/>
      </c>
      <c r="K66" s="3"/>
      <c r="L66" s="99">
        <f>IF($G66="x",0,IF(K66&lt;50,K66-COUNTIFS($G$5:$G66,"x"),0))</f>
        <v>0</v>
      </c>
      <c r="M66" s="39" t="str">
        <f>IF(AND($G66="x",K66&gt;0),0,IF(ISERROR(LOOKUP(L66,Punkte!$D$1:$D$22,Punkte!$E$1:$E$22)),"",LOOKUP((L66),Punkte!$D$1:$D$22,Punkte!$E$1:$E$22)))</f>
        <v/>
      </c>
      <c r="N66" s="3"/>
      <c r="O66" s="99">
        <f>IF($G66="x",0,IF(N66&lt;50,N66-COUNTIFS($G$5:$G66,"x"),0))</f>
        <v>0</v>
      </c>
      <c r="P66" s="39" t="str">
        <f>IF(AND($G66="x",N66&gt;0),0,IF(ISERROR(LOOKUP(O66,Punkte!$D$1:$D$22,Punkte!$E$1:$E$22)),"",LOOKUP((O66),Punkte!$D$1:$D$22,Punkte!$E$1:$E$22)))</f>
        <v/>
      </c>
      <c r="Q66" s="3"/>
      <c r="R66" s="99">
        <f>IF($G66="x",0,IF(Q66&lt;50,Q66-COUNTIFS($G$5:$G66,"x"),0))</f>
        <v>0</v>
      </c>
      <c r="S66" s="39" t="str">
        <f>IF(AND($G66="x",Q66&gt;0),0,IF(ISERROR(LOOKUP(R66,Punkte!$D$1:$D$22,Punkte!$E$1:$E$22)),"",LOOKUP((R66),Punkte!$D$1:$D$22,Punkte!$E$1:$E$22)))</f>
        <v/>
      </c>
      <c r="T66" s="3"/>
      <c r="U66" s="99">
        <f>IF($G66="x",0,IF(T66&lt;50,T66-COUNTIFS($G$5:$G66,"x"),0))</f>
        <v>0</v>
      </c>
      <c r="V66" s="39" t="str">
        <f>IF(AND($G66="x",T66&gt;0),0,IF(ISERROR(LOOKUP(U66,Punkte!$D$1:$D$22,Punkte!$E$1:$E$22)),"",LOOKUP((U66),Punkte!$D$1:$D$22,Punkte!$E$1:$E$22)))</f>
        <v/>
      </c>
      <c r="W66" s="3"/>
      <c r="X66" s="99">
        <f>IF($G66="x",0,IF(W66&lt;50,W66-COUNTIFS($G$5:$G66,"x"),0))</f>
        <v>0</v>
      </c>
      <c r="Y66" s="39" t="str">
        <f>IF(AND($G66="x",W66&gt;0),0,IF(ISERROR(LOOKUP(X66,Punkte!$D$1:$D$22,Punkte!$E$1:$E$22)),"",LOOKUP((X66),Punkte!$D$1:$D$22,Punkte!$E$1:$E$22)))</f>
        <v/>
      </c>
      <c r="Z66" s="3"/>
      <c r="AA66" s="99">
        <f>IF($G66="x",0,IF(Z66&lt;50,Z66-COUNTIFS($G$5:$G66,"x"),0))</f>
        <v>0</v>
      </c>
      <c r="AB66" s="39" t="str">
        <f>IF(AND($G66="x",Z66&gt;0),0,IF(ISERROR(LOOKUP(AA66,Punkte!$D$1:$D$22,Punkte!$E$1:$E$22)),"",LOOKUP((AA66),Punkte!$D$1:$D$22,Punkte!$E$1:$E$22)))</f>
        <v/>
      </c>
      <c r="AC66" s="3"/>
      <c r="AD66" s="99">
        <f>IF($G66="x",0,IF(AC66&lt;50,AC66-COUNTIFS($G$5:$G66,"x"),0))</f>
        <v>0</v>
      </c>
      <c r="AE66" s="39" t="str">
        <f>IF(AND($G66="x",AC66&gt;0),0,IF(ISERROR(LOOKUP(AD66,Punkte!$D$1:$D$22,Punkte!$E$1:$E$22)),"",LOOKUP((AD66),Punkte!$D$1:$D$22,Punkte!$E$1:$E$22)))</f>
        <v/>
      </c>
      <c r="AF66" s="3"/>
      <c r="AG66" s="99">
        <f>IF($G66="x",0,IF(AF66&lt;50,AF66-COUNTIFS($G$5:$G66,"x"),0))</f>
        <v>0</v>
      </c>
      <c r="AH66" s="39" t="str">
        <f>IF(AND($G66="x",AF66&gt;0),0,IF(ISERROR(LOOKUP(AG66,Punkte!$D$1:$D$22,Punkte!$E$1:$E$22)),"",LOOKUP((AG66),Punkte!$D$1:$D$22,Punkte!$E$1:$E$22)))</f>
        <v/>
      </c>
      <c r="AI66" s="3"/>
      <c r="AJ66" s="99">
        <f>IF($G66="x",0,IF(AI66&lt;50,AI66-COUNTIFS($G$5:$G66,"x"),0))</f>
        <v>0</v>
      </c>
      <c r="AK66" s="39" t="str">
        <f>IF(AND($G66="x",AI66&gt;0),0,IF(ISERROR(LOOKUP(AJ66,Punkte!$D$1:$D$22,Punkte!$E$1:$E$22)),"",LOOKUP((AJ66),Punkte!$D$1:$D$22,Punkte!$E$1:$E$22)))</f>
        <v/>
      </c>
      <c r="AL66" s="3"/>
      <c r="AM66" s="99">
        <f>IF($G66="x",0,IF(AL66&lt;50,AL66-COUNTIFS($G$5:$G66,"x"),0))</f>
        <v>0</v>
      </c>
      <c r="AN66" s="39" t="str">
        <f>IF(AND($G66="x",AL66&gt;0),0,IF(ISERROR(LOOKUP(AM66,Punkte!$D$1:$D$22,Punkte!$E$1:$E$22)),"",LOOKUP((AM66),Punkte!$D$1:$D$22,Punkte!$E$1:$E$22)))</f>
        <v/>
      </c>
      <c r="AO66" s="3"/>
      <c r="AP66" s="99">
        <f>IF($G66="x",0,IF(AO66&lt;50,AO66-COUNTIFS($G$5:$G66,"x"),0))</f>
        <v>0</v>
      </c>
      <c r="AQ66" s="39" t="str">
        <f>IF(AND($G66="x",AO66&gt;0),0,IF(ISERROR(LOOKUP(AP66,Punkte!$D$1:$D$22,Punkte!$E$1:$E$22)),"",LOOKUP((AP66),Punkte!$D$1:$D$22,Punkte!$E$1:$E$22)))</f>
        <v/>
      </c>
      <c r="AR66" s="120">
        <f t="shared" si="3"/>
        <v>0</v>
      </c>
    </row>
    <row r="67" spans="1:44" s="128" customFormat="1" x14ac:dyDescent="0.25">
      <c r="A67" s="9">
        <f t="shared" si="2"/>
        <v>20</v>
      </c>
      <c r="B67" s="146">
        <f>SUM(IF(ISNUMBER(J67),J67)+IF(ISNUMBER(M67),M67)+IF(ISNUMBER(P67),P67)+IF(ISNUMBER(S67),S67)+IF(ISNUMBER(V67),V67)+IF(ISNUMBER(Y67),Y67)+IF(ISNUMBER(AB67),AB67)+IF(ISNUMBER(AE67),AE67)+IF(ISNUMBER(AH67),AH67)+IF(ISNUMBER(AK67),AK67)+IF(ISNUMBER(#REF!),#REF!)+IF(ISNUMBER(AN67),AN67)+IF(ISNUMBER(AQ67),AQ67))</f>
        <v>0</v>
      </c>
      <c r="C67" s="63">
        <v>34</v>
      </c>
      <c r="D67" s="64"/>
      <c r="E67" s="65" t="s">
        <v>180</v>
      </c>
      <c r="F67" s="65" t="s">
        <v>108</v>
      </c>
      <c r="G67" s="66" t="s">
        <v>156</v>
      </c>
      <c r="H67" s="63"/>
      <c r="I67" s="99">
        <f>IF($G67="x",0,IF(H67&lt;50,H67-COUNTIFS($G$5:$G67,"x"),0))</f>
        <v>0</v>
      </c>
      <c r="J67" s="39" t="str">
        <f>IF(AND($G67="x",H67&gt;0),0,IF(ISERROR(LOOKUP(I67,Punkte!$D$1:$D$22,Punkte!$E$1:$E$22)),"",LOOKUP((I67),Punkte!$D$1:$D$22,Punkte!$E$1:$E$22)))</f>
        <v/>
      </c>
      <c r="K67" s="3"/>
      <c r="L67" s="99">
        <f>IF($G67="x",0,IF(K67&lt;50,K67-COUNTIFS($G$5:$G67,"x"),0))</f>
        <v>0</v>
      </c>
      <c r="M67" s="39" t="str">
        <f>IF(AND($G67="x",K67&gt;0),0,IF(ISERROR(LOOKUP(L67,Punkte!$D$1:$D$22,Punkte!$E$1:$E$22)),"",LOOKUP((L67),Punkte!$D$1:$D$22,Punkte!$E$1:$E$22)))</f>
        <v/>
      </c>
      <c r="N67" s="3"/>
      <c r="O67" s="99">
        <f>IF($G67="x",0,IF(N67&lt;50,N67-COUNTIFS($G$5:$G67,"x"),0))</f>
        <v>0</v>
      </c>
      <c r="P67" s="39" t="str">
        <f>IF(AND($G67="x",N67&gt;0),0,IF(ISERROR(LOOKUP(O67,Punkte!$D$1:$D$22,Punkte!$E$1:$E$22)),"",LOOKUP((O67),Punkte!$D$1:$D$22,Punkte!$E$1:$E$22)))</f>
        <v/>
      </c>
      <c r="Q67" s="3"/>
      <c r="R67" s="99">
        <f>IF($G67="x",0,IF(Q67&lt;50,Q67-COUNTIFS($G$5:$G67,"x"),0))</f>
        <v>0</v>
      </c>
      <c r="S67" s="39" t="str">
        <f>IF(AND($G67="x",Q67&gt;0),0,IF(ISERROR(LOOKUP(R67,Punkte!$D$1:$D$22,Punkte!$E$1:$E$22)),"",LOOKUP((R67),Punkte!$D$1:$D$22,Punkte!$E$1:$E$22)))</f>
        <v/>
      </c>
      <c r="T67" s="3"/>
      <c r="U67" s="99">
        <f>IF($G67="x",0,IF(T67&lt;50,T67-COUNTIFS($G$5:$G67,"x"),0))</f>
        <v>0</v>
      </c>
      <c r="V67" s="39" t="str">
        <f>IF(AND($G67="x",T67&gt;0),0,IF(ISERROR(LOOKUP(U67,Punkte!$D$1:$D$22,Punkte!$E$1:$E$22)),"",LOOKUP((U67),Punkte!$D$1:$D$22,Punkte!$E$1:$E$22)))</f>
        <v/>
      </c>
      <c r="W67" s="3"/>
      <c r="X67" s="99">
        <f>IF($G67="x",0,IF(W67&lt;50,W67-COUNTIFS($G$5:$G67,"x"),0))</f>
        <v>0</v>
      </c>
      <c r="Y67" s="39" t="str">
        <f>IF(AND($G67="x",W67&gt;0),0,IF(ISERROR(LOOKUP(X67,Punkte!$D$1:$D$22,Punkte!$E$1:$E$22)),"",LOOKUP((X67),Punkte!$D$1:$D$22,Punkte!$E$1:$E$22)))</f>
        <v/>
      </c>
      <c r="Z67" s="3"/>
      <c r="AA67" s="99">
        <f>IF($G67="x",0,IF(Z67&lt;50,Z67-COUNTIFS($G$5:$G67,"x"),0))</f>
        <v>0</v>
      </c>
      <c r="AB67" s="39" t="str">
        <f>IF(AND($G67="x",Z67&gt;0),0,IF(ISERROR(LOOKUP(AA67,Punkte!$D$1:$D$22,Punkte!$E$1:$E$22)),"",LOOKUP((AA67),Punkte!$D$1:$D$22,Punkte!$E$1:$E$22)))</f>
        <v/>
      </c>
      <c r="AC67" s="3"/>
      <c r="AD67" s="99">
        <f>IF($G67="x",0,IF(AC67&lt;50,AC67-COUNTIFS($G$5:$G67,"x"),0))</f>
        <v>0</v>
      </c>
      <c r="AE67" s="39" t="str">
        <f>IF(AND($G67="x",AC67&gt;0),0,IF(ISERROR(LOOKUP(AD67,Punkte!$D$1:$D$22,Punkte!$E$1:$E$22)),"",LOOKUP((AD67),Punkte!$D$1:$D$22,Punkte!$E$1:$E$22)))</f>
        <v/>
      </c>
      <c r="AF67" s="3"/>
      <c r="AG67" s="99">
        <f>IF($G67="x",0,IF(AF67&lt;50,AF67-COUNTIFS($G$5:$G67,"x"),0))</f>
        <v>0</v>
      </c>
      <c r="AH67" s="39" t="str">
        <f>IF(AND($G67="x",AF67&gt;0),0,IF(ISERROR(LOOKUP(AG67,Punkte!$D$1:$D$22,Punkte!$E$1:$E$22)),"",LOOKUP((AG67),Punkte!$D$1:$D$22,Punkte!$E$1:$E$22)))</f>
        <v/>
      </c>
      <c r="AI67" s="3"/>
      <c r="AJ67" s="99">
        <f>IF($G67="x",0,IF(AI67&lt;50,AI67-COUNTIFS($G$5:$G67,"x"),0))</f>
        <v>0</v>
      </c>
      <c r="AK67" s="39" t="str">
        <f>IF(AND($G67="x",AI67&gt;0),0,IF(ISERROR(LOOKUP(AJ67,Punkte!$D$1:$D$22,Punkte!$E$1:$E$22)),"",LOOKUP((AJ67),Punkte!$D$1:$D$22,Punkte!$E$1:$E$22)))</f>
        <v/>
      </c>
      <c r="AL67" s="3"/>
      <c r="AM67" s="99">
        <f>IF($G67="x",0,IF(AL67&lt;50,AL67-COUNTIFS($G$5:$G67,"x"),0))</f>
        <v>0</v>
      </c>
      <c r="AN67" s="39" t="str">
        <f>IF(AND($G67="x",AL67&gt;0),0,IF(ISERROR(LOOKUP(AM67,Punkte!$D$1:$D$22,Punkte!$E$1:$E$22)),"",LOOKUP((AM67),Punkte!$D$1:$D$22,Punkte!$E$1:$E$22)))</f>
        <v/>
      </c>
      <c r="AO67" s="3"/>
      <c r="AP67" s="99">
        <f>IF($G67="x",0,IF(AO67&lt;50,AO67-COUNTIFS($G$5:$G67,"x"),0))</f>
        <v>0</v>
      </c>
      <c r="AQ67" s="39" t="str">
        <f>IF(AND($G67="x",AO67&gt;0),0,IF(ISERROR(LOOKUP(AP67,Punkte!$D$1:$D$22,Punkte!$E$1:$E$22)),"",LOOKUP((AP67),Punkte!$D$1:$D$22,Punkte!$E$1:$E$22)))</f>
        <v/>
      </c>
      <c r="AR67" s="120">
        <f t="shared" si="3"/>
        <v>0</v>
      </c>
    </row>
    <row r="68" spans="1:44" s="128" customFormat="1" x14ac:dyDescent="0.25">
      <c r="A68" s="9">
        <f t="shared" si="2"/>
        <v>20</v>
      </c>
      <c r="B68" s="146">
        <f>SUM(IF(ISNUMBER(J68),J68)+IF(ISNUMBER(M68),M68)+IF(ISNUMBER(P68),P68)+IF(ISNUMBER(S68),S68)+IF(ISNUMBER(V68),V68)+IF(ISNUMBER(Y68),Y68)+IF(ISNUMBER(AB68),AB68)+IF(ISNUMBER(AE68),AE68)+IF(ISNUMBER(AH68),AH68)+IF(ISNUMBER(AK68),AK68)+IF(ISNUMBER(#REF!),#REF!)+IF(ISNUMBER(AN68),AN68)+IF(ISNUMBER(AQ68),AQ68))</f>
        <v>0</v>
      </c>
      <c r="C68" s="63">
        <v>16</v>
      </c>
      <c r="D68" s="64"/>
      <c r="E68" s="65" t="s">
        <v>120</v>
      </c>
      <c r="F68" s="65" t="s">
        <v>49</v>
      </c>
      <c r="G68" s="66" t="s">
        <v>156</v>
      </c>
      <c r="H68" s="63"/>
      <c r="I68" s="99">
        <f>IF($G68="x",0,IF(H68&lt;50,H68-COUNTIFS($G$5:$G68,"x"),0))</f>
        <v>0</v>
      </c>
      <c r="J68" s="39" t="str">
        <f>IF(AND($G68="x",H68&gt;0),0,IF(ISERROR(LOOKUP(I68,Punkte!$D$1:$D$22,Punkte!$E$1:$E$22)),"",LOOKUP((I68),Punkte!$D$1:$D$22,Punkte!$E$1:$E$22)))</f>
        <v/>
      </c>
      <c r="K68" s="3"/>
      <c r="L68" s="99">
        <f>IF($G68="x",0,IF(K68&lt;50,K68-COUNTIFS($G$5:$G68,"x"),0))</f>
        <v>0</v>
      </c>
      <c r="M68" s="39" t="str">
        <f>IF(AND($G68="x",K68&gt;0),0,IF(ISERROR(LOOKUP(L68,Punkte!$D$1:$D$22,Punkte!$E$1:$E$22)),"",LOOKUP((L68),Punkte!$D$1:$D$22,Punkte!$E$1:$E$22)))</f>
        <v/>
      </c>
      <c r="N68" s="3"/>
      <c r="O68" s="99">
        <f>IF($G68="x",0,IF(N68&lt;50,N68-COUNTIFS($G$5:$G68,"x"),0))</f>
        <v>0</v>
      </c>
      <c r="P68" s="39" t="str">
        <f>IF(AND($G68="x",N68&gt;0),0,IF(ISERROR(LOOKUP(O68,Punkte!$D$1:$D$22,Punkte!$E$1:$E$22)),"",LOOKUP((O68),Punkte!$D$1:$D$22,Punkte!$E$1:$E$22)))</f>
        <v/>
      </c>
      <c r="Q68" s="3"/>
      <c r="R68" s="99">
        <f>IF($G68="x",0,IF(Q68&lt;50,Q68-COUNTIFS($G$5:$G68,"x"),0))</f>
        <v>0</v>
      </c>
      <c r="S68" s="39" t="str">
        <f>IF(AND($G68="x",Q68&gt;0),0,IF(ISERROR(LOOKUP(R68,Punkte!$D$1:$D$22,Punkte!$E$1:$E$22)),"",LOOKUP((R68),Punkte!$D$1:$D$22,Punkte!$E$1:$E$22)))</f>
        <v/>
      </c>
      <c r="T68" s="3"/>
      <c r="U68" s="99">
        <f>IF($G68="x",0,IF(T68&lt;50,T68-COUNTIFS($G$5:$G68,"x"),0))</f>
        <v>0</v>
      </c>
      <c r="V68" s="39" t="str">
        <f>IF(AND($G68="x",T68&gt;0),0,IF(ISERROR(LOOKUP(U68,Punkte!$D$1:$D$22,Punkte!$E$1:$E$22)),"",LOOKUP((U68),Punkte!$D$1:$D$22,Punkte!$E$1:$E$22)))</f>
        <v/>
      </c>
      <c r="W68" s="3"/>
      <c r="X68" s="99">
        <f>IF($G68="x",0,IF(W68&lt;50,W68-COUNTIFS($G$5:$G68,"x"),0))</f>
        <v>0</v>
      </c>
      <c r="Y68" s="39" t="str">
        <f>IF(AND($G68="x",W68&gt;0),0,IF(ISERROR(LOOKUP(X68,Punkte!$D$1:$D$22,Punkte!$E$1:$E$22)),"",LOOKUP((X68),Punkte!$D$1:$D$22,Punkte!$E$1:$E$22)))</f>
        <v/>
      </c>
      <c r="Z68" s="3"/>
      <c r="AA68" s="99">
        <f>IF($G68="x",0,IF(Z68&lt;50,Z68-COUNTIFS($G$5:$G68,"x"),0))</f>
        <v>0</v>
      </c>
      <c r="AB68" s="39" t="str">
        <f>IF(AND($G68="x",Z68&gt;0),0,IF(ISERROR(LOOKUP(AA68,Punkte!$D$1:$D$22,Punkte!$E$1:$E$22)),"",LOOKUP((AA68),Punkte!$D$1:$D$22,Punkte!$E$1:$E$22)))</f>
        <v/>
      </c>
      <c r="AC68" s="3"/>
      <c r="AD68" s="99">
        <f>IF($G68="x",0,IF(AC68&lt;50,AC68-COUNTIFS($G$5:$G68,"x"),0))</f>
        <v>0</v>
      </c>
      <c r="AE68" s="39" t="str">
        <f>IF(AND($G68="x",AC68&gt;0),0,IF(ISERROR(LOOKUP(AD68,Punkte!$D$1:$D$22,Punkte!$E$1:$E$22)),"",LOOKUP((AD68),Punkte!$D$1:$D$22,Punkte!$E$1:$E$22)))</f>
        <v/>
      </c>
      <c r="AF68" s="3"/>
      <c r="AG68" s="99">
        <f>IF($G68="x",0,IF(AF68&lt;50,AF68-COUNTIFS($G$5:$G68,"x"),0))</f>
        <v>0</v>
      </c>
      <c r="AH68" s="39" t="str">
        <f>IF(AND($G68="x",AF68&gt;0),0,IF(ISERROR(LOOKUP(AG68,Punkte!$D$1:$D$22,Punkte!$E$1:$E$22)),"",LOOKUP((AG68),Punkte!$D$1:$D$22,Punkte!$E$1:$E$22)))</f>
        <v/>
      </c>
      <c r="AI68" s="3"/>
      <c r="AJ68" s="99">
        <f>IF($G68="x",0,IF(AI68&lt;50,AI68-COUNTIFS($G$5:$G68,"x"),0))</f>
        <v>0</v>
      </c>
      <c r="AK68" s="39" t="str">
        <f>IF(AND($G68="x",AI68&gt;0),0,IF(ISERROR(LOOKUP(AJ68,Punkte!$D$1:$D$22,Punkte!$E$1:$E$22)),"",LOOKUP((AJ68),Punkte!$D$1:$D$22,Punkte!$E$1:$E$22)))</f>
        <v/>
      </c>
      <c r="AL68" s="3"/>
      <c r="AM68" s="99">
        <f>IF($G68="x",0,IF(AL68&lt;50,AL68-COUNTIFS($G$5:$G68,"x"),0))</f>
        <v>0</v>
      </c>
      <c r="AN68" s="39" t="str">
        <f>IF(AND($G68="x",AL68&gt;0),0,IF(ISERROR(LOOKUP(AM68,Punkte!$D$1:$D$22,Punkte!$E$1:$E$22)),"",LOOKUP((AM68),Punkte!$D$1:$D$22,Punkte!$E$1:$E$22)))</f>
        <v/>
      </c>
      <c r="AO68" s="3"/>
      <c r="AP68" s="99">
        <f>IF($G68="x",0,IF(AO68&lt;50,AO68-COUNTIFS($G$5:$G68,"x"),0))</f>
        <v>0</v>
      </c>
      <c r="AQ68" s="39" t="str">
        <f>IF(AND($G68="x",AO68&gt;0),0,IF(ISERROR(LOOKUP(AP68,Punkte!$D$1:$D$22,Punkte!$E$1:$E$22)),"",LOOKUP((AP68),Punkte!$D$1:$D$22,Punkte!$E$1:$E$22)))</f>
        <v/>
      </c>
      <c r="AR68" s="120">
        <f t="shared" si="3"/>
        <v>0</v>
      </c>
    </row>
    <row r="69" spans="1:44" s="128" customFormat="1" x14ac:dyDescent="0.25">
      <c r="A69" s="9">
        <f t="shared" ref="A69" si="4">_xlfn.RANK.EQ(B69,$B$5:$B$67)</f>
        <v>20</v>
      </c>
      <c r="B69" s="146">
        <f>SUM(IF(ISNUMBER(J69),J69)+IF(ISNUMBER(M69),M69)+IF(ISNUMBER(P69),P69)+IF(ISNUMBER(S69),S69)+IF(ISNUMBER(V69),V69)+IF(ISNUMBER(Y69),Y69)+IF(ISNUMBER(AB69),AB69)+IF(ISNUMBER(AE69),AE69)+IF(ISNUMBER(AH69),AH69)+IF(ISNUMBER(AK69),AK69)+IF(ISNUMBER(#REF!),#REF!)+IF(ISNUMBER(AN69),AN69)+IF(ISNUMBER(AQ69),AQ69))</f>
        <v>0</v>
      </c>
      <c r="C69" s="84">
        <v>66</v>
      </c>
      <c r="D69" s="70"/>
      <c r="E69" s="65" t="s">
        <v>78</v>
      </c>
      <c r="F69" s="65" t="s">
        <v>79</v>
      </c>
      <c r="G69" s="66" t="s">
        <v>156</v>
      </c>
      <c r="H69" s="63"/>
      <c r="I69" s="99">
        <f>IF($G69="x",0,IF(H69&lt;50,H69-COUNTIFS($G$5:$G69,"x"),0))</f>
        <v>0</v>
      </c>
      <c r="J69" s="39" t="str">
        <f>IF(AND($G69="x",H69&gt;0),0,IF(ISERROR(LOOKUP(I69,Punkte!$D$1:$D$22,Punkte!$E$1:$E$22)),"",LOOKUP((I69),Punkte!$D$1:$D$22,Punkte!$E$1:$E$22)))</f>
        <v/>
      </c>
      <c r="K69" s="3"/>
      <c r="L69" s="99">
        <f>IF($G69="x",0,IF(K69&lt;50,K69-COUNTIFS($G$5:$G69,"x"),0))</f>
        <v>0</v>
      </c>
      <c r="M69" s="39" t="str">
        <f>IF(AND($G69="x",K69&gt;0),0,IF(ISERROR(LOOKUP(L69,Punkte!$D$1:$D$22,Punkte!$E$1:$E$22)),"",LOOKUP((L69),Punkte!$D$1:$D$22,Punkte!$E$1:$E$22)))</f>
        <v/>
      </c>
      <c r="N69" s="3"/>
      <c r="O69" s="99">
        <f>IF($G69="x",0,IF(N69&lt;50,N69-COUNTIFS($G$5:$G69,"x"),0))</f>
        <v>0</v>
      </c>
      <c r="P69" s="39" t="str">
        <f>IF(AND($G69="x",N69&gt;0),0,IF(ISERROR(LOOKUP(O69,Punkte!$D$1:$D$22,Punkte!$E$1:$E$22)),"",LOOKUP((O69),Punkte!$D$1:$D$22,Punkte!$E$1:$E$22)))</f>
        <v/>
      </c>
      <c r="Q69" s="3"/>
      <c r="R69" s="99">
        <f>IF($G69="x",0,IF(Q69&lt;50,Q69-COUNTIFS($G$5:$G69,"x"),0))</f>
        <v>0</v>
      </c>
      <c r="S69" s="39" t="str">
        <f>IF(AND($G69="x",Q69&gt;0),0,IF(ISERROR(LOOKUP(R69,Punkte!$D$1:$D$22,Punkte!$E$1:$E$22)),"",LOOKUP((R69),Punkte!$D$1:$D$22,Punkte!$E$1:$E$22)))</f>
        <v/>
      </c>
      <c r="T69" s="3"/>
      <c r="U69" s="99">
        <f>IF($G69="x",0,IF(T69&lt;50,T69-COUNTIFS($G$5:$G69,"x"),0))</f>
        <v>0</v>
      </c>
      <c r="V69" s="39" t="str">
        <f>IF(AND($G69="x",T69&gt;0),0,IF(ISERROR(LOOKUP(U69,Punkte!$D$1:$D$22,Punkte!$E$1:$E$22)),"",LOOKUP((U69),Punkte!$D$1:$D$22,Punkte!$E$1:$E$22)))</f>
        <v/>
      </c>
      <c r="W69" s="3"/>
      <c r="X69" s="99">
        <f>IF($G69="x",0,IF(W69&lt;50,W69-COUNTIFS($G$5:$G69,"x"),0))</f>
        <v>0</v>
      </c>
      <c r="Y69" s="39" t="str">
        <f>IF(AND($G69="x",W69&gt;0),0,IF(ISERROR(LOOKUP(X69,Punkte!$D$1:$D$22,Punkte!$E$1:$E$22)),"",LOOKUP((X69),Punkte!$D$1:$D$22,Punkte!$E$1:$E$22)))</f>
        <v/>
      </c>
      <c r="Z69" s="3"/>
      <c r="AA69" s="99">
        <f>IF($G69="x",0,IF(Z69&lt;50,Z69-COUNTIFS($G$5:$G69,"x"),0))</f>
        <v>0</v>
      </c>
      <c r="AB69" s="39" t="str">
        <f>IF(AND($G69="x",Z69&gt;0),0,IF(ISERROR(LOOKUP(AA69,Punkte!$D$1:$D$22,Punkte!$E$1:$E$22)),"",LOOKUP((AA69),Punkte!$D$1:$D$22,Punkte!$E$1:$E$22)))</f>
        <v/>
      </c>
      <c r="AC69" s="3"/>
      <c r="AD69" s="99">
        <f>IF($G69="x",0,IF(AC69&lt;50,AC69-COUNTIFS($G$5:$G69,"x"),0))</f>
        <v>0</v>
      </c>
      <c r="AE69" s="39" t="str">
        <f>IF(AND($G69="x",AC69&gt;0),0,IF(ISERROR(LOOKUP(AD69,Punkte!$D$1:$D$22,Punkte!$E$1:$E$22)),"",LOOKUP((AD69),Punkte!$D$1:$D$22,Punkte!$E$1:$E$22)))</f>
        <v/>
      </c>
      <c r="AF69" s="3"/>
      <c r="AG69" s="99">
        <f>IF($G69="x",0,IF(AF69&lt;50,AF69-COUNTIFS($G$5:$G69,"x"),0))</f>
        <v>0</v>
      </c>
      <c r="AH69" s="39" t="str">
        <f>IF(AND($G69="x",AF69&gt;0),0,IF(ISERROR(LOOKUP(AG69,Punkte!$D$1:$D$22,Punkte!$E$1:$E$22)),"",LOOKUP((AG69),Punkte!$D$1:$D$22,Punkte!$E$1:$E$22)))</f>
        <v/>
      </c>
      <c r="AI69" s="3"/>
      <c r="AJ69" s="99">
        <f>IF($G69="x",0,IF(AI69&lt;50,AI69-COUNTIFS($G$5:$G69,"x"),0))</f>
        <v>0</v>
      </c>
      <c r="AK69" s="39" t="str">
        <f>IF(AND($G69="x",AI69&gt;0),0,IF(ISERROR(LOOKUP(AJ69,Punkte!$D$1:$D$22,Punkte!$E$1:$E$22)),"",LOOKUP((AJ69),Punkte!$D$1:$D$22,Punkte!$E$1:$E$22)))</f>
        <v/>
      </c>
      <c r="AL69" s="3"/>
      <c r="AM69" s="99">
        <f>IF($G69="x",0,IF(AL69&lt;50,AL69-COUNTIFS($G$5:$G69,"x"),0))</f>
        <v>0</v>
      </c>
      <c r="AN69" s="39" t="str">
        <f>IF(AND($G69="x",AL69&gt;0),0,IF(ISERROR(LOOKUP(AM69,Punkte!$D$1:$D$22,Punkte!$E$1:$E$22)),"",LOOKUP((AM69),Punkte!$D$1:$D$22,Punkte!$E$1:$E$22)))</f>
        <v/>
      </c>
      <c r="AO69" s="3"/>
      <c r="AP69" s="99">
        <f>IF($G69="x",0,IF(AO69&lt;50,AO69-COUNTIFS($G$5:$G69,"x"),0))</f>
        <v>0</v>
      </c>
      <c r="AQ69" s="39" t="str">
        <f>IF(AND($G69="x",AO69&gt;0),0,IF(ISERROR(LOOKUP(AP69,Punkte!$D$1:$D$22,Punkte!$E$1:$E$22)),"",LOOKUP((AP69),Punkte!$D$1:$D$22,Punkte!$E$1:$E$22)))</f>
        <v/>
      </c>
      <c r="AR69" s="120">
        <f t="shared" si="3"/>
        <v>0</v>
      </c>
    </row>
    <row r="70" spans="1:44" s="128" customFormat="1" x14ac:dyDescent="0.25">
      <c r="A70" s="72"/>
      <c r="B70" s="73"/>
      <c r="C70" s="74"/>
      <c r="D70" s="75"/>
      <c r="E70" s="80"/>
      <c r="F70" s="76"/>
      <c r="G70" s="76"/>
      <c r="H70" s="76"/>
      <c r="I70" s="97"/>
      <c r="J70" s="78"/>
      <c r="K70" s="74"/>
      <c r="L70" s="117"/>
      <c r="M70" s="78"/>
      <c r="N70" s="74"/>
      <c r="O70" s="97"/>
      <c r="P70" s="78"/>
      <c r="Q70" s="74"/>
      <c r="R70" s="97"/>
      <c r="S70" s="78"/>
      <c r="T70" s="74"/>
      <c r="U70" s="97"/>
      <c r="V70" s="78"/>
      <c r="W70" s="74"/>
      <c r="X70" s="97"/>
      <c r="Y70" s="79"/>
      <c r="Z70" s="74"/>
      <c r="AA70" s="97"/>
      <c r="AB70" s="78"/>
      <c r="AC70" s="74"/>
      <c r="AD70" s="97"/>
      <c r="AE70" s="74"/>
      <c r="AF70" s="74"/>
      <c r="AG70" s="97"/>
      <c r="AH70" s="78"/>
      <c r="AI70" s="74"/>
      <c r="AJ70" s="97"/>
      <c r="AK70" s="78"/>
      <c r="AL70" s="74"/>
      <c r="AM70" s="97"/>
      <c r="AN70" s="77"/>
      <c r="AO70" s="74"/>
      <c r="AP70" s="97"/>
      <c r="AQ70" s="77"/>
      <c r="AR70" s="77"/>
    </row>
    <row r="71" spans="1:44" s="128" customFormat="1" x14ac:dyDescent="0.25">
      <c r="A71" s="52"/>
      <c r="B71" s="129"/>
      <c r="C71" s="116"/>
      <c r="D71" s="52"/>
      <c r="E71" s="56" t="s">
        <v>141</v>
      </c>
      <c r="F71" s="56"/>
      <c r="G71" s="80"/>
      <c r="H71" s="76"/>
      <c r="I71" s="98"/>
      <c r="J71" s="91"/>
      <c r="K71" s="101"/>
      <c r="L71" s="98"/>
      <c r="M71" s="91"/>
      <c r="N71" s="101"/>
      <c r="O71" s="98"/>
      <c r="P71" s="78"/>
      <c r="Q71" s="101"/>
      <c r="R71" s="98"/>
      <c r="S71" s="91"/>
      <c r="T71" s="101"/>
      <c r="U71" s="98"/>
      <c r="V71" s="91"/>
      <c r="W71" s="101"/>
      <c r="X71" s="98"/>
      <c r="Y71" s="91"/>
      <c r="Z71" s="101"/>
      <c r="AA71" s="98"/>
      <c r="AB71" s="91"/>
      <c r="AC71" s="101"/>
      <c r="AD71" s="98"/>
      <c r="AE71" s="91"/>
      <c r="AF71" s="101"/>
      <c r="AG71" s="98"/>
      <c r="AH71" s="78"/>
      <c r="AI71" s="101"/>
      <c r="AJ71" s="98"/>
      <c r="AK71" s="78"/>
      <c r="AL71" s="101"/>
      <c r="AM71" s="98"/>
      <c r="AN71" s="91"/>
      <c r="AO71" s="74"/>
      <c r="AP71" s="98"/>
      <c r="AQ71" s="77"/>
      <c r="AR71" s="77"/>
    </row>
    <row r="72" spans="1:44" s="128" customFormat="1" x14ac:dyDescent="0.25">
      <c r="A72" s="52"/>
      <c r="B72" s="129"/>
      <c r="C72" s="116"/>
      <c r="D72" s="52"/>
      <c r="E72" s="56" t="s">
        <v>140</v>
      </c>
      <c r="F72" s="130"/>
      <c r="G72" s="80"/>
      <c r="H72" s="76"/>
      <c r="I72" s="97"/>
      <c r="J72" s="92"/>
      <c r="K72" s="74"/>
      <c r="L72" s="97"/>
      <c r="M72" s="92"/>
      <c r="N72" s="74"/>
      <c r="O72" s="97"/>
      <c r="P72" s="78"/>
      <c r="Q72" s="74"/>
      <c r="R72" s="97"/>
      <c r="S72" s="92"/>
      <c r="T72" s="74"/>
      <c r="U72" s="97"/>
      <c r="V72" s="92"/>
      <c r="W72" s="74"/>
      <c r="X72" s="97"/>
      <c r="Y72" s="92"/>
      <c r="Z72" s="74"/>
      <c r="AA72" s="97"/>
      <c r="AB72" s="92"/>
      <c r="AC72" s="74"/>
      <c r="AD72" s="97"/>
      <c r="AE72" s="92"/>
      <c r="AF72" s="74"/>
      <c r="AG72" s="97"/>
      <c r="AH72" s="78"/>
      <c r="AI72" s="74"/>
      <c r="AJ72" s="97"/>
      <c r="AK72" s="78"/>
      <c r="AL72" s="74"/>
      <c r="AM72" s="97"/>
      <c r="AN72" s="92"/>
      <c r="AO72" s="74"/>
      <c r="AP72" s="97"/>
      <c r="AQ72" s="77"/>
      <c r="AR72" s="77"/>
    </row>
    <row r="73" spans="1:44" s="71" customFormat="1" x14ac:dyDescent="0.25">
      <c r="A73" s="121"/>
      <c r="B73" s="121"/>
      <c r="C73" s="121"/>
      <c r="D73" s="121"/>
      <c r="E73" s="130" t="s">
        <v>311</v>
      </c>
      <c r="F73" s="121"/>
      <c r="G73" s="80"/>
      <c r="H73" s="76"/>
      <c r="I73" s="132"/>
      <c r="J73" s="121"/>
      <c r="K73" s="131"/>
      <c r="L73" s="132"/>
      <c r="M73" s="121"/>
      <c r="N73" s="131"/>
      <c r="O73" s="132"/>
      <c r="P73" s="121"/>
      <c r="Q73" s="131"/>
      <c r="R73" s="132"/>
      <c r="S73" s="121"/>
      <c r="T73" s="131"/>
      <c r="U73" s="132"/>
      <c r="V73" s="121"/>
      <c r="W73" s="131"/>
      <c r="X73" s="132"/>
      <c r="Y73" s="121"/>
      <c r="Z73" s="131"/>
      <c r="AA73" s="132"/>
      <c r="AB73" s="121"/>
      <c r="AC73" s="131"/>
      <c r="AD73" s="132"/>
      <c r="AE73" s="121"/>
      <c r="AF73" s="131"/>
      <c r="AG73" s="132"/>
      <c r="AH73" s="121"/>
      <c r="AI73" s="131"/>
      <c r="AJ73" s="132"/>
      <c r="AK73" s="121"/>
      <c r="AL73" s="131"/>
      <c r="AM73" s="132"/>
      <c r="AN73" s="121"/>
      <c r="AO73" s="131"/>
      <c r="AP73" s="132"/>
      <c r="AQ73" s="121"/>
      <c r="AR73" s="77"/>
    </row>
    <row r="74" spans="1:44" x14ac:dyDescent="0.25">
      <c r="A74" s="122"/>
      <c r="B74" s="123"/>
      <c r="C74" s="124"/>
      <c r="D74" s="122"/>
      <c r="E74" s="125"/>
      <c r="F74" s="125"/>
      <c r="G74" s="125"/>
      <c r="H74" s="124"/>
      <c r="I74" s="126"/>
      <c r="J74" s="127"/>
      <c r="K74" s="124"/>
      <c r="L74" s="126"/>
      <c r="M74" s="127"/>
      <c r="N74" s="124"/>
      <c r="O74" s="126"/>
      <c r="P74" s="127"/>
      <c r="Q74" s="124"/>
      <c r="R74" s="126"/>
      <c r="S74" s="127"/>
      <c r="T74" s="124"/>
      <c r="U74" s="126"/>
      <c r="V74" s="127"/>
      <c r="W74" s="124"/>
      <c r="X74" s="126"/>
      <c r="Y74" s="127"/>
      <c r="Z74" s="124"/>
      <c r="AA74" s="126"/>
      <c r="AB74" s="127"/>
      <c r="AC74" s="124"/>
      <c r="AD74" s="126"/>
      <c r="AE74" s="127"/>
      <c r="AF74" s="124"/>
      <c r="AG74" s="126"/>
      <c r="AH74" s="127"/>
      <c r="AI74" s="124"/>
      <c r="AJ74" s="126"/>
      <c r="AK74" s="127"/>
      <c r="AL74" s="124"/>
      <c r="AM74" s="126"/>
      <c r="AN74" s="127"/>
      <c r="AO74" s="124"/>
      <c r="AP74" s="126"/>
      <c r="AQ74" s="127"/>
      <c r="AR74" s="71"/>
    </row>
    <row r="75" spans="1:44" x14ac:dyDescent="0.25">
      <c r="E75" s="29"/>
      <c r="F75" s="29"/>
      <c r="G75" s="29"/>
    </row>
    <row r="76" spans="1:44" x14ac:dyDescent="0.25">
      <c r="E76" s="29"/>
      <c r="F76" s="29"/>
      <c r="G76" s="29"/>
    </row>
    <row r="77" spans="1:44" x14ac:dyDescent="0.25">
      <c r="E77" s="29"/>
      <c r="F77" s="29"/>
      <c r="G77" s="29"/>
    </row>
    <row r="78" spans="1:44" x14ac:dyDescent="0.25">
      <c r="E78" s="29"/>
      <c r="F78" s="29"/>
      <c r="G78" s="29"/>
    </row>
    <row r="79" spans="1:44" x14ac:dyDescent="0.25">
      <c r="E79" s="29"/>
      <c r="F79" s="29"/>
      <c r="G79" s="29"/>
    </row>
    <row r="80" spans="1:44" x14ac:dyDescent="0.25">
      <c r="E80" s="29"/>
      <c r="F80" s="29"/>
      <c r="G80" s="29"/>
    </row>
    <row r="81" spans="5:7" x14ac:dyDescent="0.25">
      <c r="E81" s="29"/>
      <c r="F81" s="29"/>
      <c r="G81" s="29"/>
    </row>
    <row r="82" spans="5:7" x14ac:dyDescent="0.25">
      <c r="E82" s="29"/>
      <c r="F82" s="29"/>
      <c r="G82" s="29"/>
    </row>
    <row r="83" spans="5:7" x14ac:dyDescent="0.25">
      <c r="E83" s="29"/>
      <c r="F83" s="29"/>
      <c r="G83" s="29"/>
    </row>
    <row r="84" spans="5:7" x14ac:dyDescent="0.25">
      <c r="E84" s="29"/>
      <c r="F84" s="29"/>
      <c r="G84" s="29"/>
    </row>
    <row r="85" spans="5:7" x14ac:dyDescent="0.25">
      <c r="E85" s="29"/>
      <c r="F85" s="29"/>
      <c r="G85" s="29"/>
    </row>
    <row r="86" spans="5:7" x14ac:dyDescent="0.25">
      <c r="E86" s="29"/>
      <c r="F86" s="29"/>
      <c r="G86" s="29"/>
    </row>
    <row r="87" spans="5:7" x14ac:dyDescent="0.25">
      <c r="E87" s="29"/>
      <c r="F87" s="29"/>
      <c r="G87" s="29"/>
    </row>
    <row r="88" spans="5:7" x14ac:dyDescent="0.25">
      <c r="E88" s="29"/>
      <c r="F88" s="29"/>
      <c r="G88" s="29"/>
    </row>
    <row r="89" spans="5:7" x14ac:dyDescent="0.25">
      <c r="E89" s="29"/>
      <c r="F89" s="29"/>
      <c r="G89" s="29"/>
    </row>
    <row r="90" spans="5:7" x14ac:dyDescent="0.25">
      <c r="E90" s="29"/>
      <c r="F90" s="29"/>
      <c r="G90" s="29"/>
    </row>
    <row r="91" spans="5:7" x14ac:dyDescent="0.25">
      <c r="E91" s="29"/>
      <c r="F91" s="29"/>
      <c r="G91" s="29"/>
    </row>
    <row r="92" spans="5:7" x14ac:dyDescent="0.25">
      <c r="E92" s="29"/>
      <c r="F92" s="29"/>
      <c r="G92" s="29"/>
    </row>
    <row r="93" spans="5:7" x14ac:dyDescent="0.25">
      <c r="E93" s="29"/>
      <c r="F93" s="29"/>
      <c r="G93" s="29"/>
    </row>
    <row r="94" spans="5:7" x14ac:dyDescent="0.25">
      <c r="E94" s="29"/>
      <c r="F94" s="29"/>
      <c r="G94" s="29"/>
    </row>
    <row r="95" spans="5:7" x14ac:dyDescent="0.25">
      <c r="E95" s="29"/>
      <c r="F95" s="29"/>
      <c r="G95" s="29"/>
    </row>
    <row r="96" spans="5:7" x14ac:dyDescent="0.25">
      <c r="E96" s="29"/>
      <c r="F96" s="29"/>
      <c r="G96" s="29"/>
    </row>
    <row r="97" spans="5:7" x14ac:dyDescent="0.25">
      <c r="E97" s="29"/>
      <c r="F97" s="29"/>
      <c r="G97" s="29"/>
    </row>
    <row r="115" spans="8:42" x14ac:dyDescent="0.25">
      <c r="H115" s="102"/>
      <c r="I115" s="100"/>
      <c r="O115" s="100"/>
      <c r="R115" s="100"/>
      <c r="U115" s="100"/>
      <c r="X115" s="100"/>
      <c r="AA115" s="100"/>
      <c r="AD115" s="100"/>
      <c r="AG115" s="100"/>
      <c r="AJ115" s="100"/>
      <c r="AM115" s="100"/>
      <c r="AP115" s="100"/>
    </row>
    <row r="116" spans="8:42" x14ac:dyDescent="0.25">
      <c r="H116" s="102"/>
      <c r="I116" s="100"/>
      <c r="O116" s="100"/>
      <c r="R116" s="100"/>
      <c r="U116" s="100"/>
      <c r="X116" s="100"/>
      <c r="AA116" s="100"/>
      <c r="AD116" s="100"/>
      <c r="AG116" s="100"/>
      <c r="AJ116" s="100"/>
      <c r="AM116" s="100"/>
      <c r="AP116" s="100"/>
    </row>
  </sheetData>
  <sheetProtection password="C534" sheet="1" selectLockedCells="1" selectUnlockedCells="1"/>
  <autoFilter ref="A4:JI4" xr:uid="{00000000-0009-0000-0000-000006000000}">
    <sortState xmlns:xlrd2="http://schemas.microsoft.com/office/spreadsheetml/2017/richdata2" ref="A5:JI69">
      <sortCondition ref="A4"/>
    </sortState>
  </autoFilter>
  <mergeCells count="25">
    <mergeCell ref="A1:B1"/>
    <mergeCell ref="H1:M1"/>
    <mergeCell ref="N1:S1"/>
    <mergeCell ref="AO3:AQ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AL1:AQ1"/>
    <mergeCell ref="AL2:AQ2"/>
    <mergeCell ref="AF1:AK1"/>
    <mergeCell ref="N2:S2"/>
    <mergeCell ref="H2:M2"/>
    <mergeCell ref="T2:Y2"/>
    <mergeCell ref="AF2:AK2"/>
    <mergeCell ref="T1:Y1"/>
    <mergeCell ref="Z1:AE1"/>
    <mergeCell ref="Z2:AE2"/>
  </mergeCells>
  <conditionalFormatting sqref="B1:B1048576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{4BE3C07F-0067-4ADB-8C04-83D641E0ED7E}</x14:id>
        </ext>
      </extLst>
    </cfRule>
  </conditionalFormatting>
  <conditionalFormatting sqref="G5:G69">
    <cfRule type="cellIs" dxfId="3" priority="1" operator="between">
      <formula>"x"</formula>
      <formula>"x"</formula>
    </cfRule>
  </conditionalFormatting>
  <dataValidations disablePrompts="1" xWindow="1738" yWindow="1063" count="2">
    <dataValidation allowBlank="1" showInputMessage="1" showErrorMessage="1" prompt="Spalte für Formeln immer belassen!" sqref="AN5:AO69 H5:H69 AK5:AL69 AH5:AI69 AE5:AF69 Y5:Z69 V5:W69 P5:Q69 S5:T69 AR5:AR73 AQ5:AQ69 M5:N69 J5:K69 AB5:AC69" xr:uid="{00000000-0002-0000-0600-000000000000}"/>
    <dataValidation allowBlank="1" showInputMessage="1" showErrorMessage="1" prompt="1. Ergebnisse in Spalte &quot;Platz&quot; eintragen._x000a_2. Sortieren nach Spalte &quot;Platz&quot;_x000a_3. Spalte &quot;Platz ohne Gaststarter&quot; kopieren und einfügen als WERTE_x000a_(damit bleiben die Ergebnisse bei Umsortierung erhalten)" sqref="O1:O1048576 R1:R1048576 I1:I1048576 L1:L1048576 X1:X1048576 AD3:AD1048576 U1:U1048576 AA3:AA1048576 AG1:AG1048576 AM1:AM1048576 AJ1:AJ1048576 AP1:AP1048576" xr:uid="{00000000-0002-0000-0600-000001000000}"/>
  </dataValidations>
  <hyperlinks>
    <hyperlink ref="A1:B1" r:id="rId1" display="MZ-Cup 2014" xr:uid="{00000000-0004-0000-0600-000000000000}"/>
  </hyperlinks>
  <printOptions gridLines="1"/>
  <pageMargins left="0.59055118110236227" right="0.51181102362204722" top="0.39370078740157483" bottom="0.39370078740157483" header="0.19685039370078741" footer="0.19685039370078741"/>
  <pageSetup paperSize="9" scale="47" firstPageNumber="0" orientation="landscape" horizontalDpi="300" verticalDpi="300" r:id="rId2"/>
  <headerFooter alignWithMargins="0">
    <oddHeader>&amp;L&amp;14www.mzcup.de&amp;C&amp;"Arial,Fett"&amp;20MZ-Cup 2019&amp;R&amp;14Stand:  &amp;D</oddHeader>
  </headerFooter>
  <colBreaks count="1" manualBreakCount="1">
    <brk id="48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E3C07F-0067-4ADB-8C04-83D641E0ED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B1:B1048576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L116"/>
  <sheetViews>
    <sheetView zoomScale="90" zoomScaleNormal="90" workbookViewId="0">
      <pane xSplit="7" ySplit="4" topLeftCell="H44" activePane="bottomRight" state="frozen"/>
      <selection pane="topRight" activeCell="H1" sqref="H1"/>
      <selection pane="bottomLeft" activeCell="A5" sqref="A5"/>
      <selection pane="bottomRight" activeCell="B2" sqref="B2"/>
    </sheetView>
  </sheetViews>
  <sheetFormatPr baseColWidth="10" defaultColWidth="11.5" defaultRowHeight="15.05" outlineLevelCol="1" x14ac:dyDescent="0.25"/>
  <cols>
    <col min="1" max="1" width="11" style="1" customWidth="1"/>
    <col min="2" max="2" width="25.5" style="2" customWidth="1"/>
    <col min="3" max="3" width="8.875" style="3" customWidth="1"/>
    <col min="4" max="4" width="10.375" style="1" customWidth="1"/>
    <col min="5" max="5" width="18.875" style="4" customWidth="1"/>
    <col min="6" max="6" width="13.5" style="4" customWidth="1"/>
    <col min="7" max="7" width="13" style="4" customWidth="1"/>
    <col min="8" max="8" width="6.5" style="3" customWidth="1"/>
    <col min="9" max="9" width="6.5" style="99" hidden="1" customWidth="1" outlineLevel="1"/>
    <col min="10" max="10" width="5.5" style="6" customWidth="1" collapsed="1"/>
    <col min="11" max="11" width="6.5" style="3" customWidth="1"/>
    <col min="12" max="12" width="6.5" style="99" hidden="1" customWidth="1" outlineLevel="1"/>
    <col min="13" max="13" width="5.5" style="6" customWidth="1" collapsed="1"/>
    <col min="14" max="14" width="6.5" style="3" customWidth="1"/>
    <col min="15" max="15" width="6.5" style="99" hidden="1" customWidth="1" outlineLevel="1"/>
    <col min="16" max="16" width="5.5" style="6" customWidth="1" collapsed="1"/>
    <col min="17" max="17" width="6.5" style="3" customWidth="1"/>
    <col min="18" max="18" width="6.5" style="99" hidden="1" customWidth="1" outlineLevel="1"/>
    <col min="19" max="19" width="5.5" style="6" customWidth="1" collapsed="1"/>
    <col min="20" max="20" width="6.5" style="3" customWidth="1"/>
    <col min="21" max="21" width="6.5" style="99" hidden="1" customWidth="1" outlineLevel="1"/>
    <col min="22" max="22" width="5.5" style="6" customWidth="1" collapsed="1"/>
    <col min="23" max="23" width="6.5" style="3" customWidth="1"/>
    <col min="24" max="24" width="6.5" style="99" hidden="1" customWidth="1" outlineLevel="1"/>
    <col min="25" max="25" width="5.5" style="6" customWidth="1" collapsed="1"/>
    <col min="26" max="26" width="6.5" style="3" customWidth="1"/>
    <col min="27" max="27" width="6.5" style="99" hidden="1" customWidth="1" outlineLevel="1"/>
    <col min="28" max="28" width="5.5" style="6" customWidth="1" collapsed="1"/>
    <col min="29" max="29" width="6.5" style="3" customWidth="1"/>
    <col min="30" max="30" width="6.5" style="99" hidden="1" customWidth="1" outlineLevel="1"/>
    <col min="31" max="31" width="5.5" style="6" customWidth="1" collapsed="1"/>
    <col min="32" max="32" width="6.5" style="3" customWidth="1"/>
    <col min="33" max="33" width="6.5" style="99" hidden="1" customWidth="1" outlineLevel="1"/>
    <col min="34" max="34" width="5.5" style="6" customWidth="1" collapsed="1"/>
    <col min="35" max="35" width="6.5" style="3" customWidth="1"/>
    <col min="36" max="36" width="6.5" style="99" hidden="1" customWidth="1" outlineLevel="1"/>
    <col min="37" max="37" width="5.5" style="6" customWidth="1" collapsed="1"/>
    <col min="38" max="38" width="6.5" style="3" customWidth="1"/>
    <col min="39" max="39" width="6.5" style="99" hidden="1" customWidth="1" outlineLevel="1"/>
    <col min="40" max="40" width="5.5" style="6" customWidth="1" collapsed="1"/>
    <col min="41" max="41" width="6.5" style="3" customWidth="1"/>
    <col min="42" max="42" width="6.5" style="99" hidden="1" customWidth="1" outlineLevel="1"/>
    <col min="43" max="43" width="5.5" style="6" customWidth="1" collapsed="1"/>
    <col min="44" max="44" width="6.5" style="3" customWidth="1"/>
    <col min="45" max="45" width="6.5" style="99" hidden="1" customWidth="1" outlineLevel="1"/>
    <col min="46" max="46" width="5.5" style="6" customWidth="1" collapsed="1"/>
    <col min="47" max="47" width="16.875" style="4" hidden="1" customWidth="1" outlineLevel="1"/>
    <col min="48" max="48" width="11.5" style="4" collapsed="1"/>
    <col min="49" max="162" width="11.5" style="4"/>
    <col min="163" max="163" width="11.5" style="4" hidden="1" customWidth="1"/>
    <col min="164" max="16384" width="11.5" style="4"/>
  </cols>
  <sheetData>
    <row r="1" spans="1:49" ht="20.3" x14ac:dyDescent="0.35">
      <c r="A1" s="320" t="s">
        <v>275</v>
      </c>
      <c r="B1" s="320"/>
      <c r="G1" s="159" t="s">
        <v>150</v>
      </c>
      <c r="H1" s="319" t="s">
        <v>217</v>
      </c>
      <c r="I1" s="319"/>
      <c r="J1" s="319"/>
      <c r="K1" s="319"/>
      <c r="L1" s="319"/>
      <c r="M1" s="319"/>
      <c r="N1" s="319" t="s">
        <v>279</v>
      </c>
      <c r="O1" s="319"/>
      <c r="P1" s="319"/>
      <c r="Q1" s="319"/>
      <c r="R1" s="319"/>
      <c r="S1" s="319"/>
      <c r="T1" s="319" t="s">
        <v>281</v>
      </c>
      <c r="U1" s="319"/>
      <c r="V1" s="319"/>
      <c r="W1" s="319"/>
      <c r="X1" s="319"/>
      <c r="Y1" s="319"/>
      <c r="Z1" s="319" t="s">
        <v>282</v>
      </c>
      <c r="AA1" s="319"/>
      <c r="AB1" s="319"/>
      <c r="AC1" s="319"/>
      <c r="AD1" s="319"/>
      <c r="AE1" s="319"/>
      <c r="AF1" s="314" t="s">
        <v>283</v>
      </c>
      <c r="AG1" s="315"/>
      <c r="AH1" s="315"/>
      <c r="AI1" s="315"/>
      <c r="AJ1" s="315"/>
      <c r="AK1" s="315"/>
      <c r="AL1" s="315"/>
      <c r="AM1" s="315"/>
      <c r="AN1" s="325"/>
      <c r="AO1" s="314" t="s">
        <v>284</v>
      </c>
      <c r="AP1" s="315"/>
      <c r="AQ1" s="315"/>
      <c r="AR1" s="315"/>
      <c r="AS1" s="315"/>
      <c r="AT1" s="325"/>
    </row>
    <row r="2" spans="1:49" x14ac:dyDescent="0.25">
      <c r="A2" s="7"/>
      <c r="B2" s="7"/>
      <c r="G2" s="159" t="s">
        <v>151</v>
      </c>
      <c r="H2" s="328" t="s">
        <v>273</v>
      </c>
      <c r="I2" s="328"/>
      <c r="J2" s="321"/>
      <c r="K2" s="321"/>
      <c r="L2" s="321"/>
      <c r="M2" s="321"/>
      <c r="N2" s="321" t="s">
        <v>280</v>
      </c>
      <c r="O2" s="321"/>
      <c r="P2" s="321"/>
      <c r="Q2" s="321"/>
      <c r="R2" s="321"/>
      <c r="S2" s="321"/>
      <c r="T2" s="321" t="s">
        <v>274</v>
      </c>
      <c r="U2" s="321"/>
      <c r="V2" s="321"/>
      <c r="W2" s="321"/>
      <c r="X2" s="321"/>
      <c r="Y2" s="321"/>
      <c r="Z2" s="321" t="s">
        <v>276</v>
      </c>
      <c r="AA2" s="321"/>
      <c r="AB2" s="321"/>
      <c r="AC2" s="321"/>
      <c r="AD2" s="321"/>
      <c r="AE2" s="321"/>
      <c r="AF2" s="316" t="s">
        <v>277</v>
      </c>
      <c r="AG2" s="317"/>
      <c r="AH2" s="317"/>
      <c r="AI2" s="317"/>
      <c r="AJ2" s="317"/>
      <c r="AK2" s="317"/>
      <c r="AL2" s="317"/>
      <c r="AM2" s="317"/>
      <c r="AN2" s="318"/>
      <c r="AO2" s="316" t="s">
        <v>278</v>
      </c>
      <c r="AP2" s="317"/>
      <c r="AQ2" s="317"/>
      <c r="AR2" s="317"/>
      <c r="AS2" s="317"/>
      <c r="AT2" s="318"/>
      <c r="AU2" s="3"/>
    </row>
    <row r="3" spans="1:49" ht="16.2" customHeight="1" x14ac:dyDescent="0.25">
      <c r="A3" s="7"/>
      <c r="E3" s="1"/>
      <c r="F3" s="1"/>
      <c r="H3" s="319" t="s">
        <v>12</v>
      </c>
      <c r="I3" s="319"/>
      <c r="J3" s="319"/>
      <c r="K3" s="319" t="s">
        <v>13</v>
      </c>
      <c r="L3" s="319"/>
      <c r="M3" s="319"/>
      <c r="N3" s="319" t="s">
        <v>14</v>
      </c>
      <c r="O3" s="319"/>
      <c r="P3" s="319"/>
      <c r="Q3" s="319" t="s">
        <v>15</v>
      </c>
      <c r="R3" s="319"/>
      <c r="S3" s="319"/>
      <c r="T3" s="319" t="s">
        <v>16</v>
      </c>
      <c r="U3" s="319"/>
      <c r="V3" s="319"/>
      <c r="W3" s="319" t="s">
        <v>297</v>
      </c>
      <c r="X3" s="319"/>
      <c r="Y3" s="319"/>
      <c r="Z3" s="319" t="s">
        <v>17</v>
      </c>
      <c r="AA3" s="319"/>
      <c r="AB3" s="319"/>
      <c r="AC3" s="319" t="s">
        <v>18</v>
      </c>
      <c r="AD3" s="319"/>
      <c r="AE3" s="319"/>
      <c r="AF3" s="319" t="s">
        <v>294</v>
      </c>
      <c r="AG3" s="319"/>
      <c r="AH3" s="319"/>
      <c r="AI3" s="319" t="s">
        <v>295</v>
      </c>
      <c r="AJ3" s="319"/>
      <c r="AK3" s="319"/>
      <c r="AL3" s="319" t="s">
        <v>296</v>
      </c>
      <c r="AM3" s="319"/>
      <c r="AN3" s="319"/>
      <c r="AO3" s="322" t="s">
        <v>22</v>
      </c>
      <c r="AP3" s="323"/>
      <c r="AQ3" s="324"/>
      <c r="AR3" s="322" t="s">
        <v>191</v>
      </c>
      <c r="AS3" s="323"/>
      <c r="AT3" s="324"/>
      <c r="AU3" s="112"/>
      <c r="AV3" s="113"/>
      <c r="AW3" s="114"/>
    </row>
    <row r="4" spans="1:49" s="158" customFormat="1" ht="29.45" customHeight="1" thickBot="1" x14ac:dyDescent="0.3">
      <c r="A4" s="151" t="s">
        <v>24</v>
      </c>
      <c r="B4" s="152" t="s">
        <v>25</v>
      </c>
      <c r="C4" s="153" t="s">
        <v>255</v>
      </c>
      <c r="D4" s="151" t="s">
        <v>27</v>
      </c>
      <c r="E4" s="154" t="s">
        <v>28</v>
      </c>
      <c r="F4" s="154" t="s">
        <v>29</v>
      </c>
      <c r="G4" s="168" t="s">
        <v>256</v>
      </c>
      <c r="H4" s="153" t="s">
        <v>30</v>
      </c>
      <c r="I4" s="155" t="s">
        <v>206</v>
      </c>
      <c r="J4" s="156" t="s">
        <v>31</v>
      </c>
      <c r="K4" s="153" t="s">
        <v>30</v>
      </c>
      <c r="L4" s="155" t="s">
        <v>206</v>
      </c>
      <c r="M4" s="156" t="s">
        <v>31</v>
      </c>
      <c r="N4" s="153" t="s">
        <v>30</v>
      </c>
      <c r="O4" s="155" t="s">
        <v>206</v>
      </c>
      <c r="P4" s="156" t="s">
        <v>31</v>
      </c>
      <c r="Q4" s="153" t="s">
        <v>30</v>
      </c>
      <c r="R4" s="155" t="s">
        <v>206</v>
      </c>
      <c r="S4" s="156" t="s">
        <v>31</v>
      </c>
      <c r="T4" s="153" t="s">
        <v>30</v>
      </c>
      <c r="U4" s="155" t="s">
        <v>206</v>
      </c>
      <c r="V4" s="156" t="s">
        <v>31</v>
      </c>
      <c r="W4" s="153" t="s">
        <v>30</v>
      </c>
      <c r="X4" s="155" t="s">
        <v>206</v>
      </c>
      <c r="Y4" s="156" t="s">
        <v>31</v>
      </c>
      <c r="Z4" s="153" t="s">
        <v>30</v>
      </c>
      <c r="AA4" s="155" t="s">
        <v>206</v>
      </c>
      <c r="AB4" s="156" t="s">
        <v>31</v>
      </c>
      <c r="AC4" s="153" t="s">
        <v>30</v>
      </c>
      <c r="AD4" s="155" t="s">
        <v>206</v>
      </c>
      <c r="AE4" s="156" t="s">
        <v>31</v>
      </c>
      <c r="AF4" s="153" t="s">
        <v>30</v>
      </c>
      <c r="AG4" s="155" t="s">
        <v>206</v>
      </c>
      <c r="AH4" s="156" t="s">
        <v>31</v>
      </c>
      <c r="AI4" s="153" t="s">
        <v>30</v>
      </c>
      <c r="AJ4" s="155" t="s">
        <v>206</v>
      </c>
      <c r="AK4" s="156" t="s">
        <v>31</v>
      </c>
      <c r="AL4" s="153" t="s">
        <v>30</v>
      </c>
      <c r="AM4" s="155" t="s">
        <v>206</v>
      </c>
      <c r="AN4" s="156" t="s">
        <v>31</v>
      </c>
      <c r="AO4" s="153" t="s">
        <v>30</v>
      </c>
      <c r="AP4" s="155" t="s">
        <v>206</v>
      </c>
      <c r="AQ4" s="156" t="s">
        <v>31</v>
      </c>
      <c r="AR4" s="153" t="s">
        <v>30</v>
      </c>
      <c r="AS4" s="155" t="s">
        <v>206</v>
      </c>
      <c r="AT4" s="156" t="s">
        <v>31</v>
      </c>
      <c r="AU4" s="157" t="s">
        <v>207</v>
      </c>
    </row>
    <row r="5" spans="1:49" s="71" customFormat="1" x14ac:dyDescent="0.25">
      <c r="A5" s="145">
        <f t="shared" ref="A5:A68" si="0">_xlfn.RANK.EQ(B5,$B$5:$B$67)</f>
        <v>1</v>
      </c>
      <c r="B5" s="146">
        <f t="shared" ref="B5:B68" si="1">SUM(IF(ISNUMBER(J5),J5)+IF(ISNUMBER(M5),M5)+IF(ISNUMBER(P5),P5)+IF(ISNUMBER(S5),S5)+IF(ISNUMBER(V5),V5)+IF(ISNUMBER(Y5),Y5)+IF(ISNUMBER(AB5),AB5)+IF(ISNUMBER(AE5),AE5)+IF(ISNUMBER(AH5),AH5)+IF(ISNUMBER(AK5),AK5)+IF(ISNUMBER(AN5),AN5)+IF(ISNUMBER(AQ5),AQ5)+IF(ISNUMBER(AT5),AT5))</f>
        <v>268</v>
      </c>
      <c r="C5" s="124">
        <v>11</v>
      </c>
      <c r="D5" s="122"/>
      <c r="E5" s="147" t="s">
        <v>37</v>
      </c>
      <c r="F5" s="147" t="s">
        <v>38</v>
      </c>
      <c r="G5" s="148"/>
      <c r="H5" s="63">
        <v>4</v>
      </c>
      <c r="I5" s="99">
        <v>4</v>
      </c>
      <c r="J5" s="39">
        <f>IF(AND($G5="x",H5&gt;0),0,IF(ISERROR(LOOKUP(I5,Punkte!$D$1:$D$22,Punkte!$E$1:$E$22)),"",LOOKUP((I5),Punkte!$D$1:$D$22,Punkte!$E$1:$E$22)))</f>
        <v>13</v>
      </c>
      <c r="K5" s="3">
        <v>2</v>
      </c>
      <c r="L5" s="99">
        <v>2</v>
      </c>
      <c r="M5" s="39">
        <f>IF(AND($G5="x",K5&gt;0),0,IF(ISERROR(LOOKUP(L5,Punkte!$D$1:$D$22,Punkte!$E$1:$E$22)),"",LOOKUP((L5),Punkte!$D$1:$D$22,Punkte!$E$1:$E$22)))</f>
        <v>20</v>
      </c>
      <c r="N5" s="3">
        <v>1</v>
      </c>
      <c r="O5" s="99">
        <v>1</v>
      </c>
      <c r="P5" s="39">
        <f>IF(AND($G5="x",N5&gt;0),0,IF(ISERROR(LOOKUP(O5,Punkte!$D$1:$D$22,Punkte!$E$1:$E$22)),"",LOOKUP((O5),Punkte!$D$1:$D$22,Punkte!$E$1:$E$22)))</f>
        <v>25</v>
      </c>
      <c r="Q5" s="3">
        <v>1</v>
      </c>
      <c r="R5" s="99">
        <v>1</v>
      </c>
      <c r="S5" s="39">
        <f>IF(AND($G5="x",Q5&gt;0),0,IF(ISERROR(LOOKUP(R5,Punkte!$D$1:$D$22,Punkte!$E$1:$E$22)),"",LOOKUP((R5),Punkte!$D$1:$D$22,Punkte!$E$1:$E$22)))</f>
        <v>25</v>
      </c>
      <c r="T5" s="3">
        <v>1</v>
      </c>
      <c r="U5" s="99">
        <v>1</v>
      </c>
      <c r="V5" s="39">
        <f>IF(AND($G5="x",T5&gt;0),0,IF(ISERROR(LOOKUP(U5,Punkte!$D$1:$D$22,Punkte!$E$1:$E$22)),"",LOOKUP((U5),Punkte!$D$1:$D$22,Punkte!$E$1:$E$22)))</f>
        <v>25</v>
      </c>
      <c r="W5" s="3"/>
      <c r="X5" s="99">
        <f>IF($G5="x",0,IF(W5&lt;50,W5-COUNTIFS($G$5:$G5,"x"),0))</f>
        <v>0</v>
      </c>
      <c r="Y5" s="39" t="str">
        <f>IF(AND($G5="x",W5&gt;0),0,IF(ISERROR(LOOKUP(X5,Punkte!$D$1:$D$22,Punkte!$E$1:$E$22)),"",LOOKUP((X5),Punkte!$D$1:$D$22,Punkte!$E$1:$E$22)))</f>
        <v/>
      </c>
      <c r="Z5" s="3">
        <v>1</v>
      </c>
      <c r="AA5" s="99">
        <v>1</v>
      </c>
      <c r="AB5" s="39">
        <f>IF(AND($G5="x",Z5&gt;0),0,IF(ISERROR(LOOKUP(AA5,Punkte!$D$1:$D$22,Punkte!$E$1:$E$22)),"",LOOKUP((AA5),Punkte!$D$1:$D$22,Punkte!$E$1:$E$22)))</f>
        <v>25</v>
      </c>
      <c r="AC5" s="3">
        <v>1</v>
      </c>
      <c r="AD5" s="99">
        <v>1</v>
      </c>
      <c r="AE5" s="39">
        <f>IF(AND($G5="x",AC5&gt;0),0,IF(ISERROR(LOOKUP(AD5,Punkte!$D$1:$D$22,Punkte!$E$1:$E$22)),"",LOOKUP((AD5),Punkte!$D$1:$D$22,Punkte!$E$1:$E$22)))</f>
        <v>25</v>
      </c>
      <c r="AF5" s="3">
        <v>1</v>
      </c>
      <c r="AG5" s="99">
        <v>1</v>
      </c>
      <c r="AH5" s="39">
        <f>IF(AND($G5="x",AF5&gt;0),0,IF(ISERROR(LOOKUP(AG5,Punkte!$D$1:$D$22,Punkte!$E$1:$E$22)),"",LOOKUP((AG5),Punkte!$D$1:$D$22,Punkte!$E$1:$E$22)))</f>
        <v>25</v>
      </c>
      <c r="AI5" s="3">
        <v>2</v>
      </c>
      <c r="AJ5" s="99">
        <v>2</v>
      </c>
      <c r="AK5" s="39">
        <f>IF(AND($G5="x",AI5&gt;0),0,IF(ISERROR(LOOKUP(AJ5,Punkte!$D$1:$D$22,Punkte!$E$1:$E$22)),"",LOOKUP((AJ5),Punkte!$D$1:$D$22,Punkte!$E$1:$E$22)))</f>
        <v>20</v>
      </c>
      <c r="AL5" s="3">
        <v>2</v>
      </c>
      <c r="AM5" s="99">
        <v>2</v>
      </c>
      <c r="AN5" s="39">
        <f>IF(AND($G5="x",AL5&gt;0),0,IF(ISERROR(LOOKUP(AM5,Punkte!$D$1:$D$22,Punkte!$E$1:$E$22)),"",LOOKUP((AM5),Punkte!$D$1:$D$22,Punkte!$E$1:$E$22)))</f>
        <v>20</v>
      </c>
      <c r="AO5" s="3">
        <v>1</v>
      </c>
      <c r="AP5" s="99">
        <v>1</v>
      </c>
      <c r="AQ5" s="39">
        <f>IF(AND($G5="x",AO5&gt;0),0,IF(ISERROR(LOOKUP(AP5,Punkte!$D$1:$D$22,Punkte!$E$1:$E$22)),"",LOOKUP((AP5),Punkte!$D$1:$D$22,Punkte!$E$1:$E$22)))</f>
        <v>25</v>
      </c>
      <c r="AR5" s="3">
        <v>2</v>
      </c>
      <c r="AS5" s="99">
        <v>2</v>
      </c>
      <c r="AT5" s="39">
        <f>IF(AND($G5="x",AR5&gt;0),0,IF(ISERROR(LOOKUP(AS5,Punkte!$D$1:$D$22,Punkte!$E$1:$E$22)),"",LOOKUP((AS5),Punkte!$D$1:$D$22,Punkte!$E$1:$E$22)))</f>
        <v>20</v>
      </c>
      <c r="AU5" s="120">
        <f t="shared" ref="AU5:AU68" si="2">COUNTA(H5,K5,N5,Q5,T5,W5,Z5,AC5,AF5,AI5,AO5,AR5)</f>
        <v>11</v>
      </c>
    </row>
    <row r="6" spans="1:49" collapsed="1" x14ac:dyDescent="0.25">
      <c r="A6" s="9">
        <f t="shared" si="0"/>
        <v>2</v>
      </c>
      <c r="B6" s="146">
        <f t="shared" si="1"/>
        <v>186</v>
      </c>
      <c r="C6" s="3">
        <v>77</v>
      </c>
      <c r="E6" s="15" t="s">
        <v>33</v>
      </c>
      <c r="F6" s="15" t="s">
        <v>34</v>
      </c>
      <c r="G6" s="172"/>
      <c r="H6" s="63">
        <v>3</v>
      </c>
      <c r="I6" s="99">
        <v>3</v>
      </c>
      <c r="J6" s="39">
        <f>IF(AND($G6="x",H6&gt;0),0,IF(ISERROR(LOOKUP(I6,Punkte!$D$1:$D$22,Punkte!$E$1:$E$22)),"",LOOKUP((I6),Punkte!$D$1:$D$22,Punkte!$E$1:$E$22)))</f>
        <v>16</v>
      </c>
      <c r="K6" s="3">
        <v>4</v>
      </c>
      <c r="L6" s="99">
        <v>4</v>
      </c>
      <c r="M6" s="39">
        <f>IF(AND($G6="x",K6&gt;0),0,IF(ISERROR(LOOKUP(L6,Punkte!$D$1:$D$22,Punkte!$E$1:$E$22)),"",LOOKUP((L6),Punkte!$D$1:$D$22,Punkte!$E$1:$E$22)))</f>
        <v>13</v>
      </c>
      <c r="N6" s="3">
        <v>7</v>
      </c>
      <c r="O6" s="99">
        <v>7</v>
      </c>
      <c r="P6" s="39">
        <f>IF(AND($G6="x",N6&gt;0),0,IF(ISERROR(LOOKUP(O6,Punkte!$D$1:$D$22,Punkte!$E$1:$E$22)),"",LOOKUP((O6),Punkte!$D$1:$D$22,Punkte!$E$1:$E$22)))</f>
        <v>9</v>
      </c>
      <c r="Q6" s="3">
        <v>7</v>
      </c>
      <c r="R6" s="99">
        <v>7</v>
      </c>
      <c r="S6" s="39">
        <f>IF(AND($G6="x",Q6&gt;0),0,IF(ISERROR(LOOKUP(R6,Punkte!$D$1:$D$22,Punkte!$E$1:$E$22)),"",LOOKUP((R6),Punkte!$D$1:$D$22,Punkte!$E$1:$E$22)))</f>
        <v>9</v>
      </c>
      <c r="T6" s="3">
        <v>2</v>
      </c>
      <c r="U6" s="99">
        <v>2</v>
      </c>
      <c r="V6" s="39">
        <f>IF(AND($G6="x",T6&gt;0),0,IF(ISERROR(LOOKUP(U6,Punkte!$D$1:$D$22,Punkte!$E$1:$E$22)),"",LOOKUP((U6),Punkte!$D$1:$D$22,Punkte!$E$1:$E$22)))</f>
        <v>20</v>
      </c>
      <c r="X6" s="99">
        <f>IF($G6="x",0,IF(W6&lt;50,W6-COUNTIFS($G$5:$G6,"x"),0))</f>
        <v>0</v>
      </c>
      <c r="Y6" s="39" t="str">
        <f>IF(AND($G6="x",W6&gt;0),0,IF(ISERROR(LOOKUP(X6,Punkte!$D$1:$D$22,Punkte!$E$1:$E$22)),"",LOOKUP((X6),Punkte!$D$1:$D$22,Punkte!$E$1:$E$22)))</f>
        <v/>
      </c>
      <c r="Z6" s="3">
        <v>3</v>
      </c>
      <c r="AA6" s="99">
        <v>3</v>
      </c>
      <c r="AB6" s="39">
        <f>IF(AND($G6="x",Z6&gt;0),0,IF(ISERROR(LOOKUP(AA6,Punkte!$D$1:$D$22,Punkte!$E$1:$E$22)),"",LOOKUP((AA6),Punkte!$D$1:$D$22,Punkte!$E$1:$E$22)))</f>
        <v>16</v>
      </c>
      <c r="AC6" s="3">
        <v>2</v>
      </c>
      <c r="AD6" s="99">
        <v>2</v>
      </c>
      <c r="AE6" s="39">
        <f>IF(AND($G6="x",AC6&gt;0),0,IF(ISERROR(LOOKUP(AD6,Punkte!$D$1:$D$22,Punkte!$E$1:$E$22)),"",LOOKUP((AD6),Punkte!$D$1:$D$22,Punkte!$E$1:$E$22)))</f>
        <v>20</v>
      </c>
      <c r="AF6" s="3">
        <v>4</v>
      </c>
      <c r="AG6" s="99">
        <v>4</v>
      </c>
      <c r="AH6" s="39">
        <f>IF(AND($G6="x",AF6&gt;0),0,IF(ISERROR(LOOKUP(AG6,Punkte!$D$1:$D$22,Punkte!$E$1:$E$22)),"",LOOKUP((AG6),Punkte!$D$1:$D$22,Punkte!$E$1:$E$22)))</f>
        <v>13</v>
      </c>
      <c r="AI6" s="3">
        <v>1</v>
      </c>
      <c r="AJ6" s="99">
        <v>1</v>
      </c>
      <c r="AK6" s="39">
        <f>IF(AND($G6="x",AI6&gt;0),0,IF(ISERROR(LOOKUP(AJ6,Punkte!$D$1:$D$22,Punkte!$E$1:$E$22)),"",LOOKUP((AJ6),Punkte!$D$1:$D$22,Punkte!$E$1:$E$22)))</f>
        <v>25</v>
      </c>
      <c r="AL6" s="3">
        <v>4</v>
      </c>
      <c r="AM6" s="99">
        <v>4</v>
      </c>
      <c r="AN6" s="39">
        <f>IF(AND($G6="x",AL6&gt;0),0,IF(ISERROR(LOOKUP(AM6,Punkte!$D$1:$D$22,Punkte!$E$1:$E$22)),"",LOOKUP((AM6),Punkte!$D$1:$D$22,Punkte!$E$1:$E$22)))</f>
        <v>13</v>
      </c>
      <c r="AO6" s="3">
        <v>3</v>
      </c>
      <c r="AP6" s="99">
        <v>3</v>
      </c>
      <c r="AQ6" s="39">
        <f>IF(AND($G6="x",AO6&gt;0),0,IF(ISERROR(LOOKUP(AP6,Punkte!$D$1:$D$22,Punkte!$E$1:$E$22)),"",LOOKUP((AP6),Punkte!$D$1:$D$22,Punkte!$E$1:$E$22)))</f>
        <v>16</v>
      </c>
      <c r="AR6" s="3">
        <v>3</v>
      </c>
      <c r="AS6" s="99">
        <v>3</v>
      </c>
      <c r="AT6" s="39">
        <f>IF(AND($G6="x",AR6&gt;0),0,IF(ISERROR(LOOKUP(AS6,Punkte!$D$1:$D$22,Punkte!$E$1:$E$22)),"",LOOKUP((AS6),Punkte!$D$1:$D$22,Punkte!$E$1:$E$22)))</f>
        <v>16</v>
      </c>
      <c r="AU6" s="120">
        <f t="shared" si="2"/>
        <v>11</v>
      </c>
    </row>
    <row r="7" spans="1:49" x14ac:dyDescent="0.25">
      <c r="A7" s="9">
        <f t="shared" si="0"/>
        <v>3</v>
      </c>
      <c r="B7" s="146">
        <f t="shared" si="1"/>
        <v>183</v>
      </c>
      <c r="C7" s="18">
        <v>46</v>
      </c>
      <c r="D7" s="4"/>
      <c r="E7" s="15" t="s">
        <v>76</v>
      </c>
      <c r="F7" s="15" t="s">
        <v>77</v>
      </c>
      <c r="G7" s="172"/>
      <c r="H7" s="63">
        <v>1</v>
      </c>
      <c r="I7" s="99">
        <v>1</v>
      </c>
      <c r="J7" s="39">
        <f>IF(AND($G7="x",H7&gt;0),0,IF(ISERROR(LOOKUP(I7,Punkte!$D$1:$D$22,Punkte!$E$1:$E$22)),"",LOOKUP((I7),Punkte!$D$1:$D$22,Punkte!$E$1:$E$22)))</f>
        <v>25</v>
      </c>
      <c r="K7" s="3">
        <v>1</v>
      </c>
      <c r="L7" s="99">
        <v>1</v>
      </c>
      <c r="M7" s="39">
        <f>IF(AND($G7="x",K7&gt;0),0,IF(ISERROR(LOOKUP(L7,Punkte!$D$1:$D$22,Punkte!$E$1:$E$22)),"",LOOKUP((L7),Punkte!$D$1:$D$22,Punkte!$E$1:$E$22)))</f>
        <v>25</v>
      </c>
      <c r="N7" s="3">
        <v>2</v>
      </c>
      <c r="O7" s="99">
        <v>2</v>
      </c>
      <c r="P7" s="39">
        <f>IF(AND($G7="x",N7&gt;0),0,IF(ISERROR(LOOKUP(O7,Punkte!$D$1:$D$22,Punkte!$E$1:$E$22)),"",LOOKUP((O7),Punkte!$D$1:$D$22,Punkte!$E$1:$E$22)))</f>
        <v>20</v>
      </c>
      <c r="Q7" s="3">
        <v>3</v>
      </c>
      <c r="R7" s="99">
        <v>3</v>
      </c>
      <c r="S7" s="39">
        <f>IF(AND($G7="x",Q7&gt;0),0,IF(ISERROR(LOOKUP(R7,Punkte!$D$1:$D$22,Punkte!$E$1:$E$22)),"",LOOKUP((R7),Punkte!$D$1:$D$22,Punkte!$E$1:$E$22)))</f>
        <v>16</v>
      </c>
      <c r="T7" s="3" t="s">
        <v>47</v>
      </c>
      <c r="U7" s="99">
        <v>0</v>
      </c>
      <c r="V7" s="39" t="str">
        <f>IF(AND($G7="x",T7&gt;0),0,IF(ISERROR(LOOKUP(U7,Punkte!$D$1:$D$22,Punkte!$E$1:$E$22)),"",LOOKUP((U7),Punkte!$D$1:$D$22,Punkte!$E$1:$E$22)))</f>
        <v/>
      </c>
      <c r="X7" s="99">
        <f>IF($G7="x",0,IF(W7&lt;50,W7-COUNTIFS($G$5:$G7,"x"),0))</f>
        <v>0</v>
      </c>
      <c r="Y7" s="39" t="str">
        <f>IF(AND($G7="x",W7&gt;0),0,IF(ISERROR(LOOKUP(X7,Punkte!$D$1:$D$22,Punkte!$E$1:$E$22)),"",LOOKUP((X7),Punkte!$D$1:$D$22,Punkte!$E$1:$E$22)))</f>
        <v/>
      </c>
      <c r="Z7" s="3">
        <v>2</v>
      </c>
      <c r="AA7" s="99">
        <v>2</v>
      </c>
      <c r="AB7" s="39">
        <f>IF(AND($G7="x",Z7&gt;0),0,IF(ISERROR(LOOKUP(AA7,Punkte!$D$1:$D$22,Punkte!$E$1:$E$22)),"",LOOKUP((AA7),Punkte!$D$1:$D$22,Punkte!$E$1:$E$22)))</f>
        <v>20</v>
      </c>
      <c r="AC7" s="3">
        <v>12</v>
      </c>
      <c r="AD7" s="99">
        <v>11</v>
      </c>
      <c r="AE7" s="39">
        <f>IF(AND($G7="x",AC7&gt;0),0,IF(ISERROR(LOOKUP(AD7,Punkte!$D$1:$D$22,Punkte!$E$1:$E$22)),"",LOOKUP((AD7),Punkte!$D$1:$D$22,Punkte!$E$1:$E$22)))</f>
        <v>5</v>
      </c>
      <c r="AF7" s="3">
        <v>2</v>
      </c>
      <c r="AG7" s="99">
        <v>2</v>
      </c>
      <c r="AH7" s="39">
        <f>IF(AND($G7="x",AF7&gt;0),0,IF(ISERROR(LOOKUP(AG7,Punkte!$D$1:$D$22,Punkte!$E$1:$E$22)),"",LOOKUP((AG7),Punkte!$D$1:$D$22,Punkte!$E$1:$E$22)))</f>
        <v>20</v>
      </c>
      <c r="AI7" s="3">
        <v>3</v>
      </c>
      <c r="AJ7" s="99">
        <v>3</v>
      </c>
      <c r="AK7" s="39">
        <f>IF(AND($G7="x",AI7&gt;0),0,IF(ISERROR(LOOKUP(AJ7,Punkte!$D$1:$D$22,Punkte!$E$1:$E$22)),"",LOOKUP((AJ7),Punkte!$D$1:$D$22,Punkte!$E$1:$E$22)))</f>
        <v>16</v>
      </c>
      <c r="AL7" s="3">
        <v>3</v>
      </c>
      <c r="AM7" s="99">
        <v>3</v>
      </c>
      <c r="AN7" s="39">
        <f>IF(AND($G7="x",AL7&gt;0),0,IF(ISERROR(LOOKUP(AM7,Punkte!$D$1:$D$22,Punkte!$E$1:$E$22)),"",LOOKUP((AM7),Punkte!$D$1:$D$22,Punkte!$E$1:$E$22)))</f>
        <v>16</v>
      </c>
      <c r="AO7" s="3">
        <v>2</v>
      </c>
      <c r="AP7" s="99">
        <v>2</v>
      </c>
      <c r="AQ7" s="39">
        <f>IF(AND($G7="x",AO7&gt;0),0,IF(ISERROR(LOOKUP(AP7,Punkte!$D$1:$D$22,Punkte!$E$1:$E$22)),"",LOOKUP((AP7),Punkte!$D$1:$D$22,Punkte!$E$1:$E$22)))</f>
        <v>20</v>
      </c>
      <c r="AR7" s="3" t="s">
        <v>47</v>
      </c>
      <c r="AS7" s="99">
        <v>0</v>
      </c>
      <c r="AT7" s="39" t="str">
        <f>IF(AND($G7="x",AR7&gt;0),0,IF(ISERROR(LOOKUP(AS7,Punkte!$D$1:$D$22,Punkte!$E$1:$E$22)),"",LOOKUP((AS7),Punkte!$D$1:$D$22,Punkte!$E$1:$E$22)))</f>
        <v/>
      </c>
      <c r="AU7" s="120">
        <f t="shared" si="2"/>
        <v>11</v>
      </c>
    </row>
    <row r="8" spans="1:49" x14ac:dyDescent="0.25">
      <c r="A8" s="9">
        <f t="shared" si="0"/>
        <v>4</v>
      </c>
      <c r="B8" s="146">
        <f t="shared" si="1"/>
        <v>164</v>
      </c>
      <c r="C8" s="3">
        <v>39</v>
      </c>
      <c r="E8" s="15" t="s">
        <v>257</v>
      </c>
      <c r="F8" s="15" t="s">
        <v>258</v>
      </c>
      <c r="G8" s="172"/>
      <c r="H8" s="63">
        <v>5</v>
      </c>
      <c r="I8" s="99">
        <v>5</v>
      </c>
      <c r="J8" s="39">
        <f>IF(AND($G8="x",H8&gt;0),0,IF(ISERROR(LOOKUP(I8,Punkte!$D$1:$D$22,Punkte!$E$1:$E$22)),"",LOOKUP((I8),Punkte!$D$1:$D$22,Punkte!$E$1:$E$22)))</f>
        <v>11</v>
      </c>
      <c r="K8" s="3">
        <v>5</v>
      </c>
      <c r="L8" s="99">
        <v>5</v>
      </c>
      <c r="M8" s="39">
        <f>IF(AND($G8="x",K8&gt;0),0,IF(ISERROR(LOOKUP(L8,Punkte!$D$1:$D$22,Punkte!$E$1:$E$22)),"",LOOKUP((L8),Punkte!$D$1:$D$22,Punkte!$E$1:$E$22)))</f>
        <v>11</v>
      </c>
      <c r="N8" s="3">
        <v>5</v>
      </c>
      <c r="O8" s="99">
        <v>5</v>
      </c>
      <c r="P8" s="39">
        <f>IF(AND($G8="x",N8&gt;0),0,IF(ISERROR(LOOKUP(O8,Punkte!$D$1:$D$22,Punkte!$E$1:$E$22)),"",LOOKUP((O8),Punkte!$D$1:$D$22,Punkte!$E$1:$E$22)))</f>
        <v>11</v>
      </c>
      <c r="Q8" s="3">
        <v>4</v>
      </c>
      <c r="R8" s="99">
        <v>4</v>
      </c>
      <c r="S8" s="39">
        <f>IF(AND($G8="x",Q8&gt;0),0,IF(ISERROR(LOOKUP(R8,Punkte!$D$1:$D$22,Punkte!$E$1:$E$22)),"",LOOKUP((R8),Punkte!$D$1:$D$22,Punkte!$E$1:$E$22)))</f>
        <v>13</v>
      </c>
      <c r="T8" s="3">
        <v>3</v>
      </c>
      <c r="U8" s="99">
        <v>3</v>
      </c>
      <c r="V8" s="39">
        <f>IF(AND($G8="x",T8&gt;0),0,IF(ISERROR(LOOKUP(U8,Punkte!$D$1:$D$22,Punkte!$E$1:$E$22)),"",LOOKUP((U8),Punkte!$D$1:$D$22,Punkte!$E$1:$E$22)))</f>
        <v>16</v>
      </c>
      <c r="X8" s="99">
        <f>IF($G8="x",0,IF(W8&lt;50,W8-COUNTIFS($G$5:$G8,"x"),0))</f>
        <v>0</v>
      </c>
      <c r="Y8" s="39" t="str">
        <f>IF(AND($G8="x",W8&gt;0),0,IF(ISERROR(LOOKUP(X8,Punkte!$D$1:$D$22,Punkte!$E$1:$E$22)),"",LOOKUP((X8),Punkte!$D$1:$D$22,Punkte!$E$1:$E$22)))</f>
        <v/>
      </c>
      <c r="Z8" s="3">
        <v>4</v>
      </c>
      <c r="AA8" s="99">
        <v>4</v>
      </c>
      <c r="AB8" s="39">
        <f>IF(AND($G8="x",Z8&gt;0),0,IF(ISERROR(LOOKUP(AA8,Punkte!$D$1:$D$22,Punkte!$E$1:$E$22)),"",LOOKUP((AA8),Punkte!$D$1:$D$22,Punkte!$E$1:$E$22)))</f>
        <v>13</v>
      </c>
      <c r="AC8" s="3">
        <v>3</v>
      </c>
      <c r="AD8" s="99">
        <v>3</v>
      </c>
      <c r="AE8" s="39">
        <f>IF(AND($G8="x",AC8&gt;0),0,IF(ISERROR(LOOKUP(AD8,Punkte!$D$1:$D$22,Punkte!$E$1:$E$22)),"",LOOKUP((AD8),Punkte!$D$1:$D$22,Punkte!$E$1:$E$22)))</f>
        <v>16</v>
      </c>
      <c r="AF8" s="3">
        <v>6</v>
      </c>
      <c r="AG8" s="99">
        <v>5</v>
      </c>
      <c r="AH8" s="39">
        <f>IF(AND($G8="x",AF8&gt;0),0,IF(ISERROR(LOOKUP(AG8,Punkte!$D$1:$D$22,Punkte!$E$1:$E$22)),"",LOOKUP((AG8),Punkte!$D$1:$D$22,Punkte!$E$1:$E$22)))</f>
        <v>11</v>
      </c>
      <c r="AI8" s="3">
        <v>5</v>
      </c>
      <c r="AJ8" s="99">
        <v>5</v>
      </c>
      <c r="AK8" s="39">
        <f>IF(AND($G8="x",AI8&gt;0),0,IF(ISERROR(LOOKUP(AJ8,Punkte!$D$1:$D$22,Punkte!$E$1:$E$22)),"",LOOKUP((AJ8),Punkte!$D$1:$D$22,Punkte!$E$1:$E$22)))</f>
        <v>11</v>
      </c>
      <c r="AL8" s="3">
        <v>1</v>
      </c>
      <c r="AM8" s="99">
        <v>1</v>
      </c>
      <c r="AN8" s="39">
        <f>IF(AND($G8="x",AL8&gt;0),0,IF(ISERROR(LOOKUP(AM8,Punkte!$D$1:$D$22,Punkte!$E$1:$E$22)),"",LOOKUP((AM8),Punkte!$D$1:$D$22,Punkte!$E$1:$E$22)))</f>
        <v>25</v>
      </c>
      <c r="AO8" s="3">
        <v>4</v>
      </c>
      <c r="AP8" s="99">
        <v>4</v>
      </c>
      <c r="AQ8" s="39">
        <f>IF(AND($G8="x",AO8&gt;0),0,IF(ISERROR(LOOKUP(AP8,Punkte!$D$1:$D$22,Punkte!$E$1:$E$22)),"",LOOKUP((AP8),Punkte!$D$1:$D$22,Punkte!$E$1:$E$22)))</f>
        <v>13</v>
      </c>
      <c r="AR8" s="3">
        <v>4</v>
      </c>
      <c r="AS8" s="99">
        <v>4</v>
      </c>
      <c r="AT8" s="39">
        <f>IF(AND($G8="x",AR8&gt;0),0,IF(ISERROR(LOOKUP(AS8,Punkte!$D$1:$D$22,Punkte!$E$1:$E$22)),"",LOOKUP((AS8),Punkte!$D$1:$D$22,Punkte!$E$1:$E$22)))</f>
        <v>13</v>
      </c>
      <c r="AU8" s="120">
        <f t="shared" si="2"/>
        <v>11</v>
      </c>
    </row>
    <row r="9" spans="1:49" x14ac:dyDescent="0.25">
      <c r="A9" s="9">
        <f t="shared" si="0"/>
        <v>5</v>
      </c>
      <c r="B9" s="146">
        <f t="shared" si="1"/>
        <v>148</v>
      </c>
      <c r="C9" s="3">
        <v>40</v>
      </c>
      <c r="E9" s="15" t="s">
        <v>40</v>
      </c>
      <c r="F9" s="15" t="s">
        <v>41</v>
      </c>
      <c r="G9" s="172"/>
      <c r="H9" s="63">
        <v>7</v>
      </c>
      <c r="I9" s="99">
        <v>6</v>
      </c>
      <c r="J9" s="39">
        <f>IF(AND($G9="x",H9&gt;0),0,IF(ISERROR(LOOKUP(I9,Punkte!$D$1:$D$22,Punkte!$E$1:$E$22)),"",LOOKUP((I9),Punkte!$D$1:$D$22,Punkte!$E$1:$E$22)))</f>
        <v>10</v>
      </c>
      <c r="K9" s="3">
        <v>9</v>
      </c>
      <c r="L9" s="99">
        <v>9</v>
      </c>
      <c r="M9" s="39">
        <f>IF(AND($G9="x",K9&gt;0),0,IF(ISERROR(LOOKUP(L9,Punkte!$D$1:$D$22,Punkte!$E$1:$E$22)),"",LOOKUP((L9),Punkte!$D$1:$D$22,Punkte!$E$1:$E$22)))</f>
        <v>7</v>
      </c>
      <c r="N9" s="3">
        <v>4</v>
      </c>
      <c r="O9" s="99">
        <v>4</v>
      </c>
      <c r="P9" s="39">
        <f>IF(AND($G9="x",N9&gt;0),0,IF(ISERROR(LOOKUP(O9,Punkte!$D$1:$D$22,Punkte!$E$1:$E$22)),"",LOOKUP((O9),Punkte!$D$1:$D$22,Punkte!$E$1:$E$22)))</f>
        <v>13</v>
      </c>
      <c r="Q9" s="3">
        <v>2</v>
      </c>
      <c r="R9" s="99">
        <v>2</v>
      </c>
      <c r="S9" s="39">
        <f>IF(AND($G9="x",Q9&gt;0),0,IF(ISERROR(LOOKUP(R9,Punkte!$D$1:$D$22,Punkte!$E$1:$E$22)),"",LOOKUP((R9),Punkte!$D$1:$D$22,Punkte!$E$1:$E$22)))</f>
        <v>20</v>
      </c>
      <c r="T9" s="3">
        <v>4</v>
      </c>
      <c r="U9" s="99">
        <v>4</v>
      </c>
      <c r="V9" s="39">
        <f>IF(AND($G9="x",T9&gt;0),0,IF(ISERROR(LOOKUP(U9,Punkte!$D$1:$D$22,Punkte!$E$1:$E$22)),"",LOOKUP((U9),Punkte!$D$1:$D$22,Punkte!$E$1:$E$22)))</f>
        <v>13</v>
      </c>
      <c r="X9" s="99">
        <f>IF($G9="x",0,IF(W9&lt;50,W9-COUNTIFS($G$5:$G9,"x"),0))</f>
        <v>0</v>
      </c>
      <c r="Y9" s="39" t="str">
        <f>IF(AND($G9="x",W9&gt;0),0,IF(ISERROR(LOOKUP(X9,Punkte!$D$1:$D$22,Punkte!$E$1:$E$22)),"",LOOKUP((X9),Punkte!$D$1:$D$22,Punkte!$E$1:$E$22)))</f>
        <v/>
      </c>
      <c r="Z9" s="3">
        <v>7</v>
      </c>
      <c r="AA9" s="99">
        <v>7</v>
      </c>
      <c r="AB9" s="39">
        <f>IF(AND($G9="x",Z9&gt;0),0,IF(ISERROR(LOOKUP(AA9,Punkte!$D$1:$D$22,Punkte!$E$1:$E$22)),"",LOOKUP((AA9),Punkte!$D$1:$D$22,Punkte!$E$1:$E$22)))</f>
        <v>9</v>
      </c>
      <c r="AC9" s="3">
        <v>5</v>
      </c>
      <c r="AD9" s="99">
        <v>5</v>
      </c>
      <c r="AE9" s="39">
        <f>IF(AND($G9="x",AC9&gt;0),0,IF(ISERROR(LOOKUP(AD9,Punkte!$D$1:$D$22,Punkte!$E$1:$E$22)),"",LOOKUP((AD9),Punkte!$D$1:$D$22,Punkte!$E$1:$E$22)))</f>
        <v>11</v>
      </c>
      <c r="AF9" s="3">
        <v>3</v>
      </c>
      <c r="AG9" s="99">
        <v>3</v>
      </c>
      <c r="AH9" s="39">
        <f>IF(AND($G9="x",AF9&gt;0),0,IF(ISERROR(LOOKUP(AG9,Punkte!$D$1:$D$22,Punkte!$E$1:$E$22)),"",LOOKUP((AG9),Punkte!$D$1:$D$22,Punkte!$E$1:$E$22)))</f>
        <v>16</v>
      </c>
      <c r="AI9" s="3">
        <v>4</v>
      </c>
      <c r="AJ9" s="99">
        <v>4</v>
      </c>
      <c r="AK9" s="39">
        <f>IF(AND($G9="x",AI9&gt;0),0,IF(ISERROR(LOOKUP(AJ9,Punkte!$D$1:$D$22,Punkte!$E$1:$E$22)),"",LOOKUP((AJ9),Punkte!$D$1:$D$22,Punkte!$E$1:$E$22)))</f>
        <v>13</v>
      </c>
      <c r="AL9" s="3">
        <v>5</v>
      </c>
      <c r="AM9" s="99">
        <v>5</v>
      </c>
      <c r="AN9" s="39">
        <f>IF(AND($G9="x",AL9&gt;0),0,IF(ISERROR(LOOKUP(AM9,Punkte!$D$1:$D$22,Punkte!$E$1:$E$22)),"",LOOKUP((AM9),Punkte!$D$1:$D$22,Punkte!$E$1:$E$22)))</f>
        <v>11</v>
      </c>
      <c r="AO9" s="3" t="s">
        <v>39</v>
      </c>
      <c r="AP9" s="99">
        <v>0</v>
      </c>
      <c r="AQ9" s="39" t="str">
        <f>IF(AND($G9="x",AO9&gt;0),0,IF(ISERROR(LOOKUP(AP9,Punkte!$D$1:$D$22,Punkte!$E$1:$E$22)),"",LOOKUP((AP9),Punkte!$D$1:$D$22,Punkte!$E$1:$E$22)))</f>
        <v/>
      </c>
      <c r="AR9" s="3">
        <v>1</v>
      </c>
      <c r="AS9" s="99">
        <v>1</v>
      </c>
      <c r="AT9" s="39">
        <f>IF(AND($G9="x",AR9&gt;0),0,IF(ISERROR(LOOKUP(AS9,Punkte!$D$1:$D$22,Punkte!$E$1:$E$22)),"",LOOKUP((AS9),Punkte!$D$1:$D$22,Punkte!$E$1:$E$22)))</f>
        <v>25</v>
      </c>
      <c r="AU9" s="120">
        <f t="shared" si="2"/>
        <v>11</v>
      </c>
    </row>
    <row r="10" spans="1:49" x14ac:dyDescent="0.25">
      <c r="A10" s="9">
        <f t="shared" si="0"/>
        <v>6</v>
      </c>
      <c r="B10" s="146">
        <f t="shared" si="1"/>
        <v>126</v>
      </c>
      <c r="C10" s="3">
        <v>24</v>
      </c>
      <c r="E10" s="15" t="s">
        <v>69</v>
      </c>
      <c r="F10" s="15" t="s">
        <v>70</v>
      </c>
      <c r="G10" s="172"/>
      <c r="H10" s="63">
        <v>2</v>
      </c>
      <c r="I10" s="99">
        <v>2</v>
      </c>
      <c r="J10" s="39">
        <f>IF(AND($G10="x",H10&gt;0),0,IF(ISERROR(LOOKUP(I10,Punkte!$D$1:$D$22,Punkte!$E$1:$E$22)),"",LOOKUP((I10),Punkte!$D$1:$D$22,Punkte!$E$1:$E$22)))</f>
        <v>20</v>
      </c>
      <c r="K10" s="3">
        <v>3</v>
      </c>
      <c r="L10" s="99">
        <v>3</v>
      </c>
      <c r="M10" s="39">
        <f>IF(AND($G10="x",K10&gt;0),0,IF(ISERROR(LOOKUP(L10,Punkte!$D$1:$D$22,Punkte!$E$1:$E$22)),"",LOOKUP((L10),Punkte!$D$1:$D$22,Punkte!$E$1:$E$22)))</f>
        <v>16</v>
      </c>
      <c r="N10" s="3">
        <v>3</v>
      </c>
      <c r="O10" s="99">
        <v>3</v>
      </c>
      <c r="P10" s="39">
        <f>IF(AND($G10="x",N10&gt;0),0,IF(ISERROR(LOOKUP(O10,Punkte!$D$1:$D$22,Punkte!$E$1:$E$22)),"",LOOKUP((O10),Punkte!$D$1:$D$22,Punkte!$E$1:$E$22)))</f>
        <v>16</v>
      </c>
      <c r="Q10" s="3">
        <v>5</v>
      </c>
      <c r="R10" s="99">
        <v>5</v>
      </c>
      <c r="S10" s="39">
        <f>IF(AND($G10="x",Q10&gt;0),0,IF(ISERROR(LOOKUP(R10,Punkte!$D$1:$D$22,Punkte!$E$1:$E$22)),"",LOOKUP((R10),Punkte!$D$1:$D$22,Punkte!$E$1:$E$22)))</f>
        <v>11</v>
      </c>
      <c r="T10" s="3">
        <v>5</v>
      </c>
      <c r="U10" s="99">
        <v>5</v>
      </c>
      <c r="V10" s="39">
        <f>IF(AND($G10="x",T10&gt;0),0,IF(ISERROR(LOOKUP(U10,Punkte!$D$1:$D$22,Punkte!$E$1:$E$22)),"",LOOKUP((U10),Punkte!$D$1:$D$22,Punkte!$E$1:$E$22)))</f>
        <v>11</v>
      </c>
      <c r="X10" s="99">
        <f>IF($G10="x",0,IF(W10&lt;50,W10-COUNTIFS($G$5:$G10,"x"),0))</f>
        <v>0</v>
      </c>
      <c r="Y10" s="39" t="str">
        <f>IF(AND($G10="x",W10&gt;0),0,IF(ISERROR(LOOKUP(X10,Punkte!$D$1:$D$22,Punkte!$E$1:$E$22)),"",LOOKUP((X10),Punkte!$D$1:$D$22,Punkte!$E$1:$E$22)))</f>
        <v/>
      </c>
      <c r="Z10" s="3">
        <v>5</v>
      </c>
      <c r="AA10" s="99">
        <v>5</v>
      </c>
      <c r="AB10" s="39">
        <f>IF(AND($G10="x",Z10&gt;0),0,IF(ISERROR(LOOKUP(AA10,Punkte!$D$1:$D$22,Punkte!$E$1:$E$22)),"",LOOKUP((AA10),Punkte!$D$1:$D$22,Punkte!$E$1:$E$22)))</f>
        <v>11</v>
      </c>
      <c r="AC10" s="3">
        <v>4</v>
      </c>
      <c r="AD10" s="99">
        <v>4</v>
      </c>
      <c r="AE10" s="39">
        <f>IF(AND($G10="x",AC10&gt;0),0,IF(ISERROR(LOOKUP(AD10,Punkte!$D$1:$D$22,Punkte!$E$1:$E$22)),"",LOOKUP((AD10),Punkte!$D$1:$D$22,Punkte!$E$1:$E$22)))</f>
        <v>13</v>
      </c>
      <c r="AF10" s="3">
        <v>8</v>
      </c>
      <c r="AG10" s="99">
        <v>7</v>
      </c>
      <c r="AH10" s="39">
        <f>IF(AND($G10="x",AF10&gt;0),0,IF(ISERROR(LOOKUP(AG10,Punkte!$D$1:$D$22,Punkte!$E$1:$E$22)),"",LOOKUP((AG10),Punkte!$D$1:$D$22,Punkte!$E$1:$E$22)))</f>
        <v>9</v>
      </c>
      <c r="AI10" s="3">
        <v>8</v>
      </c>
      <c r="AJ10" s="99">
        <v>7</v>
      </c>
      <c r="AK10" s="39">
        <f>IF(AND($G10="x",AI10&gt;0),0,IF(ISERROR(LOOKUP(AJ10,Punkte!$D$1:$D$22,Punkte!$E$1:$E$22)),"",LOOKUP((AJ10),Punkte!$D$1:$D$22,Punkte!$E$1:$E$22)))</f>
        <v>9</v>
      </c>
      <c r="AL10" s="3">
        <v>6</v>
      </c>
      <c r="AM10" s="99">
        <v>6</v>
      </c>
      <c r="AN10" s="39">
        <f>IF(AND($G10="x",AL10&gt;0),0,IF(ISERROR(LOOKUP(AM10,Punkte!$D$1:$D$22,Punkte!$E$1:$E$22)),"",LOOKUP((AM10),Punkte!$D$1:$D$22,Punkte!$E$1:$E$22)))</f>
        <v>10</v>
      </c>
      <c r="AO10" s="3" t="s">
        <v>39</v>
      </c>
      <c r="AP10" s="99">
        <v>0</v>
      </c>
      <c r="AQ10" s="39" t="str">
        <f>IF(AND($G10="x",AO10&gt;0),0,IF(ISERROR(LOOKUP(AP10,Punkte!$D$1:$D$22,Punkte!$E$1:$E$22)),"",LOOKUP((AP10),Punkte!$D$1:$D$22,Punkte!$E$1:$E$22)))</f>
        <v/>
      </c>
      <c r="AS10" s="99">
        <f>IF($G10="x",0,IF(AR10&lt;50,AR10-COUNTIFS($G$5:$G10,"x"),0))</f>
        <v>0</v>
      </c>
      <c r="AT10" s="39" t="str">
        <f>IF(AND($G10="x",AR10&gt;0),0,IF(ISERROR(LOOKUP(AS10,Punkte!$D$1:$D$22,Punkte!$E$1:$E$22)),"",LOOKUP((AS10),Punkte!$D$1:$D$22,Punkte!$E$1:$E$22)))</f>
        <v/>
      </c>
      <c r="AU10" s="120">
        <f t="shared" si="2"/>
        <v>10</v>
      </c>
    </row>
    <row r="11" spans="1:49" x14ac:dyDescent="0.25">
      <c r="A11" s="9">
        <f t="shared" si="0"/>
        <v>7</v>
      </c>
      <c r="B11" s="146">
        <f t="shared" si="1"/>
        <v>83</v>
      </c>
      <c r="C11" s="3">
        <v>37</v>
      </c>
      <c r="E11" s="15" t="s">
        <v>68</v>
      </c>
      <c r="F11" s="15" t="s">
        <v>84</v>
      </c>
      <c r="G11" s="172"/>
      <c r="H11" s="63">
        <v>8</v>
      </c>
      <c r="I11" s="99">
        <v>7</v>
      </c>
      <c r="J11" s="39">
        <f>IF(AND($G11="x",H11&gt;0),0,IF(ISERROR(LOOKUP(I11,Punkte!$D$1:$D$22,Punkte!$E$1:$E$22)),"",LOOKUP((I11),Punkte!$D$1:$D$22,Punkte!$E$1:$E$22)))</f>
        <v>9</v>
      </c>
      <c r="K11" s="3">
        <v>6</v>
      </c>
      <c r="L11" s="99">
        <v>6</v>
      </c>
      <c r="M11" s="39">
        <f>IF(AND($G11="x",K11&gt;0),0,IF(ISERROR(LOOKUP(L11,Punkte!$D$1:$D$22,Punkte!$E$1:$E$22)),"",LOOKUP((L11),Punkte!$D$1:$D$22,Punkte!$E$1:$E$22)))</f>
        <v>10</v>
      </c>
      <c r="N11" s="3">
        <v>6</v>
      </c>
      <c r="O11" s="99">
        <v>6</v>
      </c>
      <c r="P11" s="39">
        <f>IF(AND($G11="x",N11&gt;0),0,IF(ISERROR(LOOKUP(O11,Punkte!$D$1:$D$22,Punkte!$E$1:$E$22)),"",LOOKUP((O11),Punkte!$D$1:$D$22,Punkte!$E$1:$E$22)))</f>
        <v>10</v>
      </c>
      <c r="Q11" s="3">
        <v>6</v>
      </c>
      <c r="R11" s="99">
        <v>6</v>
      </c>
      <c r="S11" s="39">
        <f>IF(AND($G11="x",Q11&gt;0),0,IF(ISERROR(LOOKUP(R11,Punkte!$D$1:$D$22,Punkte!$E$1:$E$22)),"",LOOKUP((R11),Punkte!$D$1:$D$22,Punkte!$E$1:$E$22)))</f>
        <v>10</v>
      </c>
      <c r="T11" s="3" t="s">
        <v>47</v>
      </c>
      <c r="U11" s="99">
        <v>0</v>
      </c>
      <c r="V11" s="39" t="str">
        <f>IF(AND($G11="x",T11&gt;0),0,IF(ISERROR(LOOKUP(U11,Punkte!$D$1:$D$22,Punkte!$E$1:$E$22)),"",LOOKUP((U11),Punkte!$D$1:$D$22,Punkte!$E$1:$E$22)))</f>
        <v/>
      </c>
      <c r="X11" s="99">
        <f>IF($G11="x",0,IF(W11&lt;50,W11-COUNTIFS($G$5:$G11,"x"),0))</f>
        <v>0</v>
      </c>
      <c r="Y11" s="39" t="str">
        <f>IF(AND($G11="x",W11&gt;0),0,IF(ISERROR(LOOKUP(X11,Punkte!$D$1:$D$22,Punkte!$E$1:$E$22)),"",LOOKUP((X11),Punkte!$D$1:$D$22,Punkte!$E$1:$E$22)))</f>
        <v/>
      </c>
      <c r="Z11" s="3" t="s">
        <v>47</v>
      </c>
      <c r="AA11" s="99">
        <v>0</v>
      </c>
      <c r="AB11" s="39" t="str">
        <f>IF(AND($G11="x",Z11&gt;0),0,IF(ISERROR(LOOKUP(AA11,Punkte!$D$1:$D$22,Punkte!$E$1:$E$22)),"",LOOKUP((AA11),Punkte!$D$1:$D$22,Punkte!$E$1:$E$22)))</f>
        <v/>
      </c>
      <c r="AC11" s="3">
        <v>11</v>
      </c>
      <c r="AD11" s="99">
        <v>10</v>
      </c>
      <c r="AE11" s="39">
        <f>IF(AND($G11="x",AC11&gt;0),0,IF(ISERROR(LOOKUP(AD11,Punkte!$D$1:$D$22,Punkte!$E$1:$E$22)),"",LOOKUP((AD11),Punkte!$D$1:$D$22,Punkte!$E$1:$E$22)))</f>
        <v>6</v>
      </c>
      <c r="AF11" s="3">
        <v>9</v>
      </c>
      <c r="AG11" s="99">
        <v>8</v>
      </c>
      <c r="AH11" s="39">
        <f>IF(AND($G11="x",AF11&gt;0),0,IF(ISERROR(LOOKUP(AG11,Punkte!$D$1:$D$22,Punkte!$E$1:$E$22)),"",LOOKUP((AG11),Punkte!$D$1:$D$22,Punkte!$E$1:$E$22)))</f>
        <v>8</v>
      </c>
      <c r="AI11" s="3" t="s">
        <v>47</v>
      </c>
      <c r="AJ11" s="99">
        <v>0</v>
      </c>
      <c r="AK11" s="39" t="str">
        <f>IF(AND($G11="x",AI11&gt;0),0,IF(ISERROR(LOOKUP(AJ11,Punkte!$D$1:$D$22,Punkte!$E$1:$E$22)),"",LOOKUP((AJ11),Punkte!$D$1:$D$22,Punkte!$E$1:$E$22)))</f>
        <v/>
      </c>
      <c r="AL11" s="3">
        <v>9</v>
      </c>
      <c r="AM11" s="99">
        <v>8</v>
      </c>
      <c r="AN11" s="39">
        <f>IF(AND($G11="x",AL11&gt;0),0,IF(ISERROR(LOOKUP(AM11,Punkte!$D$1:$D$22,Punkte!$E$1:$E$22)),"",LOOKUP((AM11),Punkte!$D$1:$D$22,Punkte!$E$1:$E$22)))</f>
        <v>8</v>
      </c>
      <c r="AO11" s="3">
        <v>5</v>
      </c>
      <c r="AP11" s="99">
        <v>5</v>
      </c>
      <c r="AQ11" s="39">
        <f>IF(AND($G11="x",AO11&gt;0),0,IF(ISERROR(LOOKUP(AP11,Punkte!$D$1:$D$22,Punkte!$E$1:$E$22)),"",LOOKUP((AP11),Punkte!$D$1:$D$22,Punkte!$E$1:$E$22)))</f>
        <v>11</v>
      </c>
      <c r="AR11" s="3">
        <v>5</v>
      </c>
      <c r="AS11" s="99">
        <v>5</v>
      </c>
      <c r="AT11" s="39">
        <f>IF(AND($G11="x",AR11&gt;0),0,IF(ISERROR(LOOKUP(AS11,Punkte!$D$1:$D$22,Punkte!$E$1:$E$22)),"",LOOKUP((AS11),Punkte!$D$1:$D$22,Punkte!$E$1:$E$22)))</f>
        <v>11</v>
      </c>
      <c r="AU11" s="120">
        <f t="shared" si="2"/>
        <v>11</v>
      </c>
    </row>
    <row r="12" spans="1:49" x14ac:dyDescent="0.25">
      <c r="A12" s="9">
        <f t="shared" si="0"/>
        <v>8</v>
      </c>
      <c r="B12" s="146">
        <f t="shared" si="1"/>
        <v>82</v>
      </c>
      <c r="C12" s="3">
        <v>71</v>
      </c>
      <c r="E12" s="15" t="s">
        <v>257</v>
      </c>
      <c r="F12" s="15" t="s">
        <v>259</v>
      </c>
      <c r="G12" s="172"/>
      <c r="H12" s="63">
        <v>18</v>
      </c>
      <c r="I12" s="99">
        <v>15</v>
      </c>
      <c r="J12" s="39">
        <f>IF(AND($G12="x",H12&gt;0),0,IF(ISERROR(LOOKUP(I12,Punkte!$D$1:$D$22,Punkte!$E$1:$E$22)),"",LOOKUP((I12),Punkte!$D$1:$D$22,Punkte!$E$1:$E$22)))</f>
        <v>1</v>
      </c>
      <c r="K12" s="3">
        <v>16</v>
      </c>
      <c r="L12" s="99">
        <v>14</v>
      </c>
      <c r="M12" s="39">
        <f>IF(AND($G12="x",K12&gt;0),0,IF(ISERROR(LOOKUP(L12,Punkte!$D$1:$D$22,Punkte!$E$1:$E$22)),"",LOOKUP((L12),Punkte!$D$1:$D$22,Punkte!$E$1:$E$22)))</f>
        <v>2</v>
      </c>
      <c r="N12" s="3">
        <v>12</v>
      </c>
      <c r="O12" s="99">
        <v>11</v>
      </c>
      <c r="P12" s="39">
        <f>IF(AND($G12="x",N12&gt;0),0,IF(ISERROR(LOOKUP(O12,Punkte!$D$1:$D$22,Punkte!$E$1:$E$22)),"",LOOKUP((O12),Punkte!$D$1:$D$22,Punkte!$E$1:$E$22)))</f>
        <v>5</v>
      </c>
      <c r="Q12" s="3">
        <v>11</v>
      </c>
      <c r="R12" s="99">
        <v>10</v>
      </c>
      <c r="S12" s="39">
        <f>IF(AND($G12="x",Q12&gt;0),0,IF(ISERROR(LOOKUP(R12,Punkte!$D$1:$D$22,Punkte!$E$1:$E$22)),"",LOOKUP((R12),Punkte!$D$1:$D$22,Punkte!$E$1:$E$22)))</f>
        <v>6</v>
      </c>
      <c r="T12" s="3">
        <v>9</v>
      </c>
      <c r="U12" s="99">
        <v>8</v>
      </c>
      <c r="V12" s="39">
        <f>IF(AND($G12="x",T12&gt;0),0,IF(ISERROR(LOOKUP(U12,Punkte!$D$1:$D$22,Punkte!$E$1:$E$22)),"",LOOKUP((U12),Punkte!$D$1:$D$22,Punkte!$E$1:$E$22)))</f>
        <v>8</v>
      </c>
      <c r="X12" s="99">
        <f>IF($G12="x",0,IF(W12&lt;50,W12-COUNTIFS($G$5:$G12,"x"),0))</f>
        <v>0</v>
      </c>
      <c r="Y12" s="39" t="str">
        <f>IF(AND($G12="x",W12&gt;0),0,IF(ISERROR(LOOKUP(X12,Punkte!$D$1:$D$22,Punkte!$E$1:$E$22)),"",LOOKUP((X12),Punkte!$D$1:$D$22,Punkte!$E$1:$E$22)))</f>
        <v/>
      </c>
      <c r="Z12" s="3">
        <v>11</v>
      </c>
      <c r="AA12" s="99">
        <v>10</v>
      </c>
      <c r="AB12" s="39">
        <f>IF(AND($G12="x",Z12&gt;0),0,IF(ISERROR(LOOKUP(AA12,Punkte!$D$1:$D$22,Punkte!$E$1:$E$22)),"",LOOKUP((AA12),Punkte!$D$1:$D$22,Punkte!$E$1:$E$22)))</f>
        <v>6</v>
      </c>
      <c r="AC12" s="3">
        <v>9</v>
      </c>
      <c r="AD12" s="99">
        <v>9</v>
      </c>
      <c r="AE12" s="39">
        <f>IF(AND($G12="x",AC12&gt;0),0,IF(ISERROR(LOOKUP(AD12,Punkte!$D$1:$D$22,Punkte!$E$1:$E$22)),"",LOOKUP((AD12),Punkte!$D$1:$D$22,Punkte!$E$1:$E$22)))</f>
        <v>7</v>
      </c>
      <c r="AF12" s="3">
        <v>7</v>
      </c>
      <c r="AG12" s="99">
        <v>6</v>
      </c>
      <c r="AH12" s="39">
        <f>IF(AND($G12="x",AF12&gt;0),0,IF(ISERROR(LOOKUP(AG12,Punkte!$D$1:$D$22,Punkte!$E$1:$E$22)),"",LOOKUP((AG12),Punkte!$D$1:$D$22,Punkte!$E$1:$E$22)))</f>
        <v>10</v>
      </c>
      <c r="AI12" s="3">
        <v>7</v>
      </c>
      <c r="AJ12" s="99">
        <v>6</v>
      </c>
      <c r="AK12" s="39">
        <f>IF(AND($G12="x",AI12&gt;0),0,IF(ISERROR(LOOKUP(AJ12,Punkte!$D$1:$D$22,Punkte!$E$1:$E$22)),"",LOOKUP((AJ12),Punkte!$D$1:$D$22,Punkte!$E$1:$E$22)))</f>
        <v>10</v>
      </c>
      <c r="AL12" s="3">
        <v>7</v>
      </c>
      <c r="AM12" s="99">
        <v>7</v>
      </c>
      <c r="AN12" s="39">
        <f>IF(AND($G12="x",AL12&gt;0),0,IF(ISERROR(LOOKUP(AM12,Punkte!$D$1:$D$22,Punkte!$E$1:$E$22)),"",LOOKUP((AM12),Punkte!$D$1:$D$22,Punkte!$E$1:$E$22)))</f>
        <v>9</v>
      </c>
      <c r="AO12" s="3">
        <v>7</v>
      </c>
      <c r="AP12" s="99">
        <v>7</v>
      </c>
      <c r="AQ12" s="39">
        <f>IF(AND($G12="x",AO12&gt;0),0,IF(ISERROR(LOOKUP(AP12,Punkte!$D$1:$D$22,Punkte!$E$1:$E$22)),"",LOOKUP((AP12),Punkte!$D$1:$D$22,Punkte!$E$1:$E$22)))</f>
        <v>9</v>
      </c>
      <c r="AR12" s="3">
        <v>7</v>
      </c>
      <c r="AS12" s="99">
        <v>7</v>
      </c>
      <c r="AT12" s="39">
        <f>IF(AND($G12="x",AR12&gt;0),0,IF(ISERROR(LOOKUP(AS12,Punkte!$D$1:$D$22,Punkte!$E$1:$E$22)),"",LOOKUP((AS12),Punkte!$D$1:$D$22,Punkte!$E$1:$E$22)))</f>
        <v>9</v>
      </c>
      <c r="AU12" s="120">
        <f t="shared" si="2"/>
        <v>11</v>
      </c>
    </row>
    <row r="13" spans="1:49" x14ac:dyDescent="0.25">
      <c r="A13" s="9">
        <f t="shared" si="0"/>
        <v>9</v>
      </c>
      <c r="B13" s="146">
        <f t="shared" si="1"/>
        <v>75</v>
      </c>
      <c r="C13" s="18">
        <v>80</v>
      </c>
      <c r="D13" s="1" t="s">
        <v>44</v>
      </c>
      <c r="E13" s="15" t="s">
        <v>175</v>
      </c>
      <c r="F13" s="15" t="s">
        <v>43</v>
      </c>
      <c r="G13" s="172"/>
      <c r="H13" s="63">
        <v>9</v>
      </c>
      <c r="I13" s="99">
        <v>8</v>
      </c>
      <c r="J13" s="39">
        <f>IF(AND($G13="x",H13&gt;0),0,IF(ISERROR(LOOKUP(I13,Punkte!$D$1:$D$22,Punkte!$E$1:$E$22)),"",LOOKUP((I13),Punkte!$D$1:$D$22,Punkte!$E$1:$E$22)))</f>
        <v>8</v>
      </c>
      <c r="K13" s="3">
        <v>7</v>
      </c>
      <c r="L13" s="99">
        <v>7</v>
      </c>
      <c r="M13" s="39">
        <f>IF(AND($G13="x",K13&gt;0),0,IF(ISERROR(LOOKUP(L13,Punkte!$D$1:$D$22,Punkte!$E$1:$E$22)),"",LOOKUP((L13),Punkte!$D$1:$D$22,Punkte!$E$1:$E$22)))</f>
        <v>9</v>
      </c>
      <c r="N13" s="3">
        <v>8</v>
      </c>
      <c r="O13" s="99">
        <v>8</v>
      </c>
      <c r="P13" s="39">
        <f>IF(AND($G13="x",N13&gt;0),0,IF(ISERROR(LOOKUP(O13,Punkte!$D$1:$D$22,Punkte!$E$1:$E$22)),"",LOOKUP((O13),Punkte!$D$1:$D$22,Punkte!$E$1:$E$22)))</f>
        <v>8</v>
      </c>
      <c r="Q13" s="3">
        <v>8</v>
      </c>
      <c r="R13" s="99">
        <v>8</v>
      </c>
      <c r="S13" s="39">
        <f>IF(AND($G13="x",Q13&gt;0),0,IF(ISERROR(LOOKUP(R13,Punkte!$D$1:$D$22,Punkte!$E$1:$E$22)),"",LOOKUP((R13),Punkte!$D$1:$D$22,Punkte!$E$1:$E$22)))</f>
        <v>8</v>
      </c>
      <c r="T13" s="3">
        <v>7</v>
      </c>
      <c r="U13" s="99">
        <v>7</v>
      </c>
      <c r="V13" s="39">
        <f>IF(AND($G13="x",T13&gt;0),0,IF(ISERROR(LOOKUP(U13,Punkte!$D$1:$D$22,Punkte!$E$1:$E$22)),"",LOOKUP((U13),Punkte!$D$1:$D$22,Punkte!$E$1:$E$22)))</f>
        <v>9</v>
      </c>
      <c r="X13" s="99">
        <f>IF($G13="x",0,IF(W13&lt;50,W13-COUNTIFS($G$5:$G13,"x"),0))</f>
        <v>0</v>
      </c>
      <c r="Y13" s="39" t="str">
        <f>IF(AND($G13="x",W13&gt;0),0,IF(ISERROR(LOOKUP(X13,Punkte!$D$1:$D$22,Punkte!$E$1:$E$22)),"",LOOKUP((X13),Punkte!$D$1:$D$22,Punkte!$E$1:$E$22)))</f>
        <v/>
      </c>
      <c r="Z13" s="3">
        <v>6</v>
      </c>
      <c r="AA13" s="99">
        <v>6</v>
      </c>
      <c r="AB13" s="39">
        <f>IF(AND($G13="x",Z13&gt;0),0,IF(ISERROR(LOOKUP(AA13,Punkte!$D$1:$D$22,Punkte!$E$1:$E$22)),"",LOOKUP((AA13),Punkte!$D$1:$D$22,Punkte!$E$1:$E$22)))</f>
        <v>10</v>
      </c>
      <c r="AC13" s="3">
        <v>6</v>
      </c>
      <c r="AD13" s="99">
        <v>6</v>
      </c>
      <c r="AE13" s="39">
        <f>IF(AND($G13="x",AC13&gt;0),0,IF(ISERROR(LOOKUP(AD13,Punkte!$D$1:$D$22,Punkte!$E$1:$E$22)),"",LOOKUP((AD13),Punkte!$D$1:$D$22,Punkte!$E$1:$E$22)))</f>
        <v>10</v>
      </c>
      <c r="AF13" s="3" t="s">
        <v>47</v>
      </c>
      <c r="AG13" s="99">
        <v>0</v>
      </c>
      <c r="AH13" s="39" t="str">
        <f>IF(AND($G13="x",AF13&gt;0),0,IF(ISERROR(LOOKUP(AG13,Punkte!$D$1:$D$22,Punkte!$E$1:$E$22)),"",LOOKUP((AG13),Punkte!$D$1:$D$22,Punkte!$E$1:$E$22)))</f>
        <v/>
      </c>
      <c r="AI13" s="3" t="s">
        <v>39</v>
      </c>
      <c r="AJ13" s="99">
        <v>0</v>
      </c>
      <c r="AK13" s="39" t="str">
        <f>IF(AND($G13="x",AI13&gt;0),0,IF(ISERROR(LOOKUP(AJ13,Punkte!$D$1:$D$22,Punkte!$E$1:$E$22)),"",LOOKUP((AJ13),Punkte!$D$1:$D$22,Punkte!$E$1:$E$22)))</f>
        <v/>
      </c>
      <c r="AL13" s="3" t="s">
        <v>39</v>
      </c>
      <c r="AM13" s="99">
        <v>0</v>
      </c>
      <c r="AN13" s="39" t="str">
        <f>IF(AND($G13="x",AL13&gt;0),0,IF(ISERROR(LOOKUP(AM13,Punkte!$D$1:$D$22,Punkte!$E$1:$E$22)),"",LOOKUP((AM13),Punkte!$D$1:$D$22,Punkte!$E$1:$E$22)))</f>
        <v/>
      </c>
      <c r="AO13" s="3">
        <v>9</v>
      </c>
      <c r="AP13" s="99">
        <v>9</v>
      </c>
      <c r="AQ13" s="39">
        <f>IF(AND($G13="x",AO13&gt;0),0,IF(ISERROR(LOOKUP(AP13,Punkte!$D$1:$D$22,Punkte!$E$1:$E$22)),"",LOOKUP((AP13),Punkte!$D$1:$D$22,Punkte!$E$1:$E$22)))</f>
        <v>7</v>
      </c>
      <c r="AR13" s="3">
        <v>10</v>
      </c>
      <c r="AS13" s="99">
        <v>10</v>
      </c>
      <c r="AT13" s="39">
        <f>IF(AND($G13="x",AR13&gt;0),0,IF(ISERROR(LOOKUP(AS13,Punkte!$D$1:$D$22,Punkte!$E$1:$E$22)),"",LOOKUP((AS13),Punkte!$D$1:$D$22,Punkte!$E$1:$E$22)))</f>
        <v>6</v>
      </c>
      <c r="AU13" s="120">
        <f t="shared" si="2"/>
        <v>11</v>
      </c>
    </row>
    <row r="14" spans="1:49" x14ac:dyDescent="0.25">
      <c r="A14" s="9">
        <f t="shared" si="0"/>
        <v>10</v>
      </c>
      <c r="B14" s="146">
        <f t="shared" si="1"/>
        <v>69</v>
      </c>
      <c r="C14" s="3">
        <v>65</v>
      </c>
      <c r="E14" s="15" t="s">
        <v>42</v>
      </c>
      <c r="F14" s="15" t="s">
        <v>43</v>
      </c>
      <c r="G14" s="172"/>
      <c r="H14" s="63">
        <v>12</v>
      </c>
      <c r="I14" s="99">
        <v>10</v>
      </c>
      <c r="J14" s="39">
        <f>IF(AND($G14="x",H14&gt;0),0,IF(ISERROR(LOOKUP(I14,Punkte!$D$1:$D$22,Punkte!$E$1:$E$22)),"",LOOKUP((I14),Punkte!$D$1:$D$22,Punkte!$E$1:$E$22)))</f>
        <v>6</v>
      </c>
      <c r="K14" s="3">
        <v>13</v>
      </c>
      <c r="L14" s="99">
        <v>11</v>
      </c>
      <c r="M14" s="39">
        <f>IF(AND($G14="x",K14&gt;0),0,IF(ISERROR(LOOKUP(L14,Punkte!$D$1:$D$22,Punkte!$E$1:$E$22)),"",LOOKUP((L14),Punkte!$D$1:$D$22,Punkte!$E$1:$E$22)))</f>
        <v>5</v>
      </c>
      <c r="N14" s="3">
        <v>14</v>
      </c>
      <c r="O14" s="99">
        <v>13</v>
      </c>
      <c r="P14" s="39">
        <f>IF(AND($G14="x",N14&gt;0),0,IF(ISERROR(LOOKUP(O14,Punkte!$D$1:$D$22,Punkte!$E$1:$E$22)),"",LOOKUP((O14),Punkte!$D$1:$D$22,Punkte!$E$1:$E$22)))</f>
        <v>3</v>
      </c>
      <c r="Q14" s="3">
        <v>12</v>
      </c>
      <c r="R14" s="99">
        <v>11</v>
      </c>
      <c r="S14" s="39">
        <f>IF(AND($G14="x",Q14&gt;0),0,IF(ISERROR(LOOKUP(R14,Punkte!$D$1:$D$22,Punkte!$E$1:$E$22)),"",LOOKUP((R14),Punkte!$D$1:$D$22,Punkte!$E$1:$E$22)))</f>
        <v>5</v>
      </c>
      <c r="T14" s="3">
        <v>12</v>
      </c>
      <c r="U14" s="99">
        <v>11</v>
      </c>
      <c r="V14" s="39">
        <f>IF(AND($G14="x",T14&gt;0),0,IF(ISERROR(LOOKUP(U14,Punkte!$D$1:$D$22,Punkte!$E$1:$E$22)),"",LOOKUP((U14),Punkte!$D$1:$D$22,Punkte!$E$1:$E$22)))</f>
        <v>5</v>
      </c>
      <c r="X14" s="99">
        <f>IF($G14="x",0,IF(W14&lt;50,W14-COUNTIFS($G$5:$G14,"x"),0))</f>
        <v>0</v>
      </c>
      <c r="Y14" s="39" t="str">
        <f>IF(AND($G14="x",W14&gt;0),0,IF(ISERROR(LOOKUP(X14,Punkte!$D$1:$D$22,Punkte!$E$1:$E$22)),"",LOOKUP((X14),Punkte!$D$1:$D$22,Punkte!$E$1:$E$22)))</f>
        <v/>
      </c>
      <c r="Z14" s="3">
        <v>15</v>
      </c>
      <c r="AA14" s="99">
        <v>14</v>
      </c>
      <c r="AB14" s="39">
        <f>IF(AND($G14="x",Z14&gt;0),0,IF(ISERROR(LOOKUP(AA14,Punkte!$D$1:$D$22,Punkte!$E$1:$E$22)),"",LOOKUP((AA14),Punkte!$D$1:$D$22,Punkte!$E$1:$E$22)))</f>
        <v>2</v>
      </c>
      <c r="AC14" s="3">
        <v>14</v>
      </c>
      <c r="AD14" s="99">
        <v>13</v>
      </c>
      <c r="AE14" s="39">
        <f>IF(AND($G14="x",AC14&gt;0),0,IF(ISERROR(LOOKUP(AD14,Punkte!$D$1:$D$22,Punkte!$E$1:$E$22)),"",LOOKUP((AD14),Punkte!$D$1:$D$22,Punkte!$E$1:$E$22)))</f>
        <v>3</v>
      </c>
      <c r="AF14" s="3">
        <v>11</v>
      </c>
      <c r="AG14" s="99">
        <v>9</v>
      </c>
      <c r="AH14" s="39">
        <f>IF(AND($G14="x",AF14&gt;0),0,IF(ISERROR(LOOKUP(AG14,Punkte!$D$1:$D$22,Punkte!$E$1:$E$22)),"",LOOKUP((AG14),Punkte!$D$1:$D$22,Punkte!$E$1:$E$22)))</f>
        <v>7</v>
      </c>
      <c r="AI14" s="3">
        <v>10</v>
      </c>
      <c r="AJ14" s="99">
        <v>8</v>
      </c>
      <c r="AK14" s="39">
        <f>IF(AND($G14="x",AI14&gt;0),0,IF(ISERROR(LOOKUP(AJ14,Punkte!$D$1:$D$22,Punkte!$E$1:$E$22)),"",LOOKUP((AJ14),Punkte!$D$1:$D$22,Punkte!$E$1:$E$22)))</f>
        <v>8</v>
      </c>
      <c r="AL14" s="3">
        <v>10</v>
      </c>
      <c r="AM14" s="99">
        <v>9</v>
      </c>
      <c r="AN14" s="39">
        <f>IF(AND($G14="x",AL14&gt;0),0,IF(ISERROR(LOOKUP(AM14,Punkte!$D$1:$D$22,Punkte!$E$1:$E$22)),"",LOOKUP((AM14),Punkte!$D$1:$D$22,Punkte!$E$1:$E$22)))</f>
        <v>7</v>
      </c>
      <c r="AO14" s="3">
        <v>8</v>
      </c>
      <c r="AP14" s="99">
        <v>8</v>
      </c>
      <c r="AQ14" s="39">
        <f>IF(AND($G14="x",AO14&gt;0),0,IF(ISERROR(LOOKUP(AP14,Punkte!$D$1:$D$22,Punkte!$E$1:$E$22)),"",LOOKUP((AP14),Punkte!$D$1:$D$22,Punkte!$E$1:$E$22)))</f>
        <v>8</v>
      </c>
      <c r="AR14" s="3">
        <v>6</v>
      </c>
      <c r="AS14" s="99">
        <v>6</v>
      </c>
      <c r="AT14" s="39">
        <f>IF(AND($G14="x",AR14&gt;0),0,IF(ISERROR(LOOKUP(AS14,Punkte!$D$1:$D$22,Punkte!$E$1:$E$22)),"",LOOKUP((AS14),Punkte!$D$1:$D$22,Punkte!$E$1:$E$22)))</f>
        <v>10</v>
      </c>
      <c r="AU14" s="120">
        <f t="shared" si="2"/>
        <v>11</v>
      </c>
    </row>
    <row r="15" spans="1:49" x14ac:dyDescent="0.25">
      <c r="A15" s="9">
        <f t="shared" si="0"/>
        <v>11</v>
      </c>
      <c r="B15" s="146">
        <f t="shared" si="1"/>
        <v>56</v>
      </c>
      <c r="C15" s="18">
        <v>47</v>
      </c>
      <c r="D15" s="20"/>
      <c r="E15" s="15" t="s">
        <v>167</v>
      </c>
      <c r="F15" s="15" t="s">
        <v>72</v>
      </c>
      <c r="G15" s="172"/>
      <c r="H15" s="63">
        <v>13</v>
      </c>
      <c r="I15" s="99">
        <v>11</v>
      </c>
      <c r="J15" s="39">
        <f>IF(AND($G15="x",H15&gt;0),0,IF(ISERROR(LOOKUP(I15,Punkte!$D$1:$D$22,Punkte!$E$1:$E$22)),"",LOOKUP((I15),Punkte!$D$1:$D$22,Punkte!$E$1:$E$22)))</f>
        <v>5</v>
      </c>
      <c r="K15" s="3" t="s">
        <v>47</v>
      </c>
      <c r="L15" s="99">
        <f>IF($G15="x",0,IF(K15&lt;50,K15-COUNTIFS($G$5:$G15,"x"),0))</f>
        <v>0</v>
      </c>
      <c r="M15" s="39" t="str">
        <f>IF(AND($G15="x",K15&gt;0),0,IF(ISERROR(LOOKUP(L15,Punkte!$D$1:$D$22,Punkte!$E$1:$E$22)),"",LOOKUP((L15),Punkte!$D$1:$D$22,Punkte!$E$1:$E$22)))</f>
        <v/>
      </c>
      <c r="N15" s="3">
        <v>11</v>
      </c>
      <c r="O15" s="99">
        <v>10</v>
      </c>
      <c r="P15" s="39">
        <f>IF(AND($G15="x",N15&gt;0),0,IF(ISERROR(LOOKUP(O15,Punkte!$D$1:$D$22,Punkte!$E$1:$E$22)),"",LOOKUP((O15),Punkte!$D$1:$D$22,Punkte!$E$1:$E$22)))</f>
        <v>6</v>
      </c>
      <c r="Q15" s="3">
        <v>9</v>
      </c>
      <c r="R15" s="99">
        <v>9</v>
      </c>
      <c r="S15" s="39">
        <f>IF(AND($G15="x",Q15&gt;0),0,IF(ISERROR(LOOKUP(R15,Punkte!$D$1:$D$22,Punkte!$E$1:$E$22)),"",LOOKUP((R15),Punkte!$D$1:$D$22,Punkte!$E$1:$E$22)))</f>
        <v>7</v>
      </c>
      <c r="T15" s="3">
        <v>13</v>
      </c>
      <c r="U15" s="99">
        <v>12</v>
      </c>
      <c r="V15" s="39">
        <f>IF(AND($G15="x",T15&gt;0),0,IF(ISERROR(LOOKUP(U15,Punkte!$D$1:$D$22,Punkte!$E$1:$E$22)),"",LOOKUP((U15),Punkte!$D$1:$D$22,Punkte!$E$1:$E$22)))</f>
        <v>4</v>
      </c>
      <c r="X15" s="99">
        <f>IF($G15="x",0,IF(W15&lt;50,W15-COUNTIFS($G$5:$G15,"x"),0))</f>
        <v>0</v>
      </c>
      <c r="Y15" s="39" t="str">
        <f>IF(AND($G15="x",W15&gt;0),0,IF(ISERROR(LOOKUP(X15,Punkte!$D$1:$D$22,Punkte!$E$1:$E$22)),"",LOOKUP((X15),Punkte!$D$1:$D$22,Punkte!$E$1:$E$22)))</f>
        <v/>
      </c>
      <c r="Z15" s="3">
        <v>14</v>
      </c>
      <c r="AA15" s="99">
        <v>13</v>
      </c>
      <c r="AB15" s="39">
        <f>IF(AND($G15="x",Z15&gt;0),0,IF(ISERROR(LOOKUP(AA15,Punkte!$D$1:$D$22,Punkte!$E$1:$E$22)),"",LOOKUP((AA15),Punkte!$D$1:$D$22,Punkte!$E$1:$E$22)))</f>
        <v>3</v>
      </c>
      <c r="AC15" s="3">
        <v>13</v>
      </c>
      <c r="AD15" s="99">
        <v>12</v>
      </c>
      <c r="AE15" s="39">
        <f>IF(AND($G15="x",AC15&gt;0),0,IF(ISERROR(LOOKUP(AD15,Punkte!$D$1:$D$22,Punkte!$E$1:$E$22)),"",LOOKUP((AD15),Punkte!$D$1:$D$22,Punkte!$E$1:$E$22)))</f>
        <v>4</v>
      </c>
      <c r="AF15" s="3">
        <v>12</v>
      </c>
      <c r="AG15" s="99">
        <v>10</v>
      </c>
      <c r="AH15" s="39">
        <f>IF(AND($G15="x",AF15&gt;0),0,IF(ISERROR(LOOKUP(AG15,Punkte!$D$1:$D$22,Punkte!$E$1:$E$22)),"",LOOKUP((AG15),Punkte!$D$1:$D$22,Punkte!$E$1:$E$22)))</f>
        <v>6</v>
      </c>
      <c r="AI15" s="3">
        <v>11</v>
      </c>
      <c r="AJ15" s="99">
        <v>9</v>
      </c>
      <c r="AK15" s="39">
        <f>IF(AND($G15="x",AI15&gt;0),0,IF(ISERROR(LOOKUP(AJ15,Punkte!$D$1:$D$22,Punkte!$E$1:$E$22)),"",LOOKUP((AJ15),Punkte!$D$1:$D$22,Punkte!$E$1:$E$22)))</f>
        <v>7</v>
      </c>
      <c r="AL15" s="3">
        <v>11</v>
      </c>
      <c r="AM15" s="99">
        <v>10</v>
      </c>
      <c r="AN15" s="39">
        <f>IF(AND($G15="x",AL15&gt;0),0,IF(ISERROR(LOOKUP(AM15,Punkte!$D$1:$D$22,Punkte!$E$1:$E$22)),"",LOOKUP((AM15),Punkte!$D$1:$D$22,Punkte!$E$1:$E$22)))</f>
        <v>6</v>
      </c>
      <c r="AO15" s="3">
        <v>14</v>
      </c>
      <c r="AP15" s="99">
        <v>13</v>
      </c>
      <c r="AQ15" s="39">
        <f>IF(AND($G15="x",AO15&gt;0),0,IF(ISERROR(LOOKUP(AP15,Punkte!$D$1:$D$22,Punkte!$E$1:$E$22)),"",LOOKUP((AP15),Punkte!$D$1:$D$22,Punkte!$E$1:$E$22)))</f>
        <v>3</v>
      </c>
      <c r="AR15" s="3">
        <v>11</v>
      </c>
      <c r="AS15" s="99">
        <v>11</v>
      </c>
      <c r="AT15" s="39">
        <f>IF(AND($G15="x",AR15&gt;0),0,IF(ISERROR(LOOKUP(AS15,Punkte!$D$1:$D$22,Punkte!$E$1:$E$22)),"",LOOKUP((AS15),Punkte!$D$1:$D$22,Punkte!$E$1:$E$22)))</f>
        <v>5</v>
      </c>
      <c r="AU15" s="120">
        <f t="shared" si="2"/>
        <v>11</v>
      </c>
    </row>
    <row r="16" spans="1:49" x14ac:dyDescent="0.25">
      <c r="A16" s="9">
        <f t="shared" si="0"/>
        <v>12</v>
      </c>
      <c r="B16" s="146">
        <f t="shared" si="1"/>
        <v>50</v>
      </c>
      <c r="C16" s="3">
        <v>3</v>
      </c>
      <c r="E16" s="15" t="s">
        <v>35</v>
      </c>
      <c r="F16" s="15" t="s">
        <v>36</v>
      </c>
      <c r="G16" s="172"/>
      <c r="H16" s="63">
        <v>10</v>
      </c>
      <c r="I16" s="99">
        <v>9</v>
      </c>
      <c r="J16" s="39">
        <f>IF(AND($G16="x",H16&gt;0),0,IF(ISERROR(LOOKUP(I16,Punkte!$D$1:$D$22,Punkte!$E$1:$E$22)),"",LOOKUP((I16),Punkte!$D$1:$D$22,Punkte!$E$1:$E$22)))</f>
        <v>7</v>
      </c>
      <c r="K16" s="3">
        <v>8</v>
      </c>
      <c r="L16" s="99">
        <v>8</v>
      </c>
      <c r="M16" s="39">
        <f>IF(AND($G16="x",K16&gt;0),0,IF(ISERROR(LOOKUP(L16,Punkte!$D$1:$D$22,Punkte!$E$1:$E$22)),"",LOOKUP((L16),Punkte!$D$1:$D$22,Punkte!$E$1:$E$22)))</f>
        <v>8</v>
      </c>
      <c r="O16" s="99">
        <v>-11</v>
      </c>
      <c r="P16" s="39" t="str">
        <f>IF(AND($G16="x",N16&gt;0),0,IF(ISERROR(LOOKUP(O16,Punkte!$D$1:$D$22,Punkte!$E$1:$E$22)),"",LOOKUP((O16),Punkte!$D$1:$D$22,Punkte!$E$1:$E$22)))</f>
        <v/>
      </c>
      <c r="R16" s="99">
        <f>IF($G16="x",0,IF(Q16&lt;50,Q16-COUNTIFS($G$5:$G16,"x"),0))</f>
        <v>0</v>
      </c>
      <c r="S16" s="39" t="str">
        <f>IF(AND($G16="x",Q16&gt;0),0,IF(ISERROR(LOOKUP(R16,Punkte!$D$1:$D$22,Punkte!$E$1:$E$22)),"",LOOKUP((R16),Punkte!$D$1:$D$22,Punkte!$E$1:$E$22)))</f>
        <v/>
      </c>
      <c r="T16" s="3">
        <v>10</v>
      </c>
      <c r="U16" s="99">
        <v>9</v>
      </c>
      <c r="V16" s="39">
        <f>IF(AND($G16="x",T16&gt;0),0,IF(ISERROR(LOOKUP(U16,Punkte!$D$1:$D$22,Punkte!$E$1:$E$22)),"",LOOKUP((U16),Punkte!$D$1:$D$22,Punkte!$E$1:$E$22)))</f>
        <v>7</v>
      </c>
      <c r="X16" s="99">
        <f>IF($G16="x",0,IF(W16&lt;50,W16-COUNTIFS($G$5:$G16,"x"),0))</f>
        <v>0</v>
      </c>
      <c r="Y16" s="39" t="str">
        <f>IF(AND($G16="x",W16&gt;0),0,IF(ISERROR(LOOKUP(X16,Punkte!$D$1:$D$22,Punkte!$E$1:$E$22)),"",LOOKUP((X16),Punkte!$D$1:$D$22,Punkte!$E$1:$E$22)))</f>
        <v/>
      </c>
      <c r="Z16" s="3">
        <v>13</v>
      </c>
      <c r="AA16" s="99">
        <v>12</v>
      </c>
      <c r="AB16" s="39">
        <f>IF(AND($G16="x",Z16&gt;0),0,IF(ISERROR(LOOKUP(AA16,Punkte!$D$1:$D$22,Punkte!$E$1:$E$22)),"",LOOKUP((AA16),Punkte!$D$1:$D$22,Punkte!$E$1:$E$22)))</f>
        <v>4</v>
      </c>
      <c r="AC16" s="3">
        <v>16</v>
      </c>
      <c r="AD16" s="99">
        <v>15</v>
      </c>
      <c r="AE16" s="39">
        <f>IF(AND($G16="x",AC16&gt;0),0,IF(ISERROR(LOOKUP(AD16,Punkte!$D$1:$D$22,Punkte!$E$1:$E$22)),"",LOOKUP((AD16),Punkte!$D$1:$D$22,Punkte!$E$1:$E$22)))</f>
        <v>1</v>
      </c>
      <c r="AF16" s="3" t="s">
        <v>47</v>
      </c>
      <c r="AG16" s="99">
        <v>0</v>
      </c>
      <c r="AH16" s="39" t="str">
        <f>IF(AND($G16="x",AF16&gt;0),0,IF(ISERROR(LOOKUP(AG16,Punkte!$D$1:$D$22,Punkte!$E$1:$E$22)),"",LOOKUP((AG16),Punkte!$D$1:$D$22,Punkte!$E$1:$E$22)))</f>
        <v/>
      </c>
      <c r="AI16" s="3">
        <v>15</v>
      </c>
      <c r="AJ16" s="99">
        <v>12</v>
      </c>
      <c r="AK16" s="39">
        <f>IF(AND($G16="x",AI16&gt;0),0,IF(ISERROR(LOOKUP(AJ16,Punkte!$D$1:$D$22,Punkte!$E$1:$E$22)),"",LOOKUP((AJ16),Punkte!$D$1:$D$22,Punkte!$E$1:$E$22)))</f>
        <v>4</v>
      </c>
      <c r="AL16" s="3">
        <v>12</v>
      </c>
      <c r="AM16" s="99">
        <v>11</v>
      </c>
      <c r="AN16" s="39">
        <f>IF(AND($G16="x",AL16&gt;0),0,IF(ISERROR(LOOKUP(AM16,Punkte!$D$1:$D$22,Punkte!$E$1:$E$22)),"",LOOKUP((AM16),Punkte!$D$1:$D$22,Punkte!$E$1:$E$22)))</f>
        <v>5</v>
      </c>
      <c r="AO16" s="3">
        <v>10</v>
      </c>
      <c r="AP16" s="99">
        <v>10</v>
      </c>
      <c r="AQ16" s="39">
        <f>IF(AND($G16="x",AO16&gt;0),0,IF(ISERROR(LOOKUP(AP16,Punkte!$D$1:$D$22,Punkte!$E$1:$E$22)),"",LOOKUP((AP16),Punkte!$D$1:$D$22,Punkte!$E$1:$E$22)))</f>
        <v>6</v>
      </c>
      <c r="AR16" s="3">
        <v>8</v>
      </c>
      <c r="AS16" s="99">
        <v>8</v>
      </c>
      <c r="AT16" s="39">
        <f>IF(AND($G16="x",AR16&gt;0),0,IF(ISERROR(LOOKUP(AS16,Punkte!$D$1:$D$22,Punkte!$E$1:$E$22)),"",LOOKUP((AS16),Punkte!$D$1:$D$22,Punkte!$E$1:$E$22)))</f>
        <v>8</v>
      </c>
      <c r="AU16" s="120">
        <f t="shared" si="2"/>
        <v>9</v>
      </c>
    </row>
    <row r="17" spans="1:47" x14ac:dyDescent="0.25">
      <c r="A17" s="9">
        <f t="shared" si="0"/>
        <v>13</v>
      </c>
      <c r="B17" s="146">
        <f t="shared" si="1"/>
        <v>46</v>
      </c>
      <c r="C17" s="18">
        <v>55</v>
      </c>
      <c r="D17" s="4"/>
      <c r="E17" s="15" t="s">
        <v>52</v>
      </c>
      <c r="F17" s="15" t="s">
        <v>53</v>
      </c>
      <c r="G17" s="172"/>
      <c r="H17" s="63"/>
      <c r="I17" s="99">
        <f>IF($G17="x",0,IF(H17&lt;50,H17-COUNTIFS($G$5:$G17,"x"),0))</f>
        <v>0</v>
      </c>
      <c r="J17" s="39" t="str">
        <f>IF(AND($G17="x",H17&gt;0),0,IF(ISERROR(LOOKUP(I17,Punkte!$D$1:$D$22,Punkte!$E$1:$E$22)),"",LOOKUP((I17),Punkte!$D$1:$D$22,Punkte!$E$1:$E$22)))</f>
        <v/>
      </c>
      <c r="L17" s="99">
        <f>IF($G17="x",0,IF(K17&lt;50,K17-COUNTIFS($G$5:$G17,"x"),0))</f>
        <v>0</v>
      </c>
      <c r="M17" s="39" t="str">
        <f>IF(AND($G17="x",K17&gt;0),0,IF(ISERROR(LOOKUP(L17,Punkte!$D$1:$D$22,Punkte!$E$1:$E$22)),"",LOOKUP((L17),Punkte!$D$1:$D$22,Punkte!$E$1:$E$22)))</f>
        <v/>
      </c>
      <c r="N17" s="3">
        <v>13</v>
      </c>
      <c r="O17" s="99">
        <v>12</v>
      </c>
      <c r="P17" s="39">
        <f>IF(AND($G17="x",N17&gt;0),0,IF(ISERROR(LOOKUP(O17,Punkte!$D$1:$D$22,Punkte!$E$1:$E$22)),"",LOOKUP((O17),Punkte!$D$1:$D$22,Punkte!$E$1:$E$22)))</f>
        <v>4</v>
      </c>
      <c r="Q17" s="3" t="s">
        <v>39</v>
      </c>
      <c r="R17" s="99">
        <v>0</v>
      </c>
      <c r="S17" s="39" t="str">
        <f>IF(AND($G17="x",Q17&gt;0),0,IF(ISERROR(LOOKUP(R17,Punkte!$D$1:$D$22,Punkte!$E$1:$E$22)),"",LOOKUP((R17),Punkte!$D$1:$D$22,Punkte!$E$1:$E$22)))</f>
        <v/>
      </c>
      <c r="T17" s="3">
        <v>6</v>
      </c>
      <c r="U17" s="99">
        <v>6</v>
      </c>
      <c r="V17" s="39">
        <f>IF(AND($G17="x",T17&gt;0),0,IF(ISERROR(LOOKUP(U17,Punkte!$D$1:$D$22,Punkte!$E$1:$E$22)),"",LOOKUP((U17),Punkte!$D$1:$D$22,Punkte!$E$1:$E$22)))</f>
        <v>10</v>
      </c>
      <c r="X17" s="99">
        <f>IF($G17="x",0,IF(W17&lt;50,W17-COUNTIFS($G$5:$G17,"x"),0))</f>
        <v>0</v>
      </c>
      <c r="Y17" s="39" t="str">
        <f>IF(AND($G17="x",W17&gt;0),0,IF(ISERROR(LOOKUP(X17,Punkte!$D$1:$D$22,Punkte!$E$1:$E$22)),"",LOOKUP((X17),Punkte!$D$1:$D$22,Punkte!$E$1:$E$22)))</f>
        <v/>
      </c>
      <c r="Z17" s="3">
        <v>9</v>
      </c>
      <c r="AA17" s="99">
        <v>9</v>
      </c>
      <c r="AB17" s="39">
        <f>IF(AND($G17="x",Z17&gt;0),0,IF(ISERROR(LOOKUP(AA17,Punkte!$D$1:$D$22,Punkte!$E$1:$E$22)),"",LOOKUP((AA17),Punkte!$D$1:$D$22,Punkte!$E$1:$E$22)))</f>
        <v>7</v>
      </c>
      <c r="AC17" s="3">
        <v>8</v>
      </c>
      <c r="AD17" s="99">
        <v>8</v>
      </c>
      <c r="AE17" s="39">
        <f>IF(AND($G17="x",AC17&gt;0),0,IF(ISERROR(LOOKUP(AD17,Punkte!$D$1:$D$22,Punkte!$E$1:$E$22)),"",LOOKUP((AD17),Punkte!$D$1:$D$22,Punkte!$E$1:$E$22)))</f>
        <v>8</v>
      </c>
      <c r="AF17" s="3" t="s">
        <v>39</v>
      </c>
      <c r="AG17" s="99">
        <f>IF($G17="x",0,IF(AF17&lt;50,AF17-COUNTIFS($G$5:$G17,"x"),0))</f>
        <v>0</v>
      </c>
      <c r="AH17" s="39" t="str">
        <f>IF(AND($G17="x",AF17&gt;0),0,IF(ISERROR(LOOKUP(AG17,Punkte!$D$1:$D$22,Punkte!$E$1:$E$22)),"",LOOKUP((AG17),Punkte!$D$1:$D$22,Punkte!$E$1:$E$22)))</f>
        <v/>
      </c>
      <c r="AI17" s="3" t="s">
        <v>39</v>
      </c>
      <c r="AJ17" s="99">
        <f>IF($G17="x",0,IF(AI17&lt;50,AI17-COUNTIFS($G$5:$G17,"x"),0))</f>
        <v>0</v>
      </c>
      <c r="AK17" s="39" t="str">
        <f>IF(AND($G17="x",AI17&gt;0),0,IF(ISERROR(LOOKUP(AJ17,Punkte!$D$1:$D$22,Punkte!$E$1:$E$22)),"",LOOKUP((AJ17),Punkte!$D$1:$D$22,Punkte!$E$1:$E$22)))</f>
        <v/>
      </c>
      <c r="AL17" s="3" t="s">
        <v>39</v>
      </c>
      <c r="AM17" s="99">
        <f>IF($G17="x",0,IF(AL17&lt;50,AL17-COUNTIFS($G$5:$G17,"x"),0))</f>
        <v>0</v>
      </c>
      <c r="AN17" s="39" t="str">
        <f>IF(AND($G17="x",AL17&gt;0),0,IF(ISERROR(LOOKUP(AM17,Punkte!$D$1:$D$22,Punkte!$E$1:$E$22)),"",LOOKUP((AM17),Punkte!$D$1:$D$22,Punkte!$E$1:$E$22)))</f>
        <v/>
      </c>
      <c r="AO17" s="3">
        <v>6</v>
      </c>
      <c r="AP17" s="99">
        <v>6</v>
      </c>
      <c r="AQ17" s="39">
        <f>IF(AND($G17="x",AO17&gt;0),0,IF(ISERROR(LOOKUP(AP17,Punkte!$D$1:$D$22,Punkte!$E$1:$E$22)),"",LOOKUP((AP17),Punkte!$D$1:$D$22,Punkte!$E$1:$E$22)))</f>
        <v>10</v>
      </c>
      <c r="AR17" s="3">
        <v>9</v>
      </c>
      <c r="AS17" s="99">
        <v>9</v>
      </c>
      <c r="AT17" s="39">
        <f>IF(AND($G17="x",AR17&gt;0),0,IF(ISERROR(LOOKUP(AS17,Punkte!$D$1:$D$22,Punkte!$E$1:$E$22)),"",LOOKUP((AS17),Punkte!$D$1:$D$22,Punkte!$E$1:$E$22)))</f>
        <v>7</v>
      </c>
      <c r="AU17" s="120">
        <f t="shared" si="2"/>
        <v>9</v>
      </c>
    </row>
    <row r="18" spans="1:47" x14ac:dyDescent="0.25">
      <c r="A18" s="9">
        <f t="shared" si="0"/>
        <v>14</v>
      </c>
      <c r="B18" s="146">
        <f t="shared" si="1"/>
        <v>37</v>
      </c>
      <c r="C18" s="18">
        <v>17</v>
      </c>
      <c r="D18" s="4"/>
      <c r="E18" s="15" t="s">
        <v>160</v>
      </c>
      <c r="F18" s="15" t="s">
        <v>101</v>
      </c>
      <c r="G18" s="172"/>
      <c r="H18" s="63">
        <v>21</v>
      </c>
      <c r="I18" s="99">
        <v>17</v>
      </c>
      <c r="J18" s="39">
        <f>IF(AND($G18="x",H18&gt;0),0,IF(ISERROR(LOOKUP(I18,Punkte!$D$1:$D$22,Punkte!$E$1:$E$22)),"",LOOKUP((I18),Punkte!$D$1:$D$22,Punkte!$E$1:$E$22)))</f>
        <v>0</v>
      </c>
      <c r="K18" s="3">
        <v>18</v>
      </c>
      <c r="L18" s="99">
        <v>16</v>
      </c>
      <c r="M18" s="39">
        <f>IF(AND($G18="x",K18&gt;0),0,IF(ISERROR(LOOKUP(L18,Punkte!$D$1:$D$22,Punkte!$E$1:$E$22)),"",LOOKUP((L18),Punkte!$D$1:$D$22,Punkte!$E$1:$E$22)))</f>
        <v>0</v>
      </c>
      <c r="N18" s="3">
        <v>16</v>
      </c>
      <c r="O18" s="99">
        <v>14</v>
      </c>
      <c r="P18" s="39">
        <f>IF(AND($G18="x",N18&gt;0),0,IF(ISERROR(LOOKUP(O18,Punkte!$D$1:$D$22,Punkte!$E$1:$E$22)),"",LOOKUP((O18),Punkte!$D$1:$D$22,Punkte!$E$1:$E$22)))</f>
        <v>2</v>
      </c>
      <c r="Q18" s="3">
        <v>13</v>
      </c>
      <c r="R18" s="99">
        <v>12</v>
      </c>
      <c r="S18" s="39">
        <f>IF(AND($G18="x",Q18&gt;0),0,IF(ISERROR(LOOKUP(R18,Punkte!$D$1:$D$22,Punkte!$E$1:$E$22)),"",LOOKUP((R18),Punkte!$D$1:$D$22,Punkte!$E$1:$E$22)))</f>
        <v>4</v>
      </c>
      <c r="T18" s="3">
        <v>15</v>
      </c>
      <c r="U18" s="99">
        <v>14</v>
      </c>
      <c r="V18" s="39">
        <f>IF(AND($G18="x",T18&gt;0),0,IF(ISERROR(LOOKUP(U18,Punkte!$D$1:$D$22,Punkte!$E$1:$E$22)),"",LOOKUP((U18),Punkte!$D$1:$D$22,Punkte!$E$1:$E$22)))</f>
        <v>2</v>
      </c>
      <c r="X18" s="99">
        <f>IF($G18="x",0,IF(W18&lt;50,W18-COUNTIFS($G$5:$G18,"x"),0))</f>
        <v>0</v>
      </c>
      <c r="Y18" s="39" t="str">
        <f>IF(AND($G18="x",W18&gt;0),0,IF(ISERROR(LOOKUP(X18,Punkte!$D$1:$D$22,Punkte!$E$1:$E$22)),"",LOOKUP((X18),Punkte!$D$1:$D$22,Punkte!$E$1:$E$22)))</f>
        <v/>
      </c>
      <c r="Z18" s="3">
        <v>12</v>
      </c>
      <c r="AA18" s="99">
        <v>11</v>
      </c>
      <c r="AB18" s="39">
        <f>IF(AND($G18="x",Z18&gt;0),0,IF(ISERROR(LOOKUP(AA18,Punkte!$D$1:$D$22,Punkte!$E$1:$E$22)),"",LOOKUP((AA18),Punkte!$D$1:$D$22,Punkte!$E$1:$E$22)))</f>
        <v>5</v>
      </c>
      <c r="AC18" s="3">
        <v>24</v>
      </c>
      <c r="AD18" s="99">
        <v>19</v>
      </c>
      <c r="AE18" s="39">
        <f>IF(AND($G18="x",AC18&gt;0),0,IF(ISERROR(LOOKUP(AD18,Punkte!$D$1:$D$22,Punkte!$E$1:$E$22)),"",LOOKUP((AD18),Punkte!$D$1:$D$22,Punkte!$E$1:$E$22)))</f>
        <v>0</v>
      </c>
      <c r="AF18" s="3">
        <v>13</v>
      </c>
      <c r="AG18" s="99">
        <v>11</v>
      </c>
      <c r="AH18" s="39">
        <f>IF(AND($G18="x",AF18&gt;0),0,IF(ISERROR(LOOKUP(AG18,Punkte!$D$1:$D$22,Punkte!$E$1:$E$22)),"",LOOKUP((AG18),Punkte!$D$1:$D$22,Punkte!$E$1:$E$22)))</f>
        <v>5</v>
      </c>
      <c r="AI18" s="3">
        <v>12</v>
      </c>
      <c r="AJ18" s="99">
        <v>10</v>
      </c>
      <c r="AK18" s="39">
        <f>IF(AND($G18="x",AI18&gt;0),0,IF(ISERROR(LOOKUP(AJ18,Punkte!$D$1:$D$22,Punkte!$E$1:$E$22)),"",LOOKUP((AJ18),Punkte!$D$1:$D$22,Punkte!$E$1:$E$22)))</f>
        <v>6</v>
      </c>
      <c r="AL18" s="3">
        <v>13</v>
      </c>
      <c r="AM18" s="99">
        <v>12</v>
      </c>
      <c r="AN18" s="39">
        <f>IF(AND($G18="x",AL18&gt;0),0,IF(ISERROR(LOOKUP(AM18,Punkte!$D$1:$D$22,Punkte!$E$1:$E$22)),"",LOOKUP((AM18),Punkte!$D$1:$D$22,Punkte!$E$1:$E$22)))</f>
        <v>4</v>
      </c>
      <c r="AO18" s="3">
        <v>12</v>
      </c>
      <c r="AP18" s="99">
        <v>11</v>
      </c>
      <c r="AQ18" s="39">
        <f>IF(AND($G18="x",AO18&gt;0),0,IF(ISERROR(LOOKUP(AP18,Punkte!$D$1:$D$22,Punkte!$E$1:$E$22)),"",LOOKUP((AP18),Punkte!$D$1:$D$22,Punkte!$E$1:$E$22)))</f>
        <v>5</v>
      </c>
      <c r="AR18" s="3">
        <v>12</v>
      </c>
      <c r="AS18" s="99">
        <v>12</v>
      </c>
      <c r="AT18" s="39">
        <f>IF(AND($G18="x",AR18&gt;0),0,IF(ISERROR(LOOKUP(AS18,Punkte!$D$1:$D$22,Punkte!$E$1:$E$22)),"",LOOKUP((AS18),Punkte!$D$1:$D$22,Punkte!$E$1:$E$22)))</f>
        <v>4</v>
      </c>
      <c r="AU18" s="120">
        <f t="shared" si="2"/>
        <v>11</v>
      </c>
    </row>
    <row r="19" spans="1:47" x14ac:dyDescent="0.25">
      <c r="A19" s="9">
        <f t="shared" si="0"/>
        <v>15</v>
      </c>
      <c r="B19" s="146">
        <f t="shared" si="1"/>
        <v>36</v>
      </c>
      <c r="C19" s="3">
        <v>45</v>
      </c>
      <c r="E19" s="15" t="s">
        <v>35</v>
      </c>
      <c r="F19" s="15" t="s">
        <v>115</v>
      </c>
      <c r="G19" s="172"/>
      <c r="H19" s="63" t="s">
        <v>47</v>
      </c>
      <c r="I19" s="99">
        <f>IF($G19="x",0,IF(H19&lt;50,H19-COUNTIFS($G$5:$G19,"x"),0))</f>
        <v>0</v>
      </c>
      <c r="J19" s="39" t="str">
        <f>IF(AND($G19="x",H19&gt;0),0,IF(ISERROR(LOOKUP(I19,Punkte!$D$1:$D$22,Punkte!$E$1:$E$22)),"",LOOKUP((I19),Punkte!$D$1:$D$22,Punkte!$E$1:$E$22)))</f>
        <v/>
      </c>
      <c r="K19" s="3">
        <v>10</v>
      </c>
      <c r="L19" s="99">
        <v>10</v>
      </c>
      <c r="M19" s="39">
        <f>IF(AND($G19="x",K19&gt;0),0,IF(ISERROR(LOOKUP(L19,Punkte!$D$1:$D$22,Punkte!$E$1:$E$22)),"",LOOKUP((L19),Punkte!$D$1:$D$22,Punkte!$E$1:$E$22)))</f>
        <v>6</v>
      </c>
      <c r="N19" s="3">
        <v>10</v>
      </c>
      <c r="O19" s="99">
        <v>9</v>
      </c>
      <c r="P19" s="39">
        <f>IF(AND($G19="x",N19&gt;0),0,IF(ISERROR(LOOKUP(O19,Punkte!$D$1:$D$22,Punkte!$E$1:$E$22)),"",LOOKUP((O19),Punkte!$D$1:$D$22,Punkte!$E$1:$E$22)))</f>
        <v>7</v>
      </c>
      <c r="Q19" s="3" t="s">
        <v>47</v>
      </c>
      <c r="R19" s="99">
        <v>0</v>
      </c>
      <c r="S19" s="39" t="str">
        <f>IF(AND($G19="x",Q19&gt;0),0,IF(ISERROR(LOOKUP(R19,Punkte!$D$1:$D$22,Punkte!$E$1:$E$22)),"",LOOKUP((R19),Punkte!$D$1:$D$22,Punkte!$E$1:$E$22)))</f>
        <v/>
      </c>
      <c r="T19" s="3">
        <v>11</v>
      </c>
      <c r="U19" s="99">
        <v>10</v>
      </c>
      <c r="V19" s="39">
        <f>IF(AND($G19="x",T19&gt;0),0,IF(ISERROR(LOOKUP(U19,Punkte!$D$1:$D$22,Punkte!$E$1:$E$22)),"",LOOKUP((U19),Punkte!$D$1:$D$22,Punkte!$E$1:$E$22)))</f>
        <v>6</v>
      </c>
      <c r="X19" s="99">
        <f>IF($G19="x",0,IF(W19&lt;50,W19-COUNTIFS($G$5:$G19,"x"),0))</f>
        <v>0</v>
      </c>
      <c r="Y19" s="39" t="str">
        <f>IF(AND($G19="x",W19&gt;0),0,IF(ISERROR(LOOKUP(X19,Punkte!$D$1:$D$22,Punkte!$E$1:$E$22)),"",LOOKUP((X19),Punkte!$D$1:$D$22,Punkte!$E$1:$E$22)))</f>
        <v/>
      </c>
      <c r="Z19" s="3">
        <v>8</v>
      </c>
      <c r="AA19" s="99">
        <v>8</v>
      </c>
      <c r="AB19" s="39">
        <f>IF(AND($G19="x",Z19&gt;0),0,IF(ISERROR(LOOKUP(AA19,Punkte!$D$1:$D$22,Punkte!$E$1:$E$22)),"",LOOKUP((AA19),Punkte!$D$1:$D$22,Punkte!$E$1:$E$22)))</f>
        <v>8</v>
      </c>
      <c r="AC19" s="3">
        <v>7</v>
      </c>
      <c r="AD19" s="99">
        <v>7</v>
      </c>
      <c r="AE19" s="39">
        <f>IF(AND($G19="x",AC19&gt;0),0,IF(ISERROR(LOOKUP(AD19,Punkte!$D$1:$D$22,Punkte!$E$1:$E$22)),"",LOOKUP((AD19),Punkte!$D$1:$D$22,Punkte!$E$1:$E$22)))</f>
        <v>9</v>
      </c>
      <c r="AF19" s="3" t="s">
        <v>39</v>
      </c>
      <c r="AG19" s="99">
        <f>IF($G19="x",0,IF(AF19&lt;50,AF19-COUNTIFS($G$5:$G19,"x"),0))</f>
        <v>0</v>
      </c>
      <c r="AH19" s="39" t="str">
        <f>IF(AND($G19="x",AF19&gt;0),0,IF(ISERROR(LOOKUP(AG19,Punkte!$D$1:$D$22,Punkte!$E$1:$E$22)),"",LOOKUP((AG19),Punkte!$D$1:$D$22,Punkte!$E$1:$E$22)))</f>
        <v/>
      </c>
      <c r="AI19" s="3" t="s">
        <v>39</v>
      </c>
      <c r="AJ19" s="99">
        <f>IF($G19="x",0,IF(AI19&lt;50,AI19-COUNTIFS($G$5:$G19,"x"),0))</f>
        <v>0</v>
      </c>
      <c r="AK19" s="39" t="str">
        <f>IF(AND($G19="x",AI19&gt;0),0,IF(ISERROR(LOOKUP(AJ19,Punkte!$D$1:$D$22,Punkte!$E$1:$E$22)),"",LOOKUP((AJ19),Punkte!$D$1:$D$22,Punkte!$E$1:$E$22)))</f>
        <v/>
      </c>
      <c r="AL19" s="3" t="s">
        <v>39</v>
      </c>
      <c r="AM19" s="99">
        <f>IF($G19="x",0,IF(AL19&lt;50,AL19-COUNTIFS($G$5:$G19,"x"),0))</f>
        <v>0</v>
      </c>
      <c r="AN19" s="39" t="str">
        <f>IF(AND($G19="x",AL19&gt;0),0,IF(ISERROR(LOOKUP(AM19,Punkte!$D$1:$D$22,Punkte!$E$1:$E$22)),"",LOOKUP((AM19),Punkte!$D$1:$D$22,Punkte!$E$1:$E$22)))</f>
        <v/>
      </c>
      <c r="AP19" s="99">
        <f>IF($G19="x",0,IF(AO19&lt;50,AO19-COUNTIFS($G$5:$G19,"x"),0))</f>
        <v>0</v>
      </c>
      <c r="AQ19" s="39" t="str">
        <f>IF(AND($G19="x",AO19&gt;0),0,IF(ISERROR(LOOKUP(AP19,Punkte!$D$1:$D$22,Punkte!$E$1:$E$22)),"",LOOKUP((AP19),Punkte!$D$1:$D$22,Punkte!$E$1:$E$22)))</f>
        <v/>
      </c>
      <c r="AS19" s="99">
        <f>IF($G19="x",0,IF(AR19&lt;50,AR19-COUNTIFS($G$5:$G19,"x"),0))</f>
        <v>0</v>
      </c>
      <c r="AT19" s="39" t="str">
        <f>IF(AND($G19="x",AR19&gt;0),0,IF(ISERROR(LOOKUP(AS19,Punkte!$D$1:$D$22,Punkte!$E$1:$E$22)),"",LOOKUP((AS19),Punkte!$D$1:$D$22,Punkte!$E$1:$E$22)))</f>
        <v/>
      </c>
      <c r="AU19" s="120">
        <f t="shared" si="2"/>
        <v>9</v>
      </c>
    </row>
    <row r="20" spans="1:47" x14ac:dyDescent="0.25">
      <c r="A20" s="9">
        <f t="shared" si="0"/>
        <v>16</v>
      </c>
      <c r="B20" s="146">
        <f t="shared" si="1"/>
        <v>29</v>
      </c>
      <c r="C20" s="3">
        <v>9</v>
      </c>
      <c r="E20" s="15" t="s">
        <v>245</v>
      </c>
      <c r="F20" s="15" t="s">
        <v>55</v>
      </c>
      <c r="G20" s="172"/>
      <c r="H20" s="63">
        <v>14</v>
      </c>
      <c r="I20" s="99">
        <v>12</v>
      </c>
      <c r="J20" s="39">
        <f>IF(AND($G20="x",H20&gt;0),0,IF(ISERROR(LOOKUP(I20,Punkte!$D$1:$D$22,Punkte!$E$1:$E$22)),"",LOOKUP((I20),Punkte!$D$1:$D$22,Punkte!$E$1:$E$22)))</f>
        <v>4</v>
      </c>
      <c r="K20" s="3" t="s">
        <v>47</v>
      </c>
      <c r="L20" s="99">
        <f>IF($G20="x",0,IF(K20&lt;50,K20-COUNTIFS($G$5:$G20,"x"),0))</f>
        <v>0</v>
      </c>
      <c r="M20" s="39" t="str">
        <f>IF(AND($G20="x",K20&gt;0),0,IF(ISERROR(LOOKUP(L20,Punkte!$D$1:$D$22,Punkte!$E$1:$E$22)),"",LOOKUP((L20),Punkte!$D$1:$D$22,Punkte!$E$1:$E$22)))</f>
        <v/>
      </c>
      <c r="N20" s="3">
        <v>18</v>
      </c>
      <c r="O20" s="99">
        <v>16</v>
      </c>
      <c r="P20" s="39">
        <f>IF(AND($G20="x",N20&gt;0),0,IF(ISERROR(LOOKUP(O20,Punkte!$D$1:$D$22,Punkte!$E$1:$E$22)),"",LOOKUP((O20),Punkte!$D$1:$D$22,Punkte!$E$1:$E$22)))</f>
        <v>0</v>
      </c>
      <c r="Q20" s="3">
        <v>18</v>
      </c>
      <c r="R20" s="99">
        <v>15</v>
      </c>
      <c r="S20" s="39">
        <f>IF(AND($G20="x",Q20&gt;0),0,IF(ISERROR(LOOKUP(R20,Punkte!$D$1:$D$22,Punkte!$E$1:$E$22)),"",LOOKUP((R20),Punkte!$D$1:$D$22,Punkte!$E$1:$E$22)))</f>
        <v>1</v>
      </c>
      <c r="T20" s="3">
        <v>14</v>
      </c>
      <c r="U20" s="99">
        <v>13</v>
      </c>
      <c r="V20" s="39">
        <f>IF(AND($G20="x",T20&gt;0),0,IF(ISERROR(LOOKUP(U20,Punkte!$D$1:$D$22,Punkte!$E$1:$E$22)),"",LOOKUP((U20),Punkte!$D$1:$D$22,Punkte!$E$1:$E$22)))</f>
        <v>3</v>
      </c>
      <c r="X20" s="99">
        <f>IF($G20="x",0,IF(W20&lt;50,W20-COUNTIFS($G$5:$G20,"x"),0))</f>
        <v>0</v>
      </c>
      <c r="Y20" s="39" t="str">
        <f>IF(AND($G20="x",W20&gt;0),0,IF(ISERROR(LOOKUP(X20,Punkte!$D$1:$D$22,Punkte!$E$1:$E$22)),"",LOOKUP((X20),Punkte!$D$1:$D$22,Punkte!$E$1:$E$22)))</f>
        <v/>
      </c>
      <c r="Z20" s="3">
        <v>16</v>
      </c>
      <c r="AA20" s="99">
        <v>15</v>
      </c>
      <c r="AB20" s="39">
        <f>IF(AND($G20="x",Z20&gt;0),0,IF(ISERROR(LOOKUP(AA20,Punkte!$D$1:$D$22,Punkte!$E$1:$E$22)),"",LOOKUP((AA20),Punkte!$D$1:$D$22,Punkte!$E$1:$E$22)))</f>
        <v>1</v>
      </c>
      <c r="AC20" s="3">
        <v>15</v>
      </c>
      <c r="AD20" s="99">
        <v>14</v>
      </c>
      <c r="AE20" s="39">
        <f>IF(AND($G20="x",AC20&gt;0),0,IF(ISERROR(LOOKUP(AD20,Punkte!$D$1:$D$22,Punkte!$E$1:$E$22)),"",LOOKUP((AD20),Punkte!$D$1:$D$22,Punkte!$E$1:$E$22)))</f>
        <v>2</v>
      </c>
      <c r="AF20" s="3">
        <v>19</v>
      </c>
      <c r="AG20" s="99">
        <v>13</v>
      </c>
      <c r="AH20" s="39">
        <f>IF(AND($G20="x",AF20&gt;0),0,IF(ISERROR(LOOKUP(AG20,Punkte!$D$1:$D$22,Punkte!$E$1:$E$22)),"",LOOKUP((AG20),Punkte!$D$1:$D$22,Punkte!$E$1:$E$22)))</f>
        <v>3</v>
      </c>
      <c r="AI20" s="3">
        <v>13</v>
      </c>
      <c r="AJ20" s="99">
        <v>11</v>
      </c>
      <c r="AK20" s="39">
        <f>IF(AND($G20="x",AI20&gt;0),0,IF(ISERROR(LOOKUP(AJ20,Punkte!$D$1:$D$22,Punkte!$E$1:$E$22)),"",LOOKUP((AJ20),Punkte!$D$1:$D$22,Punkte!$E$1:$E$22)))</f>
        <v>5</v>
      </c>
      <c r="AL20" s="3">
        <v>14</v>
      </c>
      <c r="AM20" s="99">
        <v>13</v>
      </c>
      <c r="AN20" s="39">
        <f>IF(AND($G20="x",AL20&gt;0),0,IF(ISERROR(LOOKUP(AM20,Punkte!$D$1:$D$22,Punkte!$E$1:$E$22)),"",LOOKUP((AM20),Punkte!$D$1:$D$22,Punkte!$E$1:$E$22)))</f>
        <v>3</v>
      </c>
      <c r="AO20" s="3">
        <v>13</v>
      </c>
      <c r="AP20" s="99">
        <v>12</v>
      </c>
      <c r="AQ20" s="39">
        <f>IF(AND($G20="x",AO20&gt;0),0,IF(ISERROR(LOOKUP(AP20,Punkte!$D$1:$D$22,Punkte!$E$1:$E$22)),"",LOOKUP((AP20),Punkte!$D$1:$D$22,Punkte!$E$1:$E$22)))</f>
        <v>4</v>
      </c>
      <c r="AR20" s="3">
        <v>13</v>
      </c>
      <c r="AS20" s="99">
        <v>13</v>
      </c>
      <c r="AT20" s="39">
        <f>IF(AND($G20="x",AR20&gt;0),0,IF(ISERROR(LOOKUP(AS20,Punkte!$D$1:$D$22,Punkte!$E$1:$E$22)),"",LOOKUP((AS20),Punkte!$D$1:$D$22,Punkte!$E$1:$E$22)))</f>
        <v>3</v>
      </c>
      <c r="AU20" s="120">
        <f t="shared" si="2"/>
        <v>11</v>
      </c>
    </row>
    <row r="21" spans="1:47" x14ac:dyDescent="0.25">
      <c r="A21" s="9">
        <f t="shared" si="0"/>
        <v>17</v>
      </c>
      <c r="B21" s="146">
        <f t="shared" si="1"/>
        <v>16</v>
      </c>
      <c r="C21" s="3">
        <v>78</v>
      </c>
      <c r="E21" s="15" t="s">
        <v>234</v>
      </c>
      <c r="F21" s="15" t="s">
        <v>117</v>
      </c>
      <c r="G21" s="172"/>
      <c r="H21" s="63">
        <v>15</v>
      </c>
      <c r="I21" s="99">
        <v>13</v>
      </c>
      <c r="J21" s="39">
        <f>IF(AND($G21="x",H21&gt;0),0,IF(ISERROR(LOOKUP(I21,Punkte!$D$1:$D$22,Punkte!$E$1:$E$22)),"",LOOKUP((I21),Punkte!$D$1:$D$22,Punkte!$E$1:$E$22)))</f>
        <v>3</v>
      </c>
      <c r="K21" s="3">
        <v>14</v>
      </c>
      <c r="L21" s="99">
        <v>12</v>
      </c>
      <c r="M21" s="39">
        <f>IF(AND($G21="x",K21&gt;0),0,IF(ISERROR(LOOKUP(L21,Punkte!$D$1:$D$22,Punkte!$E$1:$E$22)),"",LOOKUP((L21),Punkte!$D$1:$D$22,Punkte!$E$1:$E$22)))</f>
        <v>4</v>
      </c>
      <c r="N21" s="3">
        <v>19</v>
      </c>
      <c r="O21" s="99">
        <v>17</v>
      </c>
      <c r="P21" s="39">
        <f>IF(AND($G21="x",N21&gt;0),0,IF(ISERROR(LOOKUP(O21,Punkte!$D$1:$D$22,Punkte!$E$1:$E$22)),"",LOOKUP((O21),Punkte!$D$1:$D$22,Punkte!$E$1:$E$22)))</f>
        <v>0</v>
      </c>
      <c r="Q21" s="3">
        <v>16</v>
      </c>
      <c r="R21" s="99">
        <v>13</v>
      </c>
      <c r="S21" s="39">
        <f>IF(AND($G21="x",Q21&gt;0),0,IF(ISERROR(LOOKUP(R21,Punkte!$D$1:$D$22,Punkte!$E$1:$E$22)),"",LOOKUP((R21),Punkte!$D$1:$D$22,Punkte!$E$1:$E$22)))</f>
        <v>3</v>
      </c>
      <c r="T21" s="3">
        <v>24</v>
      </c>
      <c r="U21" s="99">
        <v>19</v>
      </c>
      <c r="V21" s="39">
        <f>IF(AND($G21="x",T21&gt;0),0,IF(ISERROR(LOOKUP(U21,Punkte!$D$1:$D$22,Punkte!$E$1:$E$22)),"",LOOKUP((U21),Punkte!$D$1:$D$22,Punkte!$E$1:$E$22)))</f>
        <v>0</v>
      </c>
      <c r="X21" s="99">
        <f>IF($G21="x",0,IF(W21&lt;50,W21-COUNTIFS($G$5:$G21,"x"),0))</f>
        <v>0</v>
      </c>
      <c r="Y21" s="39" t="str">
        <f>IF(AND($G21="x",W21&gt;0),0,IF(ISERROR(LOOKUP(X21,Punkte!$D$1:$D$22,Punkte!$E$1:$E$22)),"",LOOKUP((X21),Punkte!$D$1:$D$22,Punkte!$E$1:$E$22)))</f>
        <v/>
      </c>
      <c r="Z21" s="3">
        <v>18</v>
      </c>
      <c r="AA21" s="99">
        <v>16</v>
      </c>
      <c r="AB21" s="39">
        <f>IF(AND($G21="x",Z21&gt;0),0,IF(ISERROR(LOOKUP(AA21,Punkte!$D$1:$D$22,Punkte!$E$1:$E$22)),"",LOOKUP((AA21),Punkte!$D$1:$D$22,Punkte!$E$1:$E$22)))</f>
        <v>0</v>
      </c>
      <c r="AC21" s="3">
        <v>18</v>
      </c>
      <c r="AD21" s="99">
        <v>16</v>
      </c>
      <c r="AE21" s="39">
        <f>IF(AND($G21="x",AC21&gt;0),0,IF(ISERROR(LOOKUP(AD21,Punkte!$D$1:$D$22,Punkte!$E$1:$E$22)),"",LOOKUP((AD21),Punkte!$D$1:$D$22,Punkte!$E$1:$E$22)))</f>
        <v>0</v>
      </c>
      <c r="AF21" s="3">
        <v>21</v>
      </c>
      <c r="AG21" s="99">
        <v>15</v>
      </c>
      <c r="AH21" s="39">
        <f>IF(AND($G21="x",AF21&gt;0),0,IF(ISERROR(LOOKUP(AG21,Punkte!$D$1:$D$22,Punkte!$E$1:$E$22)),"",LOOKUP((AG21),Punkte!$D$1:$D$22,Punkte!$E$1:$E$22)))</f>
        <v>1</v>
      </c>
      <c r="AI21" s="3">
        <v>18</v>
      </c>
      <c r="AJ21" s="99">
        <v>14</v>
      </c>
      <c r="AK21" s="39">
        <f>IF(AND($G21="x",AI21&gt;0),0,IF(ISERROR(LOOKUP(AJ21,Punkte!$D$1:$D$22,Punkte!$E$1:$E$22)),"",LOOKUP((AJ21),Punkte!$D$1:$D$22,Punkte!$E$1:$E$22)))</f>
        <v>2</v>
      </c>
      <c r="AL21" s="3">
        <v>18</v>
      </c>
      <c r="AM21" s="99">
        <v>14</v>
      </c>
      <c r="AN21" s="39">
        <f>IF(AND($G21="x",AL21&gt;0),0,IF(ISERROR(LOOKUP(AM21,Punkte!$D$1:$D$22,Punkte!$E$1:$E$22)),"",LOOKUP((AM21),Punkte!$D$1:$D$22,Punkte!$E$1:$E$22)))</f>
        <v>2</v>
      </c>
      <c r="AO21" s="3">
        <v>20</v>
      </c>
      <c r="AP21" s="99">
        <v>15</v>
      </c>
      <c r="AQ21" s="39">
        <f>IF(AND($G21="x",AO21&gt;0),0,IF(ISERROR(LOOKUP(AP21,Punkte!$D$1:$D$22,Punkte!$E$1:$E$22)),"",LOOKUP((AP21),Punkte!$D$1:$D$22,Punkte!$E$1:$E$22)))</f>
        <v>1</v>
      </c>
      <c r="AR21" s="3">
        <v>21</v>
      </c>
      <c r="AS21" s="99">
        <v>17</v>
      </c>
      <c r="AT21" s="39">
        <f>IF(AND($G21="x",AR21&gt;0),0,IF(ISERROR(LOOKUP(AS21,Punkte!$D$1:$D$22,Punkte!$E$1:$E$22)),"",LOOKUP((AS21),Punkte!$D$1:$D$22,Punkte!$E$1:$E$22)))</f>
        <v>0</v>
      </c>
      <c r="AU21" s="120">
        <f t="shared" si="2"/>
        <v>11</v>
      </c>
    </row>
    <row r="22" spans="1:47" collapsed="1" x14ac:dyDescent="0.25">
      <c r="A22" s="9">
        <f t="shared" si="0"/>
        <v>18</v>
      </c>
      <c r="B22" s="146">
        <f t="shared" si="1"/>
        <v>10</v>
      </c>
      <c r="C22" s="3">
        <v>25</v>
      </c>
      <c r="E22" s="15" t="s">
        <v>82</v>
      </c>
      <c r="F22" s="15" t="s">
        <v>83</v>
      </c>
      <c r="G22" s="172"/>
      <c r="H22" s="63"/>
      <c r="I22" s="99">
        <f>IF($G22="x",0,IF(H22&lt;50,H22-COUNTIFS($G$5:$G22,"x"),0))</f>
        <v>0</v>
      </c>
      <c r="J22" s="39" t="str">
        <f>IF(AND($G22="x",H22&gt;0),0,IF(ISERROR(LOOKUP(I22,Punkte!$D$1:$D$22,Punkte!$E$1:$E$22)),"",LOOKUP((I22),Punkte!$D$1:$D$22,Punkte!$E$1:$E$22)))</f>
        <v/>
      </c>
      <c r="L22" s="99">
        <f>IF($G22="x",0,IF(K22&lt;50,K22-COUNTIFS($G$5:$G22,"x"),0))</f>
        <v>0</v>
      </c>
      <c r="M22" s="39" t="str">
        <f>IF(AND($G22="x",K22&gt;0),0,IF(ISERROR(LOOKUP(L22,Punkte!$D$1:$D$22,Punkte!$E$1:$E$22)),"",LOOKUP((L22),Punkte!$D$1:$D$22,Punkte!$E$1:$E$22)))</f>
        <v/>
      </c>
      <c r="N22" s="3">
        <v>17</v>
      </c>
      <c r="O22" s="99">
        <v>15</v>
      </c>
      <c r="P22" s="39">
        <f>IF(AND($G22="x",N22&gt;0),0,IF(ISERROR(LOOKUP(O22,Punkte!$D$1:$D$22,Punkte!$E$1:$E$22)),"",LOOKUP((O22),Punkte!$D$1:$D$22,Punkte!$E$1:$E$22)))</f>
        <v>1</v>
      </c>
      <c r="Q22" s="3">
        <v>19</v>
      </c>
      <c r="R22" s="99">
        <v>16</v>
      </c>
      <c r="S22" s="39">
        <f>IF(AND($G22="x",Q22&gt;0),0,IF(ISERROR(LOOKUP(R22,Punkte!$D$1:$D$22,Punkte!$E$1:$E$22)),"",LOOKUP((R22),Punkte!$D$1:$D$22,Punkte!$E$1:$E$22)))</f>
        <v>0</v>
      </c>
      <c r="T22" s="3">
        <v>21</v>
      </c>
      <c r="U22" s="99">
        <v>17</v>
      </c>
      <c r="V22" s="39">
        <f>IF(AND($G22="x",T22&gt;0),0,IF(ISERROR(LOOKUP(U22,Punkte!$D$1:$D$22,Punkte!$E$1:$E$22)),"",LOOKUP((U22),Punkte!$D$1:$D$22,Punkte!$E$1:$E$22)))</f>
        <v>0</v>
      </c>
      <c r="X22" s="99">
        <f>IF($G22="x",0,IF(W22&lt;50,W22-COUNTIFS($G$5:$G22,"x"),0))</f>
        <v>0</v>
      </c>
      <c r="Y22" s="39" t="str">
        <f>IF(AND($G22="x",W22&gt;0),0,IF(ISERROR(LOOKUP(X22,Punkte!$D$1:$D$22,Punkte!$E$1:$E$22)),"",LOOKUP((X22),Punkte!$D$1:$D$22,Punkte!$E$1:$E$22)))</f>
        <v/>
      </c>
      <c r="Z22" s="3">
        <v>22</v>
      </c>
      <c r="AA22" s="99">
        <v>18</v>
      </c>
      <c r="AB22" s="39">
        <f>IF(AND($G22="x",Z22&gt;0),0,IF(ISERROR(LOOKUP(AA22,Punkte!$D$1:$D$22,Punkte!$E$1:$E$22)),"",LOOKUP((AA22),Punkte!$D$1:$D$22,Punkte!$E$1:$E$22)))</f>
        <v>0</v>
      </c>
      <c r="AC22" s="3">
        <v>20</v>
      </c>
      <c r="AD22" s="99">
        <v>17</v>
      </c>
      <c r="AE22" s="39">
        <f>IF(AND($G22="x",AC22&gt;0),0,IF(ISERROR(LOOKUP(AD22,Punkte!$D$1:$D$22,Punkte!$E$1:$E$22)),"",LOOKUP((AD22),Punkte!$D$1:$D$22,Punkte!$E$1:$E$22)))</f>
        <v>0</v>
      </c>
      <c r="AF22" s="3">
        <v>17</v>
      </c>
      <c r="AG22" s="99">
        <v>12</v>
      </c>
      <c r="AH22" s="39">
        <f>IF(AND($G22="x",AF22&gt;0),0,IF(ISERROR(LOOKUP(AG22,Punkte!$D$1:$D$22,Punkte!$E$1:$E$22)),"",LOOKUP((AG22),Punkte!$D$1:$D$22,Punkte!$E$1:$E$22)))</f>
        <v>4</v>
      </c>
      <c r="AI22" s="3">
        <v>16</v>
      </c>
      <c r="AJ22" s="99">
        <v>13</v>
      </c>
      <c r="AK22" s="39">
        <f>IF(AND($G22="x",AI22&gt;0),0,IF(ISERROR(LOOKUP(AJ22,Punkte!$D$1:$D$22,Punkte!$E$1:$E$22)),"",LOOKUP((AJ22),Punkte!$D$1:$D$22,Punkte!$E$1:$E$22)))</f>
        <v>3</v>
      </c>
      <c r="AL22" s="3">
        <v>24</v>
      </c>
      <c r="AM22" s="99">
        <v>20</v>
      </c>
      <c r="AN22" s="39">
        <f>IF(AND($G22="x",AL22&gt;0),0,IF(ISERROR(LOOKUP(AM22,Punkte!$D$1:$D$22,Punkte!$E$1:$E$22)),"",LOOKUP((AM22),Punkte!$D$1:$D$22,Punkte!$E$1:$E$22)))</f>
        <v>0</v>
      </c>
      <c r="AO22" s="3">
        <v>17</v>
      </c>
      <c r="AP22" s="99">
        <v>14</v>
      </c>
      <c r="AQ22" s="39">
        <f>IF(AND($G22="x",AO22&gt;0),0,IF(ISERROR(LOOKUP(AP22,Punkte!$D$1:$D$22,Punkte!$E$1:$E$22)),"",LOOKUP((AP22),Punkte!$D$1:$D$22,Punkte!$E$1:$E$22)))</f>
        <v>2</v>
      </c>
      <c r="AR22" s="3">
        <v>18</v>
      </c>
      <c r="AS22" s="99">
        <v>16</v>
      </c>
      <c r="AT22" s="39">
        <f>IF(AND($G22="x",AR22&gt;0),0,IF(ISERROR(LOOKUP(AS22,Punkte!$D$1:$D$22,Punkte!$E$1:$E$22)),"",LOOKUP((AS22),Punkte!$D$1:$D$22,Punkte!$E$1:$E$22)))</f>
        <v>0</v>
      </c>
      <c r="AU22" s="120">
        <f t="shared" si="2"/>
        <v>9</v>
      </c>
    </row>
    <row r="23" spans="1:47" collapsed="1" x14ac:dyDescent="0.25">
      <c r="A23" s="9">
        <f t="shared" si="0"/>
        <v>19</v>
      </c>
      <c r="B23" s="146">
        <f t="shared" si="1"/>
        <v>5</v>
      </c>
      <c r="C23" s="3">
        <v>67</v>
      </c>
      <c r="E23" s="15" t="s">
        <v>73</v>
      </c>
      <c r="F23" s="15" t="s">
        <v>74</v>
      </c>
      <c r="G23" s="172"/>
      <c r="H23" s="63">
        <v>22</v>
      </c>
      <c r="I23" s="99">
        <v>18</v>
      </c>
      <c r="J23" s="39">
        <f>IF(AND($G23="x",H23&gt;0),0,IF(ISERROR(LOOKUP(I23,Punkte!$D$1:$D$22,Punkte!$E$1:$E$22)),"",LOOKUP((I23),Punkte!$D$1:$D$22,Punkte!$E$1:$E$22)))</f>
        <v>0</v>
      </c>
      <c r="K23" s="3">
        <v>19</v>
      </c>
      <c r="L23" s="99">
        <v>17</v>
      </c>
      <c r="M23" s="39">
        <f>IF(AND($G23="x",K23&gt;0),0,IF(ISERROR(LOOKUP(L23,Punkte!$D$1:$D$22,Punkte!$E$1:$E$22)),"",LOOKUP((L23),Punkte!$D$1:$D$22,Punkte!$E$1:$E$22)))</f>
        <v>0</v>
      </c>
      <c r="N23" s="3">
        <v>24</v>
      </c>
      <c r="O23" s="99">
        <v>21</v>
      </c>
      <c r="P23" s="39">
        <f>IF(AND($G23="x",N23&gt;0),0,IF(ISERROR(LOOKUP(O23,Punkte!$D$1:$D$22,Punkte!$E$1:$E$22)),"",LOOKUP((O23),Punkte!$D$1:$D$22,Punkte!$E$1:$E$22)))</f>
        <v>0</v>
      </c>
      <c r="Q23" s="3">
        <v>20</v>
      </c>
      <c r="R23" s="99">
        <v>17</v>
      </c>
      <c r="S23" s="39">
        <f>IF(AND($G23="x",Q23&gt;0),0,IF(ISERROR(LOOKUP(R23,Punkte!$D$1:$D$22,Punkte!$E$1:$E$22)),"",LOOKUP((R23),Punkte!$D$1:$D$22,Punkte!$E$1:$E$22)))</f>
        <v>0</v>
      </c>
      <c r="T23" s="3">
        <v>23</v>
      </c>
      <c r="U23" s="99">
        <v>18</v>
      </c>
      <c r="V23" s="39">
        <f>IF(AND($G23="x",T23&gt;0),0,IF(ISERROR(LOOKUP(U23,Punkte!$D$1:$D$22,Punkte!$E$1:$E$22)),"",LOOKUP((U23),Punkte!$D$1:$D$22,Punkte!$E$1:$E$22)))</f>
        <v>0</v>
      </c>
      <c r="X23" s="99">
        <f>IF($G23="x",0,IF(W23&lt;50,W23-COUNTIFS($G$5:$G23,"x"),0))</f>
        <v>0</v>
      </c>
      <c r="Y23" s="39" t="str">
        <f>IF(AND($G23="x",W23&gt;0),0,IF(ISERROR(LOOKUP(X23,Punkte!$D$1:$D$22,Punkte!$E$1:$E$22)),"",LOOKUP((X23),Punkte!$D$1:$D$22,Punkte!$E$1:$E$22)))</f>
        <v/>
      </c>
      <c r="Z23" s="3">
        <v>21</v>
      </c>
      <c r="AA23" s="99">
        <v>17</v>
      </c>
      <c r="AB23" s="39">
        <f>IF(AND($G23="x",Z23&gt;0),0,IF(ISERROR(LOOKUP(AA23,Punkte!$D$1:$D$22,Punkte!$E$1:$E$22)),"",LOOKUP((AA23),Punkte!$D$1:$D$22,Punkte!$E$1:$E$22)))</f>
        <v>0</v>
      </c>
      <c r="AC23" s="3" t="s">
        <v>39</v>
      </c>
      <c r="AD23" s="99">
        <v>0</v>
      </c>
      <c r="AE23" s="39" t="str">
        <f>IF(AND($G23="x",AC23&gt;0),0,IF(ISERROR(LOOKUP(AD23,Punkte!$D$1:$D$22,Punkte!$E$1:$E$22)),"",LOOKUP((AD23),Punkte!$D$1:$D$22,Punkte!$E$1:$E$22)))</f>
        <v/>
      </c>
      <c r="AF23" s="3">
        <v>20</v>
      </c>
      <c r="AG23" s="99">
        <v>14</v>
      </c>
      <c r="AH23" s="39">
        <f>IF(AND($G23="x",AF23&gt;0),0,IF(ISERROR(LOOKUP(AG23,Punkte!$D$1:$D$22,Punkte!$E$1:$E$22)),"",LOOKUP((AG23),Punkte!$D$1:$D$22,Punkte!$E$1:$E$22)))</f>
        <v>2</v>
      </c>
      <c r="AI23" s="3">
        <v>20</v>
      </c>
      <c r="AJ23" s="99">
        <v>16</v>
      </c>
      <c r="AK23" s="39">
        <f>IF(AND($G23="x",AI23&gt;0),0,IF(ISERROR(LOOKUP(AJ23,Punkte!$D$1:$D$22,Punkte!$E$1:$E$22)),"",LOOKUP((AJ23),Punkte!$D$1:$D$22,Punkte!$E$1:$E$22)))</f>
        <v>0</v>
      </c>
      <c r="AL23" s="3">
        <v>19</v>
      </c>
      <c r="AM23" s="99">
        <v>15</v>
      </c>
      <c r="AN23" s="39">
        <f>IF(AND($G23="x",AL23&gt;0),0,IF(ISERROR(LOOKUP(AM23,Punkte!$D$1:$D$22,Punkte!$E$1:$E$22)),"",LOOKUP((AM23),Punkte!$D$1:$D$22,Punkte!$E$1:$E$22)))</f>
        <v>1</v>
      </c>
      <c r="AO23" s="3" t="s">
        <v>47</v>
      </c>
      <c r="AP23" s="99">
        <v>0</v>
      </c>
      <c r="AQ23" s="39" t="str">
        <f>IF(AND($G23="x",AO23&gt;0),0,IF(ISERROR(LOOKUP(AP23,Punkte!$D$1:$D$22,Punkte!$E$1:$E$22)),"",LOOKUP((AP23),Punkte!$D$1:$D$22,Punkte!$E$1:$E$22)))</f>
        <v/>
      </c>
      <c r="AR23" s="3">
        <v>15</v>
      </c>
      <c r="AS23" s="99">
        <v>14</v>
      </c>
      <c r="AT23" s="39">
        <f>IF(AND($G23="x",AR23&gt;0),0,IF(ISERROR(LOOKUP(AS23,Punkte!$D$1:$D$22,Punkte!$E$1:$E$22)),"",LOOKUP((AS23),Punkte!$D$1:$D$22,Punkte!$E$1:$E$22)))</f>
        <v>2</v>
      </c>
      <c r="AU23" s="120">
        <f t="shared" si="2"/>
        <v>11</v>
      </c>
    </row>
    <row r="24" spans="1:47" collapsed="1" x14ac:dyDescent="0.25">
      <c r="A24" s="9">
        <f t="shared" si="0"/>
        <v>19</v>
      </c>
      <c r="B24" s="146">
        <f t="shared" si="1"/>
        <v>5</v>
      </c>
      <c r="C24" s="18">
        <v>56</v>
      </c>
      <c r="D24" s="4"/>
      <c r="E24" s="15" t="s">
        <v>260</v>
      </c>
      <c r="F24" s="15" t="s">
        <v>72</v>
      </c>
      <c r="G24" s="172"/>
      <c r="H24" s="63">
        <v>19</v>
      </c>
      <c r="I24" s="99">
        <v>16</v>
      </c>
      <c r="J24" s="39">
        <f>IF(AND($G24="x",H24&gt;0),0,IF(ISERROR(LOOKUP(I24,Punkte!$D$1:$D$22,Punkte!$E$1:$E$22)),"",LOOKUP((I24),Punkte!$D$1:$D$22,Punkte!$E$1:$E$22)))</f>
        <v>0</v>
      </c>
      <c r="K24" s="3">
        <v>17</v>
      </c>
      <c r="L24" s="99">
        <v>15</v>
      </c>
      <c r="M24" s="39">
        <f>IF(AND($G24="x",K24&gt;0),0,IF(ISERROR(LOOKUP(L24,Punkte!$D$1:$D$22,Punkte!$E$1:$E$22)),"",LOOKUP((L24),Punkte!$D$1:$D$22,Punkte!$E$1:$E$22)))</f>
        <v>1</v>
      </c>
      <c r="N24" s="3">
        <v>21</v>
      </c>
      <c r="O24" s="99">
        <v>19</v>
      </c>
      <c r="P24" s="39">
        <f>IF(AND($G24="x",N24&gt;0),0,IF(ISERROR(LOOKUP(O24,Punkte!$D$1:$D$22,Punkte!$E$1:$E$22)),"",LOOKUP((O24),Punkte!$D$1:$D$22,Punkte!$E$1:$E$22)))</f>
        <v>0</v>
      </c>
      <c r="Q24" s="3">
        <v>17</v>
      </c>
      <c r="R24" s="99">
        <v>14</v>
      </c>
      <c r="S24" s="39">
        <f>IF(AND($G24="x",Q24&gt;0),0,IF(ISERROR(LOOKUP(R24,Punkte!$D$1:$D$22,Punkte!$E$1:$E$22)),"",LOOKUP((R24),Punkte!$D$1:$D$22,Punkte!$E$1:$E$22)))</f>
        <v>2</v>
      </c>
      <c r="T24" s="3">
        <v>16</v>
      </c>
      <c r="U24" s="99">
        <v>15</v>
      </c>
      <c r="V24" s="39">
        <f>IF(AND($G24="x",T24&gt;0),0,IF(ISERROR(LOOKUP(U24,Punkte!$D$1:$D$22,Punkte!$E$1:$E$22)),"",LOOKUP((U24),Punkte!$D$1:$D$22,Punkte!$E$1:$E$22)))</f>
        <v>1</v>
      </c>
      <c r="X24" s="99">
        <f>IF($G24="x",0,IF(W24&lt;50,W24-COUNTIFS($G$5:$G24,"x"),0))</f>
        <v>0</v>
      </c>
      <c r="Y24" s="39" t="str">
        <f>IF(AND($G24="x",W24&gt;0),0,IF(ISERROR(LOOKUP(X24,Punkte!$D$1:$D$22,Punkte!$E$1:$E$22)),"",LOOKUP((X24),Punkte!$D$1:$D$22,Punkte!$E$1:$E$22)))</f>
        <v/>
      </c>
      <c r="AA24" s="99">
        <f>IF($G24="x",0,IF(Z24&lt;50,Z24-COUNTIFS($G$5:$G24,"x"),0))</f>
        <v>0</v>
      </c>
      <c r="AB24" s="39" t="str">
        <f>IF(AND($G24="x",Z24&gt;0),0,IF(ISERROR(LOOKUP(AA24,Punkte!$D$1:$D$22,Punkte!$E$1:$E$22)),"",LOOKUP((AA24),Punkte!$D$1:$D$22,Punkte!$E$1:$E$22)))</f>
        <v/>
      </c>
      <c r="AD24" s="99">
        <f>IF($G24="x",0,IF(AC24&lt;50,AC24-COUNTIFS($G$5:$G24,"x"),0))</f>
        <v>0</v>
      </c>
      <c r="AE24" s="39" t="str">
        <f>IF(AND($G24="x",AC24&gt;0),0,IF(ISERROR(LOOKUP(AD24,Punkte!$D$1:$D$22,Punkte!$E$1:$E$22)),"",LOOKUP((AD24),Punkte!$D$1:$D$22,Punkte!$E$1:$E$22)))</f>
        <v/>
      </c>
      <c r="AG24" s="99">
        <f>IF($G24="x",0,IF(AF24&lt;50,AF24-COUNTIFS($G$5:$G24,"x"),0))</f>
        <v>0</v>
      </c>
      <c r="AH24" s="39" t="str">
        <f>IF(AND($G24="x",AF24&gt;0),0,IF(ISERROR(LOOKUP(AG24,Punkte!$D$1:$D$22,Punkte!$E$1:$E$22)),"",LOOKUP((AG24),Punkte!$D$1:$D$22,Punkte!$E$1:$E$22)))</f>
        <v/>
      </c>
      <c r="AJ24" s="99">
        <f>IF($G24="x",0,IF(AI24&lt;50,AI24-COUNTIFS($G$5:$G24,"x"),0))</f>
        <v>0</v>
      </c>
      <c r="AK24" s="39" t="str">
        <f>IF(AND($G24="x",AI24&gt;0),0,IF(ISERROR(LOOKUP(AJ24,Punkte!$D$1:$D$22,Punkte!$E$1:$E$22)),"",LOOKUP((AJ24),Punkte!$D$1:$D$22,Punkte!$E$1:$E$22)))</f>
        <v/>
      </c>
      <c r="AM24" s="99">
        <f>IF($G24="x",0,IF(AL24&lt;50,AL24-COUNTIFS($G$5:$G24,"x"),0))</f>
        <v>0</v>
      </c>
      <c r="AN24" s="39" t="str">
        <f>IF(AND($G24="x",AL24&gt;0),0,IF(ISERROR(LOOKUP(AM24,Punkte!$D$1:$D$22,Punkte!$E$1:$E$22)),"",LOOKUP((AM24),Punkte!$D$1:$D$22,Punkte!$E$1:$E$22)))</f>
        <v/>
      </c>
      <c r="AO24" s="3" t="s">
        <v>47</v>
      </c>
      <c r="AP24" s="99">
        <v>0</v>
      </c>
      <c r="AQ24" s="39" t="str">
        <f>IF(AND($G24="x",AO24&gt;0),0,IF(ISERROR(LOOKUP(AP24,Punkte!$D$1:$D$22,Punkte!$E$1:$E$22)),"",LOOKUP((AP24),Punkte!$D$1:$D$22,Punkte!$E$1:$E$22)))</f>
        <v/>
      </c>
      <c r="AR24" s="3">
        <v>16</v>
      </c>
      <c r="AS24" s="99">
        <v>15</v>
      </c>
      <c r="AT24" s="39">
        <f>IF(AND($G24="x",AR24&gt;0),0,IF(ISERROR(LOOKUP(AS24,Punkte!$D$1:$D$22,Punkte!$E$1:$E$22)),"",LOOKUP((AS24),Punkte!$D$1:$D$22,Punkte!$E$1:$E$22)))</f>
        <v>1</v>
      </c>
      <c r="AU24" s="120">
        <f t="shared" si="2"/>
        <v>7</v>
      </c>
    </row>
    <row r="25" spans="1:47" x14ac:dyDescent="0.25">
      <c r="A25" s="9">
        <f t="shared" si="0"/>
        <v>19</v>
      </c>
      <c r="B25" s="146">
        <f t="shared" si="1"/>
        <v>5</v>
      </c>
      <c r="C25" s="3">
        <v>32</v>
      </c>
      <c r="E25" s="15" t="s">
        <v>244</v>
      </c>
      <c r="F25" s="15" t="s">
        <v>171</v>
      </c>
      <c r="G25" s="172"/>
      <c r="H25" s="63">
        <v>16</v>
      </c>
      <c r="I25" s="99">
        <v>14</v>
      </c>
      <c r="J25" s="39">
        <f>IF(AND($G25="x",H25&gt;0),0,IF(ISERROR(LOOKUP(I25,Punkte!$D$1:$D$22,Punkte!$E$1:$E$22)),"",LOOKUP((I25),Punkte!$D$1:$D$22,Punkte!$E$1:$E$22)))</f>
        <v>2</v>
      </c>
      <c r="K25" s="3">
        <v>15</v>
      </c>
      <c r="L25" s="99">
        <v>13</v>
      </c>
      <c r="M25" s="39">
        <f>IF(AND($G25="x",K25&gt;0),0,IF(ISERROR(LOOKUP(L25,Punkte!$D$1:$D$22,Punkte!$E$1:$E$22)),"",LOOKUP((L25),Punkte!$D$1:$D$22,Punkte!$E$1:$E$22)))</f>
        <v>3</v>
      </c>
      <c r="O25" s="99">
        <v>-11</v>
      </c>
      <c r="P25" s="39" t="str">
        <f>IF(AND($G25="x",N25&gt;0),0,IF(ISERROR(LOOKUP(O25,Punkte!$D$1:$D$22,Punkte!$E$1:$E$22)),"",LOOKUP((O25),Punkte!$D$1:$D$22,Punkte!$E$1:$E$22)))</f>
        <v/>
      </c>
      <c r="R25" s="99">
        <f>IF($G25="x",0,IF(Q25&lt;50,Q25-COUNTIFS($G$5:$G25,"x"),0))</f>
        <v>0</v>
      </c>
      <c r="S25" s="39" t="str">
        <f>IF(AND($G25="x",Q25&gt;0),0,IF(ISERROR(LOOKUP(R25,Punkte!$D$1:$D$22,Punkte!$E$1:$E$22)),"",LOOKUP((R25),Punkte!$D$1:$D$22,Punkte!$E$1:$E$22)))</f>
        <v/>
      </c>
      <c r="U25" s="99">
        <f>IF($G25="x",0,IF(T25&lt;50,T25-COUNTIFS($G$5:$G25,"x"),0))</f>
        <v>0</v>
      </c>
      <c r="V25" s="39" t="str">
        <f>IF(AND($G25="x",T25&gt;0),0,IF(ISERROR(LOOKUP(U25,Punkte!$D$1:$D$22,Punkte!$E$1:$E$22)),"",LOOKUP((U25),Punkte!$D$1:$D$22,Punkte!$E$1:$E$22)))</f>
        <v/>
      </c>
      <c r="X25" s="99">
        <f>IF($G25="x",0,IF(W25&lt;50,W25-COUNTIFS($G$5:$G25,"x"),0))</f>
        <v>0</v>
      </c>
      <c r="Y25" s="39" t="str">
        <f>IF(AND($G25="x",W25&gt;0),0,IF(ISERROR(LOOKUP(X25,Punkte!$D$1:$D$22,Punkte!$E$1:$E$22)),"",LOOKUP((X25),Punkte!$D$1:$D$22,Punkte!$E$1:$E$22)))</f>
        <v/>
      </c>
      <c r="AA25" s="99">
        <f>IF($G25="x",0,IF(Z25&lt;50,Z25-COUNTIFS($G$5:$G25,"x"),0))</f>
        <v>0</v>
      </c>
      <c r="AB25" s="39" t="str">
        <f>IF(AND($G25="x",Z25&gt;0),0,IF(ISERROR(LOOKUP(AA25,Punkte!$D$1:$D$22,Punkte!$E$1:$E$22)),"",LOOKUP((AA25),Punkte!$D$1:$D$22,Punkte!$E$1:$E$22)))</f>
        <v/>
      </c>
      <c r="AD25" s="99">
        <f>IF($G25="x",0,IF(AC25&lt;50,AC25-COUNTIFS($G$5:$G25,"x"),0))</f>
        <v>0</v>
      </c>
      <c r="AE25" s="39" t="str">
        <f>IF(AND($G25="x",AC25&gt;0),0,IF(ISERROR(LOOKUP(AD25,Punkte!$D$1:$D$22,Punkte!$E$1:$E$22)),"",LOOKUP((AD25),Punkte!$D$1:$D$22,Punkte!$E$1:$E$22)))</f>
        <v/>
      </c>
      <c r="AF25" s="3">
        <v>30</v>
      </c>
      <c r="AG25" s="99">
        <v>21</v>
      </c>
      <c r="AH25" s="39">
        <f>IF(AND($G25="x",AF25&gt;0),0,IF(ISERROR(LOOKUP(AG25,Punkte!$D$1:$D$22,Punkte!$E$1:$E$22)),"",LOOKUP((AG25),Punkte!$D$1:$D$22,Punkte!$E$1:$E$22)))</f>
        <v>0</v>
      </c>
      <c r="AI25" s="3">
        <v>25</v>
      </c>
      <c r="AJ25" s="99">
        <v>19</v>
      </c>
      <c r="AK25" s="39">
        <f>IF(AND($G25="x",AI25&gt;0),0,IF(ISERROR(LOOKUP(AJ25,Punkte!$D$1:$D$22,Punkte!$E$1:$E$22)),"",LOOKUP((AJ25),Punkte!$D$1:$D$22,Punkte!$E$1:$E$22)))</f>
        <v>0</v>
      </c>
      <c r="AL25" s="3" t="s">
        <v>39</v>
      </c>
      <c r="AM25" s="99">
        <v>0</v>
      </c>
      <c r="AN25" s="39" t="str">
        <f>IF(AND($G25="x",AL25&gt;0),0,IF(ISERROR(LOOKUP(AM25,Punkte!$D$1:$D$22,Punkte!$E$1:$E$22)),"",LOOKUP((AM25),Punkte!$D$1:$D$22,Punkte!$E$1:$E$22)))</f>
        <v/>
      </c>
      <c r="AO25" s="3">
        <v>25</v>
      </c>
      <c r="AP25" s="99">
        <v>18</v>
      </c>
      <c r="AQ25" s="39">
        <f>IF(AND($G25="x",AO25&gt;0),0,IF(ISERROR(LOOKUP(AP25,Punkte!$D$1:$D$22,Punkte!$E$1:$E$22)),"",LOOKUP((AP25),Punkte!$D$1:$D$22,Punkte!$E$1:$E$22)))</f>
        <v>0</v>
      </c>
      <c r="AR25" s="3">
        <v>24</v>
      </c>
      <c r="AS25" s="99">
        <v>20</v>
      </c>
      <c r="AT25" s="39">
        <f>IF(AND($G25="x",AR25&gt;0),0,IF(ISERROR(LOOKUP(AS25,Punkte!$D$1:$D$22,Punkte!$E$1:$E$22)),"",LOOKUP((AS25),Punkte!$D$1:$D$22,Punkte!$E$1:$E$22)))</f>
        <v>0</v>
      </c>
      <c r="AU25" s="120">
        <f t="shared" si="2"/>
        <v>6</v>
      </c>
    </row>
    <row r="26" spans="1:47" x14ac:dyDescent="0.25">
      <c r="A26" s="9">
        <f t="shared" si="0"/>
        <v>22</v>
      </c>
      <c r="B26" s="146">
        <f t="shared" si="1"/>
        <v>1</v>
      </c>
      <c r="C26" s="3">
        <v>7</v>
      </c>
      <c r="E26" s="15" t="s">
        <v>212</v>
      </c>
      <c r="F26" s="15" t="s">
        <v>213</v>
      </c>
      <c r="G26" s="172"/>
      <c r="H26" s="63"/>
      <c r="I26" s="99">
        <f>IF($G26="x",0,IF(H26&lt;50,H26-COUNTIFS($G$5:$G26,"x"),0))</f>
        <v>0</v>
      </c>
      <c r="J26" s="39" t="str">
        <f>IF(AND($G26="x",H26&gt;0),0,IF(ISERROR(LOOKUP(I26,Punkte!$D$1:$D$22,Punkte!$E$1:$E$22)),"",LOOKUP((I26),Punkte!$D$1:$D$22,Punkte!$E$1:$E$22)))</f>
        <v/>
      </c>
      <c r="L26" s="99">
        <f>IF($G26="x",0,IF(K26&lt;50,K26-COUNTIFS($G$5:$G26,"x"),0))</f>
        <v>0</v>
      </c>
      <c r="M26" s="39" t="str">
        <f>IF(AND($G26="x",K26&gt;0),0,IF(ISERROR(LOOKUP(L26,Punkte!$D$1:$D$22,Punkte!$E$1:$E$22)),"",LOOKUP((L26),Punkte!$D$1:$D$22,Punkte!$E$1:$E$22)))</f>
        <v/>
      </c>
      <c r="O26" s="99">
        <f>IF($G26="x",0,IF(N26&lt;50,N26-COUNTIFS($G$5:$G26,"x"),0))</f>
        <v>0</v>
      </c>
      <c r="P26" s="39" t="str">
        <f>IF(AND($G26="x",N26&gt;0),0,IF(ISERROR(LOOKUP(O26,Punkte!$D$1:$D$22,Punkte!$E$1:$E$22)),"",LOOKUP((O26),Punkte!$D$1:$D$22,Punkte!$E$1:$E$22)))</f>
        <v/>
      </c>
      <c r="R26" s="99">
        <f>IF($G26="x",0,IF(Q26&lt;50,Q26-COUNTIFS($G$5:$G26,"x"),0))</f>
        <v>0</v>
      </c>
      <c r="S26" s="39" t="str">
        <f>IF(AND($G26="x",Q26&gt;0),0,IF(ISERROR(LOOKUP(R26,Punkte!$D$1:$D$22,Punkte!$E$1:$E$22)),"",LOOKUP((R26),Punkte!$D$1:$D$22,Punkte!$E$1:$E$22)))</f>
        <v/>
      </c>
      <c r="T26" s="3">
        <v>25</v>
      </c>
      <c r="U26" s="99">
        <v>20</v>
      </c>
      <c r="V26" s="39">
        <f>IF(AND($G26="x",T26&gt;0),0,IF(ISERROR(LOOKUP(U26,Punkte!$D$1:$D$22,Punkte!$E$1:$E$22)),"",LOOKUP((U26),Punkte!$D$1:$D$22,Punkte!$E$1:$E$22)))</f>
        <v>0</v>
      </c>
      <c r="X26" s="99">
        <f>IF($G26="x",0,IF(W26&lt;50,W26-COUNTIFS($G$5:$G26,"x"),0))</f>
        <v>0</v>
      </c>
      <c r="Y26" s="39" t="str">
        <f>IF(AND($G26="x",W26&gt;0),0,IF(ISERROR(LOOKUP(X26,Punkte!$D$1:$D$22,Punkte!$E$1:$E$22)),"",LOOKUP((X26),Punkte!$D$1:$D$22,Punkte!$E$1:$E$22)))</f>
        <v/>
      </c>
      <c r="AA26" s="99">
        <f>IF($G26="x",0,IF(Z26&lt;50,Z26-COUNTIFS($G$5:$G26,"x"),0))</f>
        <v>0</v>
      </c>
      <c r="AB26" s="39" t="str">
        <f>IF(AND($G26="x",Z26&gt;0),0,IF(ISERROR(LOOKUP(AA26,Punkte!$D$1:$D$22,Punkte!$E$1:$E$22)),"",LOOKUP((AA26),Punkte!$D$1:$D$22,Punkte!$E$1:$E$22)))</f>
        <v/>
      </c>
      <c r="AD26" s="99">
        <f>IF($G26="x",0,IF(AC26&lt;50,AC26-COUNTIFS($G$5:$G26,"x"),0))</f>
        <v>0</v>
      </c>
      <c r="AE26" s="39" t="str">
        <f>IF(AND($G26="x",AC26&gt;0),0,IF(ISERROR(LOOKUP(AD26,Punkte!$D$1:$D$22,Punkte!$E$1:$E$22)),"",LOOKUP((AD26),Punkte!$D$1:$D$22,Punkte!$E$1:$E$22)))</f>
        <v/>
      </c>
      <c r="AF26" s="3">
        <v>23</v>
      </c>
      <c r="AG26" s="99">
        <v>17</v>
      </c>
      <c r="AH26" s="39">
        <f>IF(AND($G26="x",AF26&gt;0),0,IF(ISERROR(LOOKUP(AG26,Punkte!$D$1:$D$22,Punkte!$E$1:$E$22)),"",LOOKUP((AG26),Punkte!$D$1:$D$22,Punkte!$E$1:$E$22)))</f>
        <v>0</v>
      </c>
      <c r="AI26" s="3">
        <v>19</v>
      </c>
      <c r="AJ26" s="99">
        <v>15</v>
      </c>
      <c r="AK26" s="39">
        <f>IF(AND($G26="x",AI26&gt;0),0,IF(ISERROR(LOOKUP(AJ26,Punkte!$D$1:$D$22,Punkte!$E$1:$E$22)),"",LOOKUP((AJ26),Punkte!$D$1:$D$22,Punkte!$E$1:$E$22)))</f>
        <v>1</v>
      </c>
      <c r="AL26" s="3">
        <v>20</v>
      </c>
      <c r="AM26" s="99">
        <v>16</v>
      </c>
      <c r="AN26" s="39">
        <f>IF(AND($G26="x",AL26&gt;0),0,IF(ISERROR(LOOKUP(AM26,Punkte!$D$1:$D$22,Punkte!$E$1:$E$22)),"",LOOKUP((AM26),Punkte!$D$1:$D$22,Punkte!$E$1:$E$22)))</f>
        <v>0</v>
      </c>
      <c r="AO26" s="3">
        <v>24</v>
      </c>
      <c r="AP26" s="99">
        <v>17</v>
      </c>
      <c r="AQ26" s="39">
        <f>IF(AND($G26="x",AO26&gt;0),0,IF(ISERROR(LOOKUP(AP26,Punkte!$D$1:$D$22,Punkte!$E$1:$E$22)),"",LOOKUP((AP26),Punkte!$D$1:$D$22,Punkte!$E$1:$E$22)))</f>
        <v>0</v>
      </c>
      <c r="AR26" s="3">
        <v>23</v>
      </c>
      <c r="AS26" s="99">
        <v>19</v>
      </c>
      <c r="AT26" s="39">
        <f>IF(AND($G26="x",AR26&gt;0),0,IF(ISERROR(LOOKUP(AS26,Punkte!$D$1:$D$22,Punkte!$E$1:$E$22)),"",LOOKUP((AS26),Punkte!$D$1:$D$22,Punkte!$E$1:$E$22)))</f>
        <v>0</v>
      </c>
      <c r="AU26" s="120">
        <f t="shared" si="2"/>
        <v>5</v>
      </c>
    </row>
    <row r="27" spans="1:47" x14ac:dyDescent="0.25">
      <c r="A27" s="9">
        <f t="shared" si="0"/>
        <v>23</v>
      </c>
      <c r="B27" s="146">
        <f t="shared" si="1"/>
        <v>0</v>
      </c>
      <c r="C27" s="18">
        <v>56</v>
      </c>
      <c r="D27" s="4"/>
      <c r="E27" s="15" t="s">
        <v>298</v>
      </c>
      <c r="F27" s="15" t="s">
        <v>299</v>
      </c>
      <c r="G27" s="172" t="s">
        <v>156</v>
      </c>
      <c r="H27" s="63"/>
      <c r="I27" s="99">
        <f>IF($G27="x",0,IF(H27&lt;50,H27-COUNTIFS($G$5:$G27,"x"),0))</f>
        <v>0</v>
      </c>
      <c r="J27" s="39" t="str">
        <f>IF(AND($G27="x",H27&gt;0),0,IF(ISERROR(LOOKUP(I27,Punkte!$D$1:$D$22,Punkte!$E$1:$E$22)),"",LOOKUP((I27),Punkte!$D$1:$D$22,Punkte!$E$1:$E$22)))</f>
        <v/>
      </c>
      <c r="L27" s="99">
        <f>IF($G27="x",0,IF(K27&lt;50,K27-COUNTIFS($G$5:$G27,"x"),0))</f>
        <v>0</v>
      </c>
      <c r="M27" s="39" t="str">
        <f>IF(AND($G27="x",K27&gt;0),0,IF(ISERROR(LOOKUP(L27,Punkte!$D$1:$D$22,Punkte!$E$1:$E$22)),"",LOOKUP((L27),Punkte!$D$1:$D$22,Punkte!$E$1:$E$22)))</f>
        <v/>
      </c>
      <c r="O27" s="99">
        <f>IF($G27="x",0,IF(N27&lt;50,N27-COUNTIFS($G$5:$G27,"x"),0))</f>
        <v>0</v>
      </c>
      <c r="P27" s="39" t="str">
        <f>IF(AND($G27="x",N27&gt;0),0,IF(ISERROR(LOOKUP(O27,Punkte!$D$1:$D$22,Punkte!$E$1:$E$22)),"",LOOKUP((O27),Punkte!$D$1:$D$22,Punkte!$E$1:$E$22)))</f>
        <v/>
      </c>
      <c r="R27" s="99">
        <f>IF($G27="x",0,IF(Q27&lt;50,Q27-COUNTIFS($G$5:$G27,"x"),0))</f>
        <v>0</v>
      </c>
      <c r="S27" s="39" t="str">
        <f>IF(AND($G27="x",Q27&gt;0),0,IF(ISERROR(LOOKUP(R27,Punkte!$D$1:$D$22,Punkte!$E$1:$E$22)),"",LOOKUP((R27),Punkte!$D$1:$D$22,Punkte!$E$1:$E$22)))</f>
        <v/>
      </c>
      <c r="U27" s="99">
        <f>IF($G27="x",0,IF(T27&lt;50,T27-COUNTIFS($G$5:$G27,"x"),0))</f>
        <v>0</v>
      </c>
      <c r="V27" s="39" t="str">
        <f>IF(AND($G27="x",T27&gt;0),0,IF(ISERROR(LOOKUP(U27,Punkte!$D$1:$D$22,Punkte!$E$1:$E$22)),"",LOOKUP((U27),Punkte!$D$1:$D$22,Punkte!$E$1:$E$22)))</f>
        <v/>
      </c>
      <c r="X27" s="99">
        <f>IF($G27="x",0,IF(W27&lt;50,W27-COUNTIFS($G$5:$G27,"x"),0))</f>
        <v>0</v>
      </c>
      <c r="Y27" s="39" t="str">
        <f>IF(AND($G27="x",W27&gt;0),0,IF(ISERROR(LOOKUP(X27,Punkte!$D$1:$D$22,Punkte!$E$1:$E$22)),"",LOOKUP((X27),Punkte!$D$1:$D$22,Punkte!$E$1:$E$22)))</f>
        <v/>
      </c>
      <c r="AA27" s="99">
        <f>IF($G27="x",0,IF(Z27&lt;50,Z27-COUNTIFS($G$5:$G27,"x"),0))</f>
        <v>0</v>
      </c>
      <c r="AB27" s="39" t="str">
        <f>IF(AND($G27="x",Z27&gt;0),0,IF(ISERROR(LOOKUP(AA27,Punkte!$D$1:$D$22,Punkte!$E$1:$E$22)),"",LOOKUP((AA27),Punkte!$D$1:$D$22,Punkte!$E$1:$E$22)))</f>
        <v/>
      </c>
      <c r="AD27" s="99">
        <f>IF($G27="x",0,IF(AC27&lt;50,AC27-COUNTIFS($G$5:$G27,"x"),0))</f>
        <v>0</v>
      </c>
      <c r="AE27" s="39" t="str">
        <f>IF(AND($G27="x",AC27&gt;0),0,IF(ISERROR(LOOKUP(AD27,Punkte!$D$1:$D$22,Punkte!$E$1:$E$22)),"",LOOKUP((AD27),Punkte!$D$1:$D$22,Punkte!$E$1:$E$22)))</f>
        <v/>
      </c>
      <c r="AF27" s="3">
        <v>15</v>
      </c>
      <c r="AG27" s="99">
        <v>0</v>
      </c>
      <c r="AH27" s="39">
        <f>IF(AND($G27="x",AF27&gt;0),0,IF(ISERROR(LOOKUP(AG27,Punkte!$D$1:$D$22,Punkte!$E$1:$E$22)),"",LOOKUP((AG27),Punkte!$D$1:$D$22,Punkte!$E$1:$E$22)))</f>
        <v>0</v>
      </c>
      <c r="AI27" s="3" t="s">
        <v>39</v>
      </c>
      <c r="AJ27" s="99">
        <v>0</v>
      </c>
      <c r="AK27" s="39">
        <f>IF(AND($G27="x",AI27&gt;0),0,IF(ISERROR(LOOKUP(AJ27,Punkte!$D$1:$D$22,Punkte!$E$1:$E$22)),"",LOOKUP((AJ27),Punkte!$D$1:$D$22,Punkte!$E$1:$E$22)))</f>
        <v>0</v>
      </c>
      <c r="AL27" s="3" t="s">
        <v>39</v>
      </c>
      <c r="AM27" s="99">
        <v>0</v>
      </c>
      <c r="AN27" s="39">
        <f>IF(AND($G27="x",AL27&gt;0),0,IF(ISERROR(LOOKUP(AM27,Punkte!$D$1:$D$22,Punkte!$E$1:$E$22)),"",LOOKUP((AM27),Punkte!$D$1:$D$22,Punkte!$E$1:$E$22)))</f>
        <v>0</v>
      </c>
      <c r="AO27" s="3">
        <v>15</v>
      </c>
      <c r="AP27" s="99">
        <v>0</v>
      </c>
      <c r="AQ27" s="39">
        <f>IF(AND($G27="x",AO27&gt;0),0,IF(ISERROR(LOOKUP(AP27,Punkte!$D$1:$D$22,Punkte!$E$1:$E$22)),"",LOOKUP((AP27),Punkte!$D$1:$D$22,Punkte!$E$1:$E$22)))</f>
        <v>0</v>
      </c>
      <c r="AR27" s="3">
        <v>14</v>
      </c>
      <c r="AS27" s="99">
        <v>0</v>
      </c>
      <c r="AT27" s="39">
        <f>IF(AND($G27="x",AR27&gt;0),0,IF(ISERROR(LOOKUP(AS27,Punkte!$D$1:$D$22,Punkte!$E$1:$E$22)),"",LOOKUP((AS27),Punkte!$D$1:$D$22,Punkte!$E$1:$E$22)))</f>
        <v>0</v>
      </c>
      <c r="AU27" s="120">
        <f t="shared" si="2"/>
        <v>4</v>
      </c>
    </row>
    <row r="28" spans="1:47" collapsed="1" x14ac:dyDescent="0.25">
      <c r="A28" s="9">
        <f t="shared" si="0"/>
        <v>23</v>
      </c>
      <c r="B28" s="146">
        <f t="shared" si="1"/>
        <v>0</v>
      </c>
      <c r="C28" s="18">
        <v>5</v>
      </c>
      <c r="D28" s="1" t="s">
        <v>44</v>
      </c>
      <c r="E28" s="15" t="s">
        <v>62</v>
      </c>
      <c r="F28" s="15" t="s">
        <v>63</v>
      </c>
      <c r="G28" s="172" t="s">
        <v>156</v>
      </c>
      <c r="H28" s="63" t="s">
        <v>39</v>
      </c>
      <c r="I28" s="99">
        <f>IF($G28="x",0,IF(H28&lt;50,H28-COUNTIFS($G$5:$G28,"x"),0))</f>
        <v>0</v>
      </c>
      <c r="J28" s="39">
        <f>IF(AND($G28="x",H28&gt;0),0,IF(ISERROR(LOOKUP(I28,Punkte!$D$1:$D$22,Punkte!$E$1:$E$22)),"",LOOKUP((I28),Punkte!$D$1:$D$22,Punkte!$E$1:$E$22)))</f>
        <v>0</v>
      </c>
      <c r="K28" s="3" t="s">
        <v>39</v>
      </c>
      <c r="L28" s="99">
        <f>IF($G28="x",0,IF(K28&lt;50,K28-COUNTIFS($G$5:$G28,"x"),0))</f>
        <v>0</v>
      </c>
      <c r="M28" s="39">
        <f>IF(AND($G28="x",K28&gt;0),0,IF(ISERROR(LOOKUP(L28,Punkte!$D$1:$D$22,Punkte!$E$1:$E$22)),"",LOOKUP((L28),Punkte!$D$1:$D$22,Punkte!$E$1:$E$22)))</f>
        <v>0</v>
      </c>
      <c r="O28" s="99">
        <f>IF($G28="x",0,IF(N28&lt;50,N28-COUNTIFS($G$5:$G28,"x"),0))</f>
        <v>0</v>
      </c>
      <c r="P28" s="39" t="str">
        <f>IF(AND($G28="x",N28&gt;0),0,IF(ISERROR(LOOKUP(O28,Punkte!$D$1:$D$22,Punkte!$E$1:$E$22)),"",LOOKUP((O28),Punkte!$D$1:$D$22,Punkte!$E$1:$E$22)))</f>
        <v/>
      </c>
      <c r="R28" s="99">
        <f>IF($G28="x",0,IF(Q28&lt;50,Q28-COUNTIFS($G$5:$G28,"x"),0))</f>
        <v>0</v>
      </c>
      <c r="S28" s="39" t="str">
        <f>IF(AND($G28="x",Q28&gt;0),0,IF(ISERROR(LOOKUP(R28,Punkte!$D$1:$D$22,Punkte!$E$1:$E$22)),"",LOOKUP((R28),Punkte!$D$1:$D$22,Punkte!$E$1:$E$22)))</f>
        <v/>
      </c>
      <c r="U28" s="99">
        <f>IF($G28="x",0,IF(T28&lt;50,T28-COUNTIFS($G$5:$G28,"x"),0))</f>
        <v>0</v>
      </c>
      <c r="V28" s="39" t="str">
        <f>IF(AND($G28="x",T28&gt;0),0,IF(ISERROR(LOOKUP(U28,Punkte!$D$1:$D$22,Punkte!$E$1:$E$22)),"",LOOKUP((U28),Punkte!$D$1:$D$22,Punkte!$E$1:$E$22)))</f>
        <v/>
      </c>
      <c r="X28" s="99">
        <f>IF($G28="x",0,IF(W28&lt;50,W28-COUNTIFS($G$5:$G28,"x"),0))</f>
        <v>0</v>
      </c>
      <c r="Y28" s="39" t="str">
        <f>IF(AND($G28="x",W28&gt;0),0,IF(ISERROR(LOOKUP(X28,Punkte!$D$1:$D$22,Punkte!$E$1:$E$22)),"",LOOKUP((X28),Punkte!$D$1:$D$22,Punkte!$E$1:$E$22)))</f>
        <v/>
      </c>
      <c r="AA28" s="99">
        <f>IF($G28="x",0,IF(Z28&lt;50,Z28-COUNTIFS($G$5:$G28,"x"),0))</f>
        <v>0</v>
      </c>
      <c r="AB28" s="39" t="str">
        <f>IF(AND($G28="x",Z28&gt;0),0,IF(ISERROR(LOOKUP(AA28,Punkte!$D$1:$D$22,Punkte!$E$1:$E$22)),"",LOOKUP((AA28),Punkte!$D$1:$D$22,Punkte!$E$1:$E$22)))</f>
        <v/>
      </c>
      <c r="AD28" s="99">
        <f>IF($G28="x",0,IF(AC28&lt;50,AC28-COUNTIFS($G$5:$G28,"x"),0))</f>
        <v>0</v>
      </c>
      <c r="AE28" s="39" t="str">
        <f>IF(AND($G28="x",AC28&gt;0),0,IF(ISERROR(LOOKUP(AD28,Punkte!$D$1:$D$22,Punkte!$E$1:$E$22)),"",LOOKUP((AD28),Punkte!$D$1:$D$22,Punkte!$E$1:$E$22)))</f>
        <v/>
      </c>
      <c r="AF28" s="3" t="s">
        <v>47</v>
      </c>
      <c r="AG28" s="99">
        <v>0</v>
      </c>
      <c r="AH28" s="39">
        <f>IF(AND($G28="x",AF28&gt;0),0,IF(ISERROR(LOOKUP(AG28,Punkte!$D$1:$D$22,Punkte!$E$1:$E$22)),"",LOOKUP((AG28),Punkte!$D$1:$D$22,Punkte!$E$1:$E$22)))</f>
        <v>0</v>
      </c>
      <c r="AI28" s="3" t="s">
        <v>39</v>
      </c>
      <c r="AJ28" s="99">
        <v>0</v>
      </c>
      <c r="AK28" s="39">
        <f>IF(AND($G28="x",AI28&gt;0),0,IF(ISERROR(LOOKUP(AJ28,Punkte!$D$1:$D$22,Punkte!$E$1:$E$22)),"",LOOKUP((AJ28),Punkte!$D$1:$D$22,Punkte!$E$1:$E$22)))</f>
        <v>0</v>
      </c>
      <c r="AL28" s="3" t="s">
        <v>39</v>
      </c>
      <c r="AM28" s="99">
        <v>0</v>
      </c>
      <c r="AN28" s="39">
        <f>IF(AND($G28="x",AL28&gt;0),0,IF(ISERROR(LOOKUP(AM28,Punkte!$D$1:$D$22,Punkte!$E$1:$E$22)),"",LOOKUP((AM28),Punkte!$D$1:$D$22,Punkte!$E$1:$E$22)))</f>
        <v>0</v>
      </c>
      <c r="AO28" s="3">
        <v>16</v>
      </c>
      <c r="AP28" s="99">
        <v>0</v>
      </c>
      <c r="AQ28" s="39">
        <f>IF(AND($G28="x",AO28&gt;0),0,IF(ISERROR(LOOKUP(AP28,Punkte!$D$1:$D$22,Punkte!$E$1:$E$22)),"",LOOKUP((AP28),Punkte!$D$1:$D$22,Punkte!$E$1:$E$22)))</f>
        <v>0</v>
      </c>
      <c r="AR28" s="3">
        <v>17</v>
      </c>
      <c r="AS28" s="99">
        <v>0</v>
      </c>
      <c r="AT28" s="39">
        <f>IF(AND($G28="x",AR28&gt;0),0,IF(ISERROR(LOOKUP(AS28,Punkte!$D$1:$D$22,Punkte!$E$1:$E$22)),"",LOOKUP((AS28),Punkte!$D$1:$D$22,Punkte!$E$1:$E$22)))</f>
        <v>0</v>
      </c>
      <c r="AU28" s="120">
        <f t="shared" si="2"/>
        <v>6</v>
      </c>
    </row>
    <row r="29" spans="1:47" x14ac:dyDescent="0.25">
      <c r="A29" s="9">
        <f t="shared" si="0"/>
        <v>23</v>
      </c>
      <c r="B29" s="146">
        <f t="shared" si="1"/>
        <v>0</v>
      </c>
      <c r="C29" s="3">
        <v>95</v>
      </c>
      <c r="D29" s="1" t="s">
        <v>44</v>
      </c>
      <c r="E29" s="15" t="s">
        <v>45</v>
      </c>
      <c r="F29" s="15" t="s">
        <v>46</v>
      </c>
      <c r="G29" s="172" t="s">
        <v>156</v>
      </c>
      <c r="H29" s="63" t="s">
        <v>39</v>
      </c>
      <c r="I29" s="99">
        <f>IF($G29="x",0,IF(H29&lt;50,H29-COUNTIFS($G$5:$G29,"x"),0))</f>
        <v>0</v>
      </c>
      <c r="J29" s="39">
        <f>IF(AND($G29="x",H29&gt;0),0,IF(ISERROR(LOOKUP(I29,Punkte!$D$1:$D$22,Punkte!$E$1:$E$22)),"",LOOKUP((I29),Punkte!$D$1:$D$22,Punkte!$E$1:$E$22)))</f>
        <v>0</v>
      </c>
      <c r="K29" s="3" t="s">
        <v>39</v>
      </c>
      <c r="L29" s="99">
        <f>IF($G29="x",0,IF(K29&lt;50,K29-COUNTIFS($G$5:$G29,"x"),0))</f>
        <v>0</v>
      </c>
      <c r="M29" s="39">
        <f>IF(AND($G29="x",K29&gt;0),0,IF(ISERROR(LOOKUP(L29,Punkte!$D$1:$D$22,Punkte!$E$1:$E$22)),"",LOOKUP((L29),Punkte!$D$1:$D$22,Punkte!$E$1:$E$22)))</f>
        <v>0</v>
      </c>
      <c r="N29" s="3" t="s">
        <v>47</v>
      </c>
      <c r="O29" s="99">
        <v>0</v>
      </c>
      <c r="P29" s="39">
        <f>IF(AND($G29="x",N29&gt;0),0,IF(ISERROR(LOOKUP(O29,Punkte!$D$1:$D$22,Punkte!$E$1:$E$22)),"",LOOKUP((O29),Punkte!$D$1:$D$22,Punkte!$E$1:$E$22)))</f>
        <v>0</v>
      </c>
      <c r="Q29" s="3">
        <v>14</v>
      </c>
      <c r="R29" s="99">
        <v>0</v>
      </c>
      <c r="S29" s="39">
        <f>IF(AND($G29="x",Q29&gt;0),0,IF(ISERROR(LOOKUP(R29,Punkte!$D$1:$D$22,Punkte!$E$1:$E$22)),"",LOOKUP((R29),Punkte!$D$1:$D$22,Punkte!$E$1:$E$22)))</f>
        <v>0</v>
      </c>
      <c r="T29" s="3">
        <v>17</v>
      </c>
      <c r="U29" s="99">
        <v>0</v>
      </c>
      <c r="V29" s="39">
        <f>IF(AND($G29="x",T29&gt;0),0,IF(ISERROR(LOOKUP(U29,Punkte!$D$1:$D$22,Punkte!$E$1:$E$22)),"",LOOKUP((U29),Punkte!$D$1:$D$22,Punkte!$E$1:$E$22)))</f>
        <v>0</v>
      </c>
      <c r="X29" s="99">
        <f>IF($G29="x",0,IF(W29&lt;50,W29-COUNTIFS($G$5:$G29,"x"),0))</f>
        <v>0</v>
      </c>
      <c r="Y29" s="39" t="str">
        <f>IF(AND($G29="x",W29&gt;0),0,IF(ISERROR(LOOKUP(X29,Punkte!$D$1:$D$22,Punkte!$E$1:$E$22)),"",LOOKUP((X29),Punkte!$D$1:$D$22,Punkte!$E$1:$E$22)))</f>
        <v/>
      </c>
      <c r="AA29" s="99">
        <f>IF($G29="x",0,IF(Z29&lt;50,Z29-COUNTIFS($G$5:$G29,"x"),0))</f>
        <v>0</v>
      </c>
      <c r="AB29" s="39" t="str">
        <f>IF(AND($G29="x",Z29&gt;0),0,IF(ISERROR(LOOKUP(AA29,Punkte!$D$1:$D$22,Punkte!$E$1:$E$22)),"",LOOKUP((AA29),Punkte!$D$1:$D$22,Punkte!$E$1:$E$22)))</f>
        <v/>
      </c>
      <c r="AD29" s="99">
        <f>IF($G29="x",0,IF(AC29&lt;50,AC29-COUNTIFS($G$5:$G29,"x"),0))</f>
        <v>0</v>
      </c>
      <c r="AE29" s="39" t="str">
        <f>IF(AND($G29="x",AC29&gt;0),0,IF(ISERROR(LOOKUP(AD29,Punkte!$D$1:$D$22,Punkte!$E$1:$E$22)),"",LOOKUP((AD29),Punkte!$D$1:$D$22,Punkte!$E$1:$E$22)))</f>
        <v/>
      </c>
      <c r="AG29" s="99">
        <f>IF($G29="x",0,IF(AF29&lt;50,AF29-COUNTIFS($G$5:$G29,"x"),0))</f>
        <v>0</v>
      </c>
      <c r="AH29" s="39" t="str">
        <f>IF(AND($G29="x",AF29&gt;0),0,IF(ISERROR(LOOKUP(AG29,Punkte!$D$1:$D$22,Punkte!$E$1:$E$22)),"",LOOKUP((AG29),Punkte!$D$1:$D$22,Punkte!$E$1:$E$22)))</f>
        <v/>
      </c>
      <c r="AJ29" s="99">
        <f>IF($G29="x",0,IF(AI29&lt;50,AI29-COUNTIFS($G$5:$G29,"x"),0))</f>
        <v>0</v>
      </c>
      <c r="AK29" s="39" t="str">
        <f>IF(AND($G29="x",AI29&gt;0),0,IF(ISERROR(LOOKUP(AJ29,Punkte!$D$1:$D$22,Punkte!$E$1:$E$22)),"",LOOKUP((AJ29),Punkte!$D$1:$D$22,Punkte!$E$1:$E$22)))</f>
        <v/>
      </c>
      <c r="AM29" s="99">
        <f>IF($G29="x",0,IF(AL29&lt;50,AL29-COUNTIFS($G$5:$G29,"x"),0))</f>
        <v>0</v>
      </c>
      <c r="AN29" s="39" t="str">
        <f>IF(AND($G29="x",AL29&gt;0),0,IF(ISERROR(LOOKUP(AM29,Punkte!$D$1:$D$22,Punkte!$E$1:$E$22)),"",LOOKUP((AM29),Punkte!$D$1:$D$22,Punkte!$E$1:$E$22)))</f>
        <v/>
      </c>
      <c r="AO29" s="3">
        <v>19</v>
      </c>
      <c r="AP29" s="99">
        <v>0</v>
      </c>
      <c r="AQ29" s="39">
        <f>IF(AND($G29="x",AO29&gt;0),0,IF(ISERROR(LOOKUP(AP29,Punkte!$D$1:$D$22,Punkte!$E$1:$E$22)),"",LOOKUP((AP29),Punkte!$D$1:$D$22,Punkte!$E$1:$E$22)))</f>
        <v>0</v>
      </c>
      <c r="AR29" s="3">
        <v>19</v>
      </c>
      <c r="AS29" s="99">
        <v>0</v>
      </c>
      <c r="AT29" s="39">
        <f>IF(AND($G29="x",AR29&gt;0),0,IF(ISERROR(LOOKUP(AS29,Punkte!$D$1:$D$22,Punkte!$E$1:$E$22)),"",LOOKUP((AS29),Punkte!$D$1:$D$22,Punkte!$E$1:$E$22)))</f>
        <v>0</v>
      </c>
      <c r="AU29" s="120">
        <f t="shared" si="2"/>
        <v>7</v>
      </c>
    </row>
    <row r="30" spans="1:47" x14ac:dyDescent="0.25">
      <c r="A30" s="9">
        <f t="shared" si="0"/>
        <v>23</v>
      </c>
      <c r="B30" s="146">
        <f t="shared" si="1"/>
        <v>0</v>
      </c>
      <c r="C30" s="18">
        <v>587</v>
      </c>
      <c r="E30" s="15" t="s">
        <v>123</v>
      </c>
      <c r="F30" s="15" t="s">
        <v>241</v>
      </c>
      <c r="G30" s="172" t="s">
        <v>156</v>
      </c>
      <c r="H30" s="63"/>
      <c r="I30" s="99">
        <f>IF($G30="x",0,IF(H30&lt;50,H30-COUNTIFS($G$5:$G30,"x"),0))</f>
        <v>0</v>
      </c>
      <c r="J30" s="39" t="str">
        <f>IF(AND($G30="x",H30&gt;0),0,IF(ISERROR(LOOKUP(I30,Punkte!$D$1:$D$22,Punkte!$E$1:$E$22)),"",LOOKUP((I30),Punkte!$D$1:$D$22,Punkte!$E$1:$E$22)))</f>
        <v/>
      </c>
      <c r="L30" s="99">
        <f>IF($G30="x",0,IF(K30&lt;50,K30-COUNTIFS($G$5:$G30,"x"),0))</f>
        <v>0</v>
      </c>
      <c r="M30" s="39" t="str">
        <f>IF(AND($G30="x",K30&gt;0),0,IF(ISERROR(LOOKUP(L30,Punkte!$D$1:$D$22,Punkte!$E$1:$E$22)),"",LOOKUP((L30),Punkte!$D$1:$D$22,Punkte!$E$1:$E$22)))</f>
        <v/>
      </c>
      <c r="O30" s="99">
        <f>IF($G30="x",0,IF(N30&lt;50,N30-COUNTIFS($G$5:$G30,"x"),0))</f>
        <v>0</v>
      </c>
      <c r="P30" s="39" t="str">
        <f>IF(AND($G30="x",N30&gt;0),0,IF(ISERROR(LOOKUP(O30,Punkte!$D$1:$D$22,Punkte!$E$1:$E$22)),"",LOOKUP((O30),Punkte!$D$1:$D$22,Punkte!$E$1:$E$22)))</f>
        <v/>
      </c>
      <c r="R30" s="99">
        <f>IF($G30="x",0,IF(Q30&lt;50,Q30-COUNTIFS($G$5:$G30,"x"),0))</f>
        <v>0</v>
      </c>
      <c r="S30" s="39" t="str">
        <f>IF(AND($G30="x",Q30&gt;0),0,IF(ISERROR(LOOKUP(R30,Punkte!$D$1:$D$22,Punkte!$E$1:$E$22)),"",LOOKUP((R30),Punkte!$D$1:$D$22,Punkte!$E$1:$E$22)))</f>
        <v/>
      </c>
      <c r="T30" s="3" t="s">
        <v>47</v>
      </c>
      <c r="U30" s="99">
        <v>0</v>
      </c>
      <c r="V30" s="39">
        <f>IF(AND($G30="x",T30&gt;0),0,IF(ISERROR(LOOKUP(U30,Punkte!$D$1:$D$22,Punkte!$E$1:$E$22)),"",LOOKUP((U30),Punkte!$D$1:$D$22,Punkte!$E$1:$E$22)))</f>
        <v>0</v>
      </c>
      <c r="X30" s="99">
        <f>IF($G30="x",0,IF(W30&lt;50,W30-COUNTIFS($G$5:$G30,"x"),0))</f>
        <v>0</v>
      </c>
      <c r="Y30" s="39" t="str">
        <f>IF(AND($G30="x",W30&gt;0),0,IF(ISERROR(LOOKUP(X30,Punkte!$D$1:$D$22,Punkte!$E$1:$E$22)),"",LOOKUP((X30),Punkte!$D$1:$D$22,Punkte!$E$1:$E$22)))</f>
        <v/>
      </c>
      <c r="AA30" s="99">
        <f>IF($G30="x",0,IF(Z30&lt;50,Z30-COUNTIFS($G$5:$G30,"x"),0))</f>
        <v>0</v>
      </c>
      <c r="AB30" s="39" t="str">
        <f>IF(AND($G30="x",Z30&gt;0),0,IF(ISERROR(LOOKUP(AA30,Punkte!$D$1:$D$22,Punkte!$E$1:$E$22)),"",LOOKUP((AA30),Punkte!$D$1:$D$22,Punkte!$E$1:$E$22)))</f>
        <v/>
      </c>
      <c r="AD30" s="99">
        <f>IF($G30="x",0,IF(AC30&lt;50,AC30-COUNTIFS($G$5:$G30,"x"),0))</f>
        <v>0</v>
      </c>
      <c r="AE30" s="39" t="str">
        <f>IF(AND($G30="x",AC30&gt;0),0,IF(ISERROR(LOOKUP(AD30,Punkte!$D$1:$D$22,Punkte!$E$1:$E$22)),"",LOOKUP((AD30),Punkte!$D$1:$D$22,Punkte!$E$1:$E$22)))</f>
        <v/>
      </c>
      <c r="AG30" s="99">
        <f>IF($G30="x",0,IF(AF30&lt;50,AF30-COUNTIFS($G$5:$G30,"x"),0))</f>
        <v>0</v>
      </c>
      <c r="AH30" s="39" t="str">
        <f>IF(AND($G30="x",AF30&gt;0),0,IF(ISERROR(LOOKUP(AG30,Punkte!$D$1:$D$22,Punkte!$E$1:$E$22)),"",LOOKUP((AG30),Punkte!$D$1:$D$22,Punkte!$E$1:$E$22)))</f>
        <v/>
      </c>
      <c r="AJ30" s="99">
        <f>IF($G30="x",0,IF(AI30&lt;50,AI30-COUNTIFS($G$5:$G30,"x"),0))</f>
        <v>0</v>
      </c>
      <c r="AK30" s="39" t="str">
        <f>IF(AND($G30="x",AI30&gt;0),0,IF(ISERROR(LOOKUP(AJ30,Punkte!$D$1:$D$22,Punkte!$E$1:$E$22)),"",LOOKUP((AJ30),Punkte!$D$1:$D$22,Punkte!$E$1:$E$22)))</f>
        <v/>
      </c>
      <c r="AM30" s="99">
        <f>IF($G30="x",0,IF(AL30&lt;50,AL30-COUNTIFS($G$5:$G30,"x"),0))</f>
        <v>0</v>
      </c>
      <c r="AN30" s="39" t="str">
        <f>IF(AND($G30="x",AL30&gt;0),0,IF(ISERROR(LOOKUP(AM30,Punkte!$D$1:$D$22,Punkte!$E$1:$E$22)),"",LOOKUP((AM30),Punkte!$D$1:$D$22,Punkte!$E$1:$E$22)))</f>
        <v/>
      </c>
      <c r="AO30" s="3">
        <v>18</v>
      </c>
      <c r="AP30" s="99">
        <v>0</v>
      </c>
      <c r="AQ30" s="39">
        <f>IF(AND($G30="x",AO30&gt;0),0,IF(ISERROR(LOOKUP(AP30,Punkte!$D$1:$D$22,Punkte!$E$1:$E$22)),"",LOOKUP((AP30),Punkte!$D$1:$D$22,Punkte!$E$1:$E$22)))</f>
        <v>0</v>
      </c>
      <c r="AR30" s="3">
        <v>20</v>
      </c>
      <c r="AS30" s="99">
        <v>0</v>
      </c>
      <c r="AT30" s="39">
        <f>IF(AND($G30="x",AR30&gt;0),0,IF(ISERROR(LOOKUP(AS30,Punkte!$D$1:$D$22,Punkte!$E$1:$E$22)),"",LOOKUP((AS30),Punkte!$D$1:$D$22,Punkte!$E$1:$E$22)))</f>
        <v>0</v>
      </c>
      <c r="AU30" s="120">
        <f t="shared" si="2"/>
        <v>3</v>
      </c>
    </row>
    <row r="31" spans="1:47" x14ac:dyDescent="0.25">
      <c r="A31" s="9">
        <f t="shared" si="0"/>
        <v>23</v>
      </c>
      <c r="B31" s="146">
        <f t="shared" si="1"/>
        <v>0</v>
      </c>
      <c r="C31" s="18">
        <v>66</v>
      </c>
      <c r="D31" s="4"/>
      <c r="E31" s="15" t="s">
        <v>78</v>
      </c>
      <c r="F31" s="15" t="s">
        <v>79</v>
      </c>
      <c r="G31" s="172"/>
      <c r="H31" s="63">
        <v>26</v>
      </c>
      <c r="I31" s="99">
        <v>20</v>
      </c>
      <c r="J31" s="39">
        <f>IF(AND($G31="x",H31&gt;0),0,IF(ISERROR(LOOKUP(I31,Punkte!$D$1:$D$22,Punkte!$E$1:$E$22)),"",LOOKUP((I31),Punkte!$D$1:$D$22,Punkte!$E$1:$E$22)))</f>
        <v>0</v>
      </c>
      <c r="K31" s="3">
        <v>23</v>
      </c>
      <c r="L31" s="99">
        <v>18</v>
      </c>
      <c r="M31" s="39">
        <f>IF(AND($G31="x",K31&gt;0),0,IF(ISERROR(LOOKUP(L31,Punkte!$D$1:$D$22,Punkte!$E$1:$E$22)),"",LOOKUP((L31),Punkte!$D$1:$D$22,Punkte!$E$1:$E$22)))</f>
        <v>0</v>
      </c>
      <c r="N31" s="3">
        <v>22</v>
      </c>
      <c r="O31" s="99">
        <v>20</v>
      </c>
      <c r="P31" s="39">
        <f>IF(AND($G31="x",N31&gt;0),0,IF(ISERROR(LOOKUP(O31,Punkte!$D$1:$D$22,Punkte!$E$1:$E$22)),"",LOOKUP((O31),Punkte!$D$1:$D$22,Punkte!$E$1:$E$22)))</f>
        <v>0</v>
      </c>
      <c r="Q31" s="3">
        <v>21</v>
      </c>
      <c r="R31" s="99">
        <v>18</v>
      </c>
      <c r="S31" s="39">
        <f>IF(AND($G31="x",Q31&gt;0),0,IF(ISERROR(LOOKUP(R31,Punkte!$D$1:$D$22,Punkte!$E$1:$E$22)),"",LOOKUP((R31),Punkte!$D$1:$D$22,Punkte!$E$1:$E$22)))</f>
        <v>0</v>
      </c>
      <c r="T31" s="3">
        <v>20</v>
      </c>
      <c r="U31" s="99">
        <v>16</v>
      </c>
      <c r="V31" s="39">
        <f>IF(AND($G31="x",T31&gt;0),0,IF(ISERROR(LOOKUP(U31,Punkte!$D$1:$D$22,Punkte!$E$1:$E$22)),"",LOOKUP((U31),Punkte!$D$1:$D$22,Punkte!$E$1:$E$22)))</f>
        <v>0</v>
      </c>
      <c r="X31" s="99">
        <f>IF($G31="x",0,IF(W31&lt;50,W31-COUNTIFS($G$5:$G31,"x"),0))</f>
        <v>-4</v>
      </c>
      <c r="Y31" s="39" t="str">
        <f>IF(AND($G31="x",W31&gt;0),0,IF(ISERROR(LOOKUP(X31,Punkte!$D$1:$D$22,Punkte!$E$1:$E$22)),"",LOOKUP((X31),Punkte!$D$1:$D$22,Punkte!$E$1:$E$22)))</f>
        <v/>
      </c>
      <c r="AA31" s="99">
        <f>IF($G31="x",0,IF(Z31&lt;50,Z31-COUNTIFS($G$5:$G31,"x"),0))</f>
        <v>-4</v>
      </c>
      <c r="AB31" s="39" t="str">
        <f>IF(AND($G31="x",Z31&gt;0),0,IF(ISERROR(LOOKUP(AA31,Punkte!$D$1:$D$22,Punkte!$E$1:$E$22)),"",LOOKUP((AA31),Punkte!$D$1:$D$22,Punkte!$E$1:$E$22)))</f>
        <v/>
      </c>
      <c r="AD31" s="99">
        <f>IF($G31="x",0,IF(AC31&lt;50,AC31-COUNTIFS($G$5:$G31,"x"),0))</f>
        <v>-4</v>
      </c>
      <c r="AE31" s="39" t="str">
        <f>IF(AND($G31="x",AC31&gt;0),0,IF(ISERROR(LOOKUP(AD31,Punkte!$D$1:$D$22,Punkte!$E$1:$E$22)),"",LOOKUP((AD31),Punkte!$D$1:$D$22,Punkte!$E$1:$E$22)))</f>
        <v/>
      </c>
      <c r="AF31" s="3">
        <v>22</v>
      </c>
      <c r="AG31" s="99">
        <v>16</v>
      </c>
      <c r="AH31" s="39">
        <f>IF(AND($G31="x",AF31&gt;0),0,IF(ISERROR(LOOKUP(AG31,Punkte!$D$1:$D$22,Punkte!$E$1:$E$22)),"",LOOKUP((AG31),Punkte!$D$1:$D$22,Punkte!$E$1:$E$22)))</f>
        <v>0</v>
      </c>
      <c r="AI31" s="3">
        <v>21</v>
      </c>
      <c r="AJ31" s="99">
        <v>17</v>
      </c>
      <c r="AK31" s="39">
        <f>IF(AND($G31="x",AI31&gt;0),0,IF(ISERROR(LOOKUP(AJ31,Punkte!$D$1:$D$22,Punkte!$E$1:$E$22)),"",LOOKUP((AJ31),Punkte!$D$1:$D$22,Punkte!$E$1:$E$22)))</f>
        <v>0</v>
      </c>
      <c r="AL31" s="3">
        <v>21</v>
      </c>
      <c r="AM31" s="99">
        <v>17</v>
      </c>
      <c r="AN31" s="39">
        <f>IF(AND($G31="x",AL31&gt;0),0,IF(ISERROR(LOOKUP(AM31,Punkte!$D$1:$D$22,Punkte!$E$1:$E$22)),"",LOOKUP((AM31),Punkte!$D$1:$D$22,Punkte!$E$1:$E$22)))</f>
        <v>0</v>
      </c>
      <c r="AP31" s="99">
        <f>IF($G31="x",0,IF(AO31&lt;50,AO31-COUNTIFS($G$5:$G31,"x"),0))</f>
        <v>-4</v>
      </c>
      <c r="AQ31" s="39" t="str">
        <f>IF(AND($G31="x",AO31&gt;0),0,IF(ISERROR(LOOKUP(AP31,Punkte!$D$1:$D$22,Punkte!$E$1:$E$22)),"",LOOKUP((AP31),Punkte!$D$1:$D$22,Punkte!$E$1:$E$22)))</f>
        <v/>
      </c>
      <c r="AR31" s="3">
        <v>22</v>
      </c>
      <c r="AS31" s="99">
        <v>18</v>
      </c>
      <c r="AT31" s="39">
        <f>IF(AND($G31="x",AR31&gt;0),0,IF(ISERROR(LOOKUP(AS31,Punkte!$D$1:$D$22,Punkte!$E$1:$E$22)),"",LOOKUP((AS31),Punkte!$D$1:$D$22,Punkte!$E$1:$E$22)))</f>
        <v>0</v>
      </c>
      <c r="AU31" s="120">
        <f t="shared" si="2"/>
        <v>8</v>
      </c>
    </row>
    <row r="32" spans="1:47" x14ac:dyDescent="0.25">
      <c r="A32" s="9">
        <f t="shared" si="0"/>
        <v>23</v>
      </c>
      <c r="B32" s="146">
        <f t="shared" si="1"/>
        <v>0</v>
      </c>
      <c r="C32" s="3">
        <v>10</v>
      </c>
      <c r="E32" s="15" t="s">
        <v>257</v>
      </c>
      <c r="F32" s="15" t="s">
        <v>270</v>
      </c>
      <c r="G32" s="172" t="s">
        <v>156</v>
      </c>
      <c r="H32" s="63"/>
      <c r="I32" s="99">
        <f>IF($G32="x",0,IF(H32&lt;50,H32-COUNTIFS($G$5:$G32,"x"),0))</f>
        <v>0</v>
      </c>
      <c r="J32" s="39" t="str">
        <f>IF(AND($G32="x",H32&gt;0),0,IF(ISERROR(LOOKUP(I32,Punkte!$D$1:$D$22,Punkte!$E$1:$E$22)),"",LOOKUP((I32),Punkte!$D$1:$D$22,Punkte!$E$1:$E$22)))</f>
        <v/>
      </c>
      <c r="L32" s="99">
        <f>IF($G32="x",0,IF(K32&lt;50,K32-COUNTIFS($G$5:$G32,"x"),0))</f>
        <v>0</v>
      </c>
      <c r="M32" s="39" t="str">
        <f>IF(AND($G32="x",K32&gt;0),0,IF(ISERROR(LOOKUP(L32,Punkte!$D$1:$D$22,Punkte!$E$1:$E$22)),"",LOOKUP((L32),Punkte!$D$1:$D$22,Punkte!$E$1:$E$22)))</f>
        <v/>
      </c>
      <c r="O32" s="99">
        <f>IF($G32="x",0,IF(N32&lt;50,N32-COUNTIFS($G$5:$G32,"x"),0))</f>
        <v>0</v>
      </c>
      <c r="P32" s="39" t="str">
        <f>IF(AND($G32="x",N32&gt;0),0,IF(ISERROR(LOOKUP(O32,Punkte!$D$1:$D$22,Punkte!$E$1:$E$22)),"",LOOKUP((O32),Punkte!$D$1:$D$22,Punkte!$E$1:$E$22)))</f>
        <v/>
      </c>
      <c r="R32" s="99">
        <f>IF($G32="x",0,IF(Q32&lt;50,Q32-COUNTIFS($G$5:$G32,"x"),0))</f>
        <v>0</v>
      </c>
      <c r="S32" s="39" t="str">
        <f>IF(AND($G32="x",Q32&gt;0),0,IF(ISERROR(LOOKUP(R32,Punkte!$D$1:$D$22,Punkte!$E$1:$E$22)),"",LOOKUP((R32),Punkte!$D$1:$D$22,Punkte!$E$1:$E$22)))</f>
        <v/>
      </c>
      <c r="U32" s="99">
        <f>IF($G32="x",0,IF(T32&lt;50,T32-COUNTIFS($G$5:$G32,"x"),0))</f>
        <v>0</v>
      </c>
      <c r="V32" s="39" t="str">
        <f>IF(AND($G32="x",T32&gt;0),0,IF(ISERROR(LOOKUP(U32,Punkte!$D$1:$D$22,Punkte!$E$1:$E$22)),"",LOOKUP((U32),Punkte!$D$1:$D$22,Punkte!$E$1:$E$22)))</f>
        <v/>
      </c>
      <c r="X32" s="99">
        <f>IF($G32="x",0,IF(W32&lt;50,W32-COUNTIFS($G$5:$G32,"x"),0))</f>
        <v>0</v>
      </c>
      <c r="Y32" s="39" t="str">
        <f>IF(AND($G32="x",W32&gt;0),0,IF(ISERROR(LOOKUP(X32,Punkte!$D$1:$D$22,Punkte!$E$1:$E$22)),"",LOOKUP((X32),Punkte!$D$1:$D$22,Punkte!$E$1:$E$22)))</f>
        <v/>
      </c>
      <c r="AA32" s="99">
        <f>IF($G32="x",0,IF(Z32&lt;50,Z32-COUNTIFS($G$5:$G32,"x"),0))</f>
        <v>0</v>
      </c>
      <c r="AB32" s="39" t="str">
        <f>IF(AND($G32="x",Z32&gt;0),0,IF(ISERROR(LOOKUP(AA32,Punkte!$D$1:$D$22,Punkte!$E$1:$E$22)),"",LOOKUP((AA32),Punkte!$D$1:$D$22,Punkte!$E$1:$E$22)))</f>
        <v/>
      </c>
      <c r="AD32" s="99">
        <f>IF($G32="x",0,IF(AC32&lt;50,AC32-COUNTIFS($G$5:$G32,"x"),0))</f>
        <v>0</v>
      </c>
      <c r="AE32" s="39" t="str">
        <f>IF(AND($G32="x",AC32&gt;0),0,IF(ISERROR(LOOKUP(AD32,Punkte!$D$1:$D$22,Punkte!$E$1:$E$22)),"",LOOKUP((AD32),Punkte!$D$1:$D$22,Punkte!$E$1:$E$22)))</f>
        <v/>
      </c>
      <c r="AG32" s="99">
        <f>IF($G32="x",0,IF(AF32&lt;50,AF32-COUNTIFS($G$5:$G32,"x"),0))</f>
        <v>0</v>
      </c>
      <c r="AH32" s="39" t="str">
        <f>IF(AND($G32="x",AF32&gt;0),0,IF(ISERROR(LOOKUP(AG32,Punkte!$D$1:$D$22,Punkte!$E$1:$E$22)),"",LOOKUP((AG32),Punkte!$D$1:$D$22,Punkte!$E$1:$E$22)))</f>
        <v/>
      </c>
      <c r="AJ32" s="99">
        <f>IF($G32="x",0,IF(AI32&lt;50,AI32-COUNTIFS($G$5:$G32,"x"),0))</f>
        <v>0</v>
      </c>
      <c r="AK32" s="39" t="str">
        <f>IF(AND($G32="x",AI32&gt;0),0,IF(ISERROR(LOOKUP(AJ32,Punkte!$D$1:$D$22,Punkte!$E$1:$E$22)),"",LOOKUP((AJ32),Punkte!$D$1:$D$22,Punkte!$E$1:$E$22)))</f>
        <v/>
      </c>
      <c r="AM32" s="99">
        <f>IF($G32="x",0,IF(AL32&lt;50,AL32-COUNTIFS($G$5:$G32,"x"),0))</f>
        <v>0</v>
      </c>
      <c r="AN32" s="39" t="str">
        <f>IF(AND($G32="x",AL32&gt;0),0,IF(ISERROR(LOOKUP(AM32,Punkte!$D$1:$D$22,Punkte!$E$1:$E$22)),"",LOOKUP((AM32),Punkte!$D$1:$D$22,Punkte!$E$1:$E$22)))</f>
        <v/>
      </c>
      <c r="AO32" s="3">
        <v>21</v>
      </c>
      <c r="AP32" s="99">
        <v>0</v>
      </c>
      <c r="AQ32" s="39">
        <f>IF(AND($G32="x",AO32&gt;0),0,IF(ISERROR(LOOKUP(AP32,Punkte!$D$1:$D$22,Punkte!$E$1:$E$22)),"",LOOKUP((AP32),Punkte!$D$1:$D$22,Punkte!$E$1:$E$22)))</f>
        <v>0</v>
      </c>
      <c r="AR32" s="3">
        <v>25</v>
      </c>
      <c r="AS32" s="99">
        <v>0</v>
      </c>
      <c r="AT32" s="39">
        <f>IF(AND($G32="x",AR32&gt;0),0,IF(ISERROR(LOOKUP(AS32,Punkte!$D$1:$D$22,Punkte!$E$1:$E$22)),"",LOOKUP((AS32),Punkte!$D$1:$D$22,Punkte!$E$1:$E$22)))</f>
        <v>0</v>
      </c>
      <c r="AU32" s="120">
        <f t="shared" si="2"/>
        <v>2</v>
      </c>
    </row>
    <row r="33" spans="1:47" x14ac:dyDescent="0.25">
      <c r="A33" s="9">
        <f t="shared" si="0"/>
        <v>23</v>
      </c>
      <c r="B33" s="146">
        <f t="shared" si="1"/>
        <v>0</v>
      </c>
      <c r="C33" s="18">
        <v>33</v>
      </c>
      <c r="E33" s="15" t="s">
        <v>85</v>
      </c>
      <c r="F33" s="15" t="s">
        <v>86</v>
      </c>
      <c r="G33" s="172" t="s">
        <v>156</v>
      </c>
      <c r="H33" s="63"/>
      <c r="I33" s="99">
        <f>IF($G33="x",0,IF(H33&lt;50,H33-COUNTIFS($G$5:$G33,"x"),0))</f>
        <v>0</v>
      </c>
      <c r="J33" s="39" t="str">
        <f>IF(AND($G33="x",H33&gt;0),0,IF(ISERROR(LOOKUP(I33,Punkte!$D$1:$D$22,Punkte!$E$1:$E$22)),"",LOOKUP((I33),Punkte!$D$1:$D$22,Punkte!$E$1:$E$22)))</f>
        <v/>
      </c>
      <c r="L33" s="99">
        <f>IF($G33="x",0,IF(K33&lt;50,K33-COUNTIFS($G$5:$G33,"x"),0))</f>
        <v>0</v>
      </c>
      <c r="M33" s="39" t="str">
        <f>IF(AND($G33="x",K33&gt;0),0,IF(ISERROR(LOOKUP(L33,Punkte!$D$1:$D$22,Punkte!$E$1:$E$22)),"",LOOKUP((L33),Punkte!$D$1:$D$22,Punkte!$E$1:$E$22)))</f>
        <v/>
      </c>
      <c r="O33" s="99">
        <f>IF($G33="x",0,IF(N33&lt;50,N33-COUNTIFS($G$5:$G33,"x"),0))</f>
        <v>0</v>
      </c>
      <c r="P33" s="39" t="str">
        <f>IF(AND($G33="x",N33&gt;0),0,IF(ISERROR(LOOKUP(O33,Punkte!$D$1:$D$22,Punkte!$E$1:$E$22)),"",LOOKUP((O33),Punkte!$D$1:$D$22,Punkte!$E$1:$E$22)))</f>
        <v/>
      </c>
      <c r="R33" s="99">
        <f>IF($G33="x",0,IF(Q33&lt;50,Q33-COUNTIFS($G$5:$G33,"x"),0))</f>
        <v>0</v>
      </c>
      <c r="S33" s="39" t="str">
        <f>IF(AND($G33="x",Q33&gt;0),0,IF(ISERROR(LOOKUP(R33,Punkte!$D$1:$D$22,Punkte!$E$1:$E$22)),"",LOOKUP((R33),Punkte!$D$1:$D$22,Punkte!$E$1:$E$22)))</f>
        <v/>
      </c>
      <c r="U33" s="99">
        <f>IF($G33="x",0,IF(T33&lt;50,T33-COUNTIFS($G$5:$G33,"x"),0))</f>
        <v>0</v>
      </c>
      <c r="V33" s="39" t="str">
        <f>IF(AND($G33="x",T33&gt;0),0,IF(ISERROR(LOOKUP(U33,Punkte!$D$1:$D$22,Punkte!$E$1:$E$22)),"",LOOKUP((U33),Punkte!$D$1:$D$22,Punkte!$E$1:$E$22)))</f>
        <v/>
      </c>
      <c r="X33" s="99">
        <f>IF($G33="x",0,IF(W33&lt;50,W33-COUNTIFS($G$5:$G33,"x"),0))</f>
        <v>0</v>
      </c>
      <c r="Y33" s="39" t="str">
        <f>IF(AND($G33="x",W33&gt;0),0,IF(ISERROR(LOOKUP(X33,Punkte!$D$1:$D$22,Punkte!$E$1:$E$22)),"",LOOKUP((X33),Punkte!$D$1:$D$22,Punkte!$E$1:$E$22)))</f>
        <v/>
      </c>
      <c r="AA33" s="99">
        <f>IF($G33="x",0,IF(Z33&lt;50,Z33-COUNTIFS($G$5:$G33,"x"),0))</f>
        <v>0</v>
      </c>
      <c r="AB33" s="39" t="str">
        <f>IF(AND($G33="x",Z33&gt;0),0,IF(ISERROR(LOOKUP(AA33,Punkte!$D$1:$D$22,Punkte!$E$1:$E$22)),"",LOOKUP((AA33),Punkte!$D$1:$D$22,Punkte!$E$1:$E$22)))</f>
        <v/>
      </c>
      <c r="AD33" s="99">
        <f>IF($G33="x",0,IF(AC33&lt;50,AC33-COUNTIFS($G$5:$G33,"x"),0))</f>
        <v>0</v>
      </c>
      <c r="AE33" s="39" t="str">
        <f>IF(AND($G33="x",AC33&gt;0),0,IF(ISERROR(LOOKUP(AD33,Punkte!$D$1:$D$22,Punkte!$E$1:$E$22)),"",LOOKUP((AD33),Punkte!$D$1:$D$22,Punkte!$E$1:$E$22)))</f>
        <v/>
      </c>
      <c r="AF33" s="3">
        <v>24</v>
      </c>
      <c r="AG33" s="99">
        <v>0</v>
      </c>
      <c r="AH33" s="39">
        <f>IF(AND($G33="x",AF33&gt;0),0,IF(ISERROR(LOOKUP(AG33,Punkte!$D$1:$D$22,Punkte!$E$1:$E$22)),"",LOOKUP((AG33),Punkte!$D$1:$D$22,Punkte!$E$1:$E$22)))</f>
        <v>0</v>
      </c>
      <c r="AI33" s="3">
        <v>22</v>
      </c>
      <c r="AJ33" s="99">
        <v>0</v>
      </c>
      <c r="AK33" s="39">
        <f>IF(AND($G33="x",AI33&gt;0),0,IF(ISERROR(LOOKUP(AJ33,Punkte!$D$1:$D$22,Punkte!$E$1:$E$22)),"",LOOKUP((AJ33),Punkte!$D$1:$D$22,Punkte!$E$1:$E$22)))</f>
        <v>0</v>
      </c>
      <c r="AL33" s="3" t="s">
        <v>39</v>
      </c>
      <c r="AM33" s="99">
        <v>0</v>
      </c>
      <c r="AN33" s="39">
        <f>IF(AND($G33="x",AL33&gt;0),0,IF(ISERROR(LOOKUP(AM33,Punkte!$D$1:$D$22,Punkte!$E$1:$E$22)),"",LOOKUP((AM33),Punkte!$D$1:$D$22,Punkte!$E$1:$E$22)))</f>
        <v>0</v>
      </c>
      <c r="AO33" s="3">
        <v>23</v>
      </c>
      <c r="AP33" s="99">
        <v>0</v>
      </c>
      <c r="AQ33" s="39">
        <f>IF(AND($G33="x",AO33&gt;0),0,IF(ISERROR(LOOKUP(AP33,Punkte!$D$1:$D$22,Punkte!$E$1:$E$22)),"",LOOKUP((AP33),Punkte!$D$1:$D$22,Punkte!$E$1:$E$22)))</f>
        <v>0</v>
      </c>
      <c r="AR33" s="3">
        <v>26</v>
      </c>
      <c r="AS33" s="99">
        <v>0</v>
      </c>
      <c r="AT33" s="39">
        <f>IF(AND($G33="x",AR33&gt;0),0,IF(ISERROR(LOOKUP(AS33,Punkte!$D$1:$D$22,Punkte!$E$1:$E$22)),"",LOOKUP((AS33),Punkte!$D$1:$D$22,Punkte!$E$1:$E$22)))</f>
        <v>0</v>
      </c>
      <c r="AU33" s="120">
        <f t="shared" si="2"/>
        <v>4</v>
      </c>
    </row>
    <row r="34" spans="1:47" x14ac:dyDescent="0.25">
      <c r="A34" s="9">
        <f t="shared" si="0"/>
        <v>23</v>
      </c>
      <c r="B34" s="146">
        <f t="shared" si="1"/>
        <v>0</v>
      </c>
      <c r="C34" s="3">
        <v>97</v>
      </c>
      <c r="D34" s="1" t="s">
        <v>44</v>
      </c>
      <c r="E34" s="15" t="s">
        <v>135</v>
      </c>
      <c r="F34" s="15" t="s">
        <v>136</v>
      </c>
      <c r="G34" s="172" t="s">
        <v>156</v>
      </c>
      <c r="H34" s="63"/>
      <c r="I34" s="99">
        <f>IF($G34="x",0,IF(H34&lt;50,H34-COUNTIFS($G$5:$G34,"x"),0))</f>
        <v>0</v>
      </c>
      <c r="J34" s="39" t="str">
        <f>IF(AND($G34="x",H34&gt;0),0,IF(ISERROR(LOOKUP(I34,Punkte!$D$1:$D$22,Punkte!$E$1:$E$22)),"",LOOKUP((I34),Punkte!$D$1:$D$22,Punkte!$E$1:$E$22)))</f>
        <v/>
      </c>
      <c r="L34" s="99">
        <f>IF($G34="x",0,IF(K34&lt;50,K34-COUNTIFS($G$5:$G34,"x"),0))</f>
        <v>0</v>
      </c>
      <c r="M34" s="39" t="str">
        <f>IF(AND($G34="x",K34&gt;0),0,IF(ISERROR(LOOKUP(L34,Punkte!$D$1:$D$22,Punkte!$E$1:$E$22)),"",LOOKUP((L34),Punkte!$D$1:$D$22,Punkte!$E$1:$E$22)))</f>
        <v/>
      </c>
      <c r="N34" s="3">
        <v>30</v>
      </c>
      <c r="O34" s="99">
        <v>0</v>
      </c>
      <c r="P34" s="39">
        <f>IF(AND($G34="x",N34&gt;0),0,IF(ISERROR(LOOKUP(O34,Punkte!$D$1:$D$22,Punkte!$E$1:$E$22)),"",LOOKUP((O34),Punkte!$D$1:$D$22,Punkte!$E$1:$E$22)))</f>
        <v>0</v>
      </c>
      <c r="Q34" s="3">
        <v>29</v>
      </c>
      <c r="R34" s="99">
        <v>0</v>
      </c>
      <c r="S34" s="39">
        <f>IF(AND($G34="x",Q34&gt;0),0,IF(ISERROR(LOOKUP(R34,Punkte!$D$1:$D$22,Punkte!$E$1:$E$22)),"",LOOKUP((R34),Punkte!$D$1:$D$22,Punkte!$E$1:$E$22)))</f>
        <v>0</v>
      </c>
      <c r="U34" s="99">
        <f>IF($G34="x",0,IF(T34&lt;50,T34-COUNTIFS($G$5:$G34,"x"),0))</f>
        <v>0</v>
      </c>
      <c r="V34" s="39" t="str">
        <f>IF(AND($G34="x",T34&gt;0),0,IF(ISERROR(LOOKUP(U34,Punkte!$D$1:$D$22,Punkte!$E$1:$E$22)),"",LOOKUP((U34),Punkte!$D$1:$D$22,Punkte!$E$1:$E$22)))</f>
        <v/>
      </c>
      <c r="X34" s="99">
        <f>IF($G34="x",0,IF(W34&lt;50,W34-COUNTIFS($G$5:$G34,"x"),0))</f>
        <v>0</v>
      </c>
      <c r="Y34" s="39" t="str">
        <f>IF(AND($G34="x",W34&gt;0),0,IF(ISERROR(LOOKUP(X34,Punkte!$D$1:$D$22,Punkte!$E$1:$E$22)),"",LOOKUP((X34),Punkte!$D$1:$D$22,Punkte!$E$1:$E$22)))</f>
        <v/>
      </c>
      <c r="Z34" s="3">
        <v>28</v>
      </c>
      <c r="AA34" s="99">
        <v>0</v>
      </c>
      <c r="AB34" s="39">
        <f>IF(AND($G34="x",Z34&gt;0),0,IF(ISERROR(LOOKUP(AA34,Punkte!$D$1:$D$22,Punkte!$E$1:$E$22)),"",LOOKUP((AA34),Punkte!$D$1:$D$22,Punkte!$E$1:$E$22)))</f>
        <v>0</v>
      </c>
      <c r="AC34" s="3">
        <v>26</v>
      </c>
      <c r="AD34" s="99">
        <v>0</v>
      </c>
      <c r="AE34" s="39">
        <f>IF(AND($G34="x",AC34&gt;0),0,IF(ISERROR(LOOKUP(AD34,Punkte!$D$1:$D$22,Punkte!$E$1:$E$22)),"",LOOKUP((AD34),Punkte!$D$1:$D$22,Punkte!$E$1:$E$22)))</f>
        <v>0</v>
      </c>
      <c r="AG34" s="99">
        <f>IF($G34="x",0,IF(AF34&lt;50,AF34-COUNTIFS($G$5:$G34,"x"),0))</f>
        <v>0</v>
      </c>
      <c r="AH34" s="39" t="str">
        <f>IF(AND($G34="x",AF34&gt;0),0,IF(ISERROR(LOOKUP(AG34,Punkte!$D$1:$D$22,Punkte!$E$1:$E$22)),"",LOOKUP((AG34),Punkte!$D$1:$D$22,Punkte!$E$1:$E$22)))</f>
        <v/>
      </c>
      <c r="AJ34" s="99">
        <f>IF($G34="x",0,IF(AI34&lt;50,AI34-COUNTIFS($G$5:$G34,"x"),0))</f>
        <v>0</v>
      </c>
      <c r="AK34" s="39" t="str">
        <f>IF(AND($G34="x",AI34&gt;0),0,IF(ISERROR(LOOKUP(AJ34,Punkte!$D$1:$D$22,Punkte!$E$1:$E$22)),"",LOOKUP((AJ34),Punkte!$D$1:$D$22,Punkte!$E$1:$E$22)))</f>
        <v/>
      </c>
      <c r="AM34" s="99">
        <f>IF($G34="x",0,IF(AL34&lt;50,AL34-COUNTIFS($G$5:$G34,"x"),0))</f>
        <v>0</v>
      </c>
      <c r="AN34" s="39" t="str">
        <f>IF(AND($G34="x",AL34&gt;0),0,IF(ISERROR(LOOKUP(AM34,Punkte!$D$1:$D$22,Punkte!$E$1:$E$22)),"",LOOKUP((AM34),Punkte!$D$1:$D$22,Punkte!$E$1:$E$22)))</f>
        <v/>
      </c>
      <c r="AO34" s="3">
        <v>26</v>
      </c>
      <c r="AP34" s="99">
        <v>0</v>
      </c>
      <c r="AQ34" s="39">
        <f>IF(AND($G34="x",AO34&gt;0),0,IF(ISERROR(LOOKUP(AP34,Punkte!$D$1:$D$22,Punkte!$E$1:$E$22)),"",LOOKUP((AP34),Punkte!$D$1:$D$22,Punkte!$E$1:$E$22)))</f>
        <v>0</v>
      </c>
      <c r="AR34" s="3">
        <v>27</v>
      </c>
      <c r="AS34" s="99">
        <v>0</v>
      </c>
      <c r="AT34" s="39">
        <f>IF(AND($G34="x",AR34&gt;0),0,IF(ISERROR(LOOKUP(AS34,Punkte!$D$1:$D$22,Punkte!$E$1:$E$22)),"",LOOKUP((AS34),Punkte!$D$1:$D$22,Punkte!$E$1:$E$22)))</f>
        <v>0</v>
      </c>
      <c r="AU34" s="120">
        <f t="shared" si="2"/>
        <v>6</v>
      </c>
    </row>
    <row r="35" spans="1:47" x14ac:dyDescent="0.25">
      <c r="A35" s="9">
        <f t="shared" si="0"/>
        <v>23</v>
      </c>
      <c r="B35" s="146">
        <f t="shared" si="1"/>
        <v>0</v>
      </c>
      <c r="C35" s="3">
        <v>2</v>
      </c>
      <c r="D35" s="19"/>
      <c r="E35" s="15" t="s">
        <v>73</v>
      </c>
      <c r="F35" s="15" t="s">
        <v>211</v>
      </c>
      <c r="G35" s="172" t="s">
        <v>156</v>
      </c>
      <c r="H35" s="63"/>
      <c r="I35" s="99">
        <f>IF($G35="x",0,IF(H35&lt;50,H35-COUNTIFS($G$5:$G35,"x"),0))</f>
        <v>0</v>
      </c>
      <c r="J35" s="39" t="str">
        <f>IF(AND($G35="x",H35&gt;0),0,IF(ISERROR(LOOKUP(I35,Punkte!$D$1:$D$22,Punkte!$E$1:$E$22)),"",LOOKUP((I35),Punkte!$D$1:$D$22,Punkte!$E$1:$E$22)))</f>
        <v/>
      </c>
      <c r="L35" s="99">
        <f>IF($G35="x",0,IF(K35&lt;50,K35-COUNTIFS($G$5:$G35,"x"),0))</f>
        <v>0</v>
      </c>
      <c r="M35" s="39" t="str">
        <f>IF(AND($G35="x",K35&gt;0),0,IF(ISERROR(LOOKUP(L35,Punkte!$D$1:$D$22,Punkte!$E$1:$E$22)),"",LOOKUP((L35),Punkte!$D$1:$D$22,Punkte!$E$1:$E$22)))</f>
        <v/>
      </c>
      <c r="O35" s="99">
        <f>IF($G35="x",0,IF(N35&lt;50,N35-COUNTIFS($G$5:$G35,"x"),0))</f>
        <v>0</v>
      </c>
      <c r="P35" s="39" t="str">
        <f>IF(AND($G35="x",N35&gt;0),0,IF(ISERROR(LOOKUP(O35,Punkte!$D$1:$D$22,Punkte!$E$1:$E$22)),"",LOOKUP((O35),Punkte!$D$1:$D$22,Punkte!$E$1:$E$22)))</f>
        <v/>
      </c>
      <c r="R35" s="99">
        <f>IF($G35="x",0,IF(Q35&lt;50,Q35-COUNTIFS($G$5:$G35,"x"),0))</f>
        <v>0</v>
      </c>
      <c r="S35" s="39" t="str">
        <f>IF(AND($G35="x",Q35&gt;0),0,IF(ISERROR(LOOKUP(R35,Punkte!$D$1:$D$22,Punkte!$E$1:$E$22)),"",LOOKUP((R35),Punkte!$D$1:$D$22,Punkte!$E$1:$E$22)))</f>
        <v/>
      </c>
      <c r="U35" s="99">
        <f>IF($G35="x",0,IF(T35&lt;50,T35-COUNTIFS($G$5:$G35,"x"),0))</f>
        <v>0</v>
      </c>
      <c r="V35" s="39">
        <f>IF(AND($G35="x",T35&gt;0),0,IF(ISERROR(LOOKUP(U36,Punkte!$D$1:$D$22,Punkte!$E$1:$E$22)),"",LOOKUP((U36),Punkte!$D$1:$D$22,Punkte!$E$1:$E$22)))</f>
        <v>0</v>
      </c>
      <c r="X35" s="99">
        <f>IF($G35="x",0,IF(W35&lt;50,W35-COUNTIFS($G$5:$G35,"x"),0))</f>
        <v>0</v>
      </c>
      <c r="Y35" s="39" t="str">
        <f>IF(AND($G35="x",W35&gt;0),0,IF(ISERROR(LOOKUP(X35,Punkte!$D$1:$D$22,Punkte!$E$1:$E$22)),"",LOOKUP((X35),Punkte!$D$1:$D$22,Punkte!$E$1:$E$22)))</f>
        <v/>
      </c>
      <c r="AA35" s="99">
        <f>IF($G35="x",0,IF(Z35&lt;50,Z35-COUNTIFS($G$5:$G35,"x"),0))</f>
        <v>0</v>
      </c>
      <c r="AB35" s="39" t="str">
        <f>IF(AND($G35="x",Z35&gt;0),0,IF(ISERROR(LOOKUP(AA35,Punkte!$D$1:$D$22,Punkte!$E$1:$E$22)),"",LOOKUP((AA35),Punkte!$D$1:$D$22,Punkte!$E$1:$E$22)))</f>
        <v/>
      </c>
      <c r="AD35" s="99">
        <f>IF($G35="x",0,IF(AC35&lt;50,AC35-COUNTIFS($G$5:$G35,"x"),0))</f>
        <v>0</v>
      </c>
      <c r="AE35" s="39" t="str">
        <f>IF(AND($G35="x",AC35&gt;0),0,IF(ISERROR(LOOKUP(AD35,Punkte!$D$1:$D$22,Punkte!$E$1:$E$22)),"",LOOKUP((AD35),Punkte!$D$1:$D$22,Punkte!$E$1:$E$22)))</f>
        <v/>
      </c>
      <c r="AG35" s="99">
        <f>IF($G35="x",0,IF(AF35&lt;50,AF35-COUNTIFS($G$5:$G35,"x"),0))</f>
        <v>0</v>
      </c>
      <c r="AH35" s="39" t="str">
        <f>IF(AND($G35="x",AF35&gt;0),0,IF(ISERROR(LOOKUP(AG35,Punkte!$D$1:$D$22,Punkte!$E$1:$E$22)),"",LOOKUP((AG35),Punkte!$D$1:$D$22,Punkte!$E$1:$E$22)))</f>
        <v/>
      </c>
      <c r="AJ35" s="99">
        <f>IF($G35="x",0,IF(AI35&lt;50,AI35-COUNTIFS($G$5:$G35,"x"),0))</f>
        <v>0</v>
      </c>
      <c r="AK35" s="39" t="str">
        <f>IF(AND($G35="x",AI35&gt;0),0,IF(ISERROR(LOOKUP(AJ35,Punkte!$D$1:$D$22,Punkte!$E$1:$E$22)),"",LOOKUP((AJ35),Punkte!$D$1:$D$22,Punkte!$E$1:$E$22)))</f>
        <v/>
      </c>
      <c r="AM35" s="99">
        <f>IF($G35="x",0,IF(AL35&lt;50,AL35-COUNTIFS($G$5:$G35,"x"),0))</f>
        <v>0</v>
      </c>
      <c r="AN35" s="39" t="str">
        <f>IF(AND($G35="x",AL35&gt;0),0,IF(ISERROR(LOOKUP(AM35,Punkte!$D$1:$D$22,Punkte!$E$1:$E$22)),"",LOOKUP((AM35),Punkte!$D$1:$D$22,Punkte!$E$1:$E$22)))</f>
        <v/>
      </c>
      <c r="AO35" s="3">
        <v>27</v>
      </c>
      <c r="AP35" s="99">
        <v>0</v>
      </c>
      <c r="AQ35" s="39">
        <f>IF(AND($G35="x",AO35&gt;0),0,IF(ISERROR(LOOKUP(AP35,Punkte!$D$1:$D$22,Punkte!$E$1:$E$22)),"",LOOKUP((AP35),Punkte!$D$1:$D$22,Punkte!$E$1:$E$22)))</f>
        <v>0</v>
      </c>
      <c r="AR35" s="3">
        <v>28</v>
      </c>
      <c r="AS35" s="99">
        <v>0</v>
      </c>
      <c r="AT35" s="39">
        <f>IF(AND($G35="x",AR35&gt;0),0,IF(ISERROR(LOOKUP(AS35,Punkte!$D$1:$D$22,Punkte!$E$1:$E$22)),"",LOOKUP((AS35),Punkte!$D$1:$D$22,Punkte!$E$1:$E$22)))</f>
        <v>0</v>
      </c>
      <c r="AU35" s="120">
        <f t="shared" si="2"/>
        <v>2</v>
      </c>
    </row>
    <row r="36" spans="1:47" x14ac:dyDescent="0.25">
      <c r="A36" s="9">
        <f t="shared" si="0"/>
        <v>23</v>
      </c>
      <c r="B36" s="146">
        <f t="shared" si="1"/>
        <v>0</v>
      </c>
      <c r="C36" s="3">
        <v>23</v>
      </c>
      <c r="E36" s="15" t="s">
        <v>92</v>
      </c>
      <c r="F36" s="15" t="s">
        <v>55</v>
      </c>
      <c r="G36" s="172"/>
      <c r="H36" s="63">
        <v>25</v>
      </c>
      <c r="I36" s="99">
        <v>19</v>
      </c>
      <c r="J36" s="39">
        <f>IF(AND($G36="x",H36&gt;0),0,IF(ISERROR(LOOKUP(I36,Punkte!$D$1:$D$22,Punkte!$E$1:$E$22)),"",LOOKUP((I36),Punkte!$D$1:$D$22,Punkte!$E$1:$E$22)))</f>
        <v>0</v>
      </c>
      <c r="K36" s="3">
        <v>26</v>
      </c>
      <c r="L36" s="99">
        <v>21</v>
      </c>
      <c r="M36" s="39">
        <f>IF(AND($G36="x",K36&gt;0),0,IF(ISERROR(LOOKUP(L36,Punkte!$D$1:$D$22,Punkte!$E$1:$E$22)),"",LOOKUP((L36),Punkte!$D$1:$D$22,Punkte!$E$1:$E$22)))</f>
        <v>0</v>
      </c>
      <c r="N36" s="3">
        <v>28</v>
      </c>
      <c r="O36" s="99">
        <v>23</v>
      </c>
      <c r="P36" s="39">
        <f>IF(AND($G36="x",N36&gt;0),0,IF(ISERROR(LOOKUP(O36,Punkte!$D$1:$D$22,Punkte!$E$1:$E$22)),"",LOOKUP((O36),Punkte!$D$1:$D$22,Punkte!$E$1:$E$22)))</f>
        <v>0</v>
      </c>
      <c r="Q36" s="3">
        <v>27</v>
      </c>
      <c r="R36" s="99">
        <v>21</v>
      </c>
      <c r="S36" s="39">
        <f>IF(AND($G36="x",Q36&gt;0),0,IF(ISERROR(LOOKUP(R36,Punkte!$D$1:$D$22,Punkte!$E$1:$E$22)),"",LOOKUP((R36),Punkte!$D$1:$D$22,Punkte!$E$1:$E$22)))</f>
        <v>0</v>
      </c>
      <c r="T36" s="3">
        <v>29</v>
      </c>
      <c r="U36" s="99">
        <v>24</v>
      </c>
      <c r="V36" s="39">
        <f>IF(AND($G36="x",T36&gt;0),0,IF(ISERROR(LOOKUP(U36,Punkte!$D$1:$D$22,Punkte!$E$1:$E$22)),"",LOOKUP((U36),Punkte!$D$1:$D$22,Punkte!$E$1:$E$22)))</f>
        <v>0</v>
      </c>
      <c r="X36" s="99">
        <f>IF($G36="x",0,IF(W36&lt;50,W36-COUNTIFS($G$5:$G36,"x"),0))</f>
        <v>-8</v>
      </c>
      <c r="Y36" s="39" t="str">
        <f>IF(AND($G36="x",W36&gt;0),0,IF(ISERROR(LOOKUP(X36,Punkte!$D$1:$D$22,Punkte!$E$1:$E$22)),"",LOOKUP((X36),Punkte!$D$1:$D$22,Punkte!$E$1:$E$22)))</f>
        <v/>
      </c>
      <c r="Z36" s="3">
        <v>27</v>
      </c>
      <c r="AA36" s="99">
        <v>21</v>
      </c>
      <c r="AB36" s="39">
        <f>IF(AND($G36="x",Z36&gt;0),0,IF(ISERROR(LOOKUP(AA36,Punkte!$D$1:$D$22,Punkte!$E$1:$E$22)),"",LOOKUP((AA36),Punkte!$D$1:$D$22,Punkte!$E$1:$E$22)))</f>
        <v>0</v>
      </c>
      <c r="AC36" s="3">
        <v>29</v>
      </c>
      <c r="AD36" s="99">
        <v>21</v>
      </c>
      <c r="AE36" s="39">
        <f>IF(AND($G36="x",AC36&gt;0),0,IF(ISERROR(LOOKUP(AD36,Punkte!$D$1:$D$22,Punkte!$E$1:$E$22)),"",LOOKUP((AD36),Punkte!$D$1:$D$22,Punkte!$E$1:$E$22)))</f>
        <v>0</v>
      </c>
      <c r="AF36" s="3">
        <v>33</v>
      </c>
      <c r="AG36" s="99">
        <v>22</v>
      </c>
      <c r="AH36" s="39">
        <f>IF(AND($G36="x",AF36&gt;0),0,IF(ISERROR(LOOKUP(AG36,Punkte!$D$1:$D$22,Punkte!$E$1:$E$22)),"",LOOKUP((AG36),Punkte!$D$1:$D$22,Punkte!$E$1:$E$22)))</f>
        <v>0</v>
      </c>
      <c r="AI36" s="3">
        <v>28</v>
      </c>
      <c r="AJ36" s="99">
        <v>22</v>
      </c>
      <c r="AK36" s="39">
        <f>IF(AND($G36="x",AI36&gt;0),0,IF(ISERROR(LOOKUP(AJ36,Punkte!$D$1:$D$22,Punkte!$E$1:$E$22)),"",LOOKUP((AJ36),Punkte!$D$1:$D$22,Punkte!$E$1:$E$22)))</f>
        <v>0</v>
      </c>
      <c r="AL36" s="3" t="s">
        <v>47</v>
      </c>
      <c r="AM36" s="99">
        <v>0</v>
      </c>
      <c r="AN36" s="39" t="str">
        <f>IF(AND($G36="x",AL36&gt;0),0,IF(ISERROR(LOOKUP(AM36,Punkte!$D$1:$D$22,Punkte!$E$1:$E$22)),"",LOOKUP((AM36),Punkte!$D$1:$D$22,Punkte!$E$1:$E$22)))</f>
        <v/>
      </c>
      <c r="AO36" s="3">
        <v>30</v>
      </c>
      <c r="AP36" s="99">
        <v>20</v>
      </c>
      <c r="AQ36" s="39">
        <f>IF(AND($G36="x",AO36&gt;0),0,IF(ISERROR(LOOKUP(AP36,Punkte!$D$1:$D$22,Punkte!$E$1:$E$22)),"",LOOKUP((AP36),Punkte!$D$1:$D$22,Punkte!$E$1:$E$22)))</f>
        <v>0</v>
      </c>
      <c r="AR36" s="3">
        <v>29</v>
      </c>
      <c r="AS36" s="99">
        <v>21</v>
      </c>
      <c r="AT36" s="39">
        <f>IF(AND($G36="x",AR36&gt;0),0,IF(ISERROR(LOOKUP(AS36,Punkte!$D$1:$D$22,Punkte!$E$1:$E$22)),"",LOOKUP((AS36),Punkte!$D$1:$D$22,Punkte!$E$1:$E$22)))</f>
        <v>0</v>
      </c>
      <c r="AU36" s="120">
        <f t="shared" si="2"/>
        <v>11</v>
      </c>
    </row>
    <row r="37" spans="1:47" x14ac:dyDescent="0.25">
      <c r="A37" s="9">
        <f t="shared" si="0"/>
        <v>23</v>
      </c>
      <c r="B37" s="146">
        <f t="shared" si="1"/>
        <v>0</v>
      </c>
      <c r="C37" s="18">
        <v>4</v>
      </c>
      <c r="D37" s="20"/>
      <c r="E37" s="15" t="s">
        <v>64</v>
      </c>
      <c r="F37" s="15" t="s">
        <v>36</v>
      </c>
      <c r="G37" s="172" t="s">
        <v>156</v>
      </c>
      <c r="H37" s="63"/>
      <c r="I37" s="99">
        <f>IF($G37="x",0,IF(H37&lt;50,H37-COUNTIFS($G$5:$G37,"x"),0))</f>
        <v>0</v>
      </c>
      <c r="J37" s="39" t="str">
        <f>IF(AND($G37="x",H37&gt;0),0,IF(ISERROR(LOOKUP(I37,Punkte!$D$1:$D$22,Punkte!$E$1:$E$22)),"",LOOKUP((I37),Punkte!$D$1:$D$22,Punkte!$E$1:$E$22)))</f>
        <v/>
      </c>
      <c r="L37" s="99">
        <f>IF($G37="x",0,IF(K37&lt;50,K37-COUNTIFS($G$5:$G37,"x"),0))</f>
        <v>0</v>
      </c>
      <c r="M37" s="39" t="str">
        <f>IF(AND($G37="x",K37&gt;0),0,IF(ISERROR(LOOKUP(L37,Punkte!$D$1:$D$22,Punkte!$E$1:$E$22)),"",LOOKUP((L37),Punkte!$D$1:$D$22,Punkte!$E$1:$E$22)))</f>
        <v/>
      </c>
      <c r="O37" s="99">
        <f>IF($G37="x",0,IF(N37&lt;50,N37-COUNTIFS($G$5:$G37,"x"),0))</f>
        <v>0</v>
      </c>
      <c r="P37" s="39" t="str">
        <f>IF(AND($G37="x",N37&gt;0),0,IF(ISERROR(LOOKUP(O37,Punkte!$D$1:$D$22,Punkte!$E$1:$E$22)),"",LOOKUP((O37),Punkte!$D$1:$D$22,Punkte!$E$1:$E$22)))</f>
        <v/>
      </c>
      <c r="R37" s="99">
        <f>IF($G37="x",0,IF(Q37&lt;50,Q37-COUNTIFS($G$5:$G37,"x"),0))</f>
        <v>0</v>
      </c>
      <c r="S37" s="39" t="str">
        <f>IF(AND($G37="x",Q37&gt;0),0,IF(ISERROR(LOOKUP(R37,Punkte!$D$1:$D$22,Punkte!$E$1:$E$22)),"",LOOKUP((R37),Punkte!$D$1:$D$22,Punkte!$E$1:$E$22)))</f>
        <v/>
      </c>
      <c r="U37" s="99">
        <f>IF($G36="x",0,IF(T36&lt;50,T36-COUNTIFS($G$5:$G36,"x"),0))</f>
        <v>21</v>
      </c>
      <c r="V37" s="39" t="str">
        <f>IF(AND($G37="x",T37&gt;0),0,IF(ISERROR(LOOKUP(#REF!,Punkte!$D$1:$D$22,Punkte!$E$1:$E$22)),"",LOOKUP((#REF!),Punkte!$D$1:$D$22,Punkte!$E$1:$E$22)))</f>
        <v/>
      </c>
      <c r="X37" s="99">
        <f>IF($G37="x",0,IF(W37&lt;50,W37-COUNTIFS($G$5:$G37,"x"),0))</f>
        <v>0</v>
      </c>
      <c r="Y37" s="39" t="str">
        <f>IF(AND($G37="x",W37&gt;0),0,IF(ISERROR(LOOKUP(X37,Punkte!$D$1:$D$22,Punkte!$E$1:$E$22)),"",LOOKUP((X37),Punkte!$D$1:$D$22,Punkte!$E$1:$E$22)))</f>
        <v/>
      </c>
      <c r="AA37" s="99">
        <f>IF($G37="x",0,IF(Z37&lt;50,Z37-COUNTIFS($G$5:$G37,"x"),0))</f>
        <v>0</v>
      </c>
      <c r="AB37" s="39" t="str">
        <f>IF(AND($G37="x",Z37&gt;0),0,IF(ISERROR(LOOKUP(AA37,Punkte!$D$1:$D$22,Punkte!$E$1:$E$22)),"",LOOKUP((AA37),Punkte!$D$1:$D$22,Punkte!$E$1:$E$22)))</f>
        <v/>
      </c>
      <c r="AD37" s="99">
        <f>IF($G37="x",0,IF(AC37&lt;50,AC37-COUNTIFS($G$5:$G37,"x"),0))</f>
        <v>0</v>
      </c>
      <c r="AE37" s="39" t="str">
        <f>IF(AND($G37="x",AC37&gt;0),0,IF(ISERROR(LOOKUP(AD37,Punkte!$D$1:$D$22,Punkte!$E$1:$E$22)),"",LOOKUP((AD37),Punkte!$D$1:$D$22,Punkte!$E$1:$E$22)))</f>
        <v/>
      </c>
      <c r="AG37" s="99">
        <f>IF($G37="x",0,IF(AF37&lt;50,AF37-COUNTIFS($G$5:$G37,"x"),0))</f>
        <v>0</v>
      </c>
      <c r="AH37" s="39" t="str">
        <f>IF(AND($G37="x",AF37&gt;0),0,IF(ISERROR(LOOKUP(AG37,Punkte!$D$1:$D$22,Punkte!$E$1:$E$22)),"",LOOKUP((AG37),Punkte!$D$1:$D$22,Punkte!$E$1:$E$22)))</f>
        <v/>
      </c>
      <c r="AJ37" s="99">
        <f>IF($G37="x",0,IF(AI37&lt;50,AI37-COUNTIFS($G$5:$G37,"x"),0))</f>
        <v>0</v>
      </c>
      <c r="AK37" s="39" t="str">
        <f>IF(AND($G37="x",AI37&gt;0),0,IF(ISERROR(LOOKUP(AJ37,Punkte!$D$1:$D$22,Punkte!$E$1:$E$22)),"",LOOKUP((AJ37),Punkte!$D$1:$D$22,Punkte!$E$1:$E$22)))</f>
        <v/>
      </c>
      <c r="AM37" s="99">
        <f>IF($G37="x",0,IF(AL37&lt;50,AL37-COUNTIFS($G$5:$G37,"x"),0))</f>
        <v>0</v>
      </c>
      <c r="AN37" s="39" t="str">
        <f>IF(AND($G37="x",AL37&gt;0),0,IF(ISERROR(LOOKUP(AM37,Punkte!$D$1:$D$22,Punkte!$E$1:$E$22)),"",LOOKUP((AM37),Punkte!$D$1:$D$22,Punkte!$E$1:$E$22)))</f>
        <v/>
      </c>
      <c r="AO37" s="3">
        <v>11</v>
      </c>
      <c r="AP37" s="99">
        <v>0</v>
      </c>
      <c r="AQ37" s="39">
        <f>IF(AND($G37="x",AO37&gt;0),0,IF(ISERROR(LOOKUP(AP37,Punkte!$D$1:$D$22,Punkte!$E$1:$E$22)),"",LOOKUP((AP37),Punkte!$D$1:$D$22,Punkte!$E$1:$E$22)))</f>
        <v>0</v>
      </c>
      <c r="AR37" s="3" t="s">
        <v>47</v>
      </c>
      <c r="AS37" s="99">
        <v>0</v>
      </c>
      <c r="AT37" s="39">
        <f>IF(AND($G37="x",AR37&gt;0),0,IF(ISERROR(LOOKUP(AS37,Punkte!$D$1:$D$22,Punkte!$E$1:$E$22)),"",LOOKUP((AS37),Punkte!$D$1:$D$22,Punkte!$E$1:$E$22)))</f>
        <v>0</v>
      </c>
      <c r="AU37" s="120">
        <f t="shared" si="2"/>
        <v>2</v>
      </c>
    </row>
    <row r="38" spans="1:47" x14ac:dyDescent="0.25">
      <c r="A38" s="9">
        <f t="shared" si="0"/>
        <v>23</v>
      </c>
      <c r="B38" s="146">
        <f t="shared" si="1"/>
        <v>0</v>
      </c>
      <c r="C38" s="3">
        <v>58</v>
      </c>
      <c r="E38" s="15" t="s">
        <v>113</v>
      </c>
      <c r="F38" s="15" t="s">
        <v>114</v>
      </c>
      <c r="G38" s="172" t="s">
        <v>156</v>
      </c>
      <c r="H38" s="63"/>
      <c r="I38" s="99">
        <f>IF($G38="x",0,IF(H38&lt;50,H38-COUNTIFS($G$5:$G38,"x"),0))</f>
        <v>0</v>
      </c>
      <c r="J38" s="39" t="str">
        <f>IF(AND($G38="x",H38&gt;0),0,IF(ISERROR(LOOKUP(I38,Punkte!$D$1:$D$22,Punkte!$E$1:$E$22)),"",LOOKUP((I38),Punkte!$D$1:$D$22,Punkte!$E$1:$E$22)))</f>
        <v/>
      </c>
      <c r="L38" s="99">
        <f>IF($G38="x",0,IF(K38&lt;50,K38-COUNTIFS($G$5:$G38,"x"),0))</f>
        <v>0</v>
      </c>
      <c r="M38" s="39" t="str">
        <f>IF(AND($G38="x",K38&gt;0),0,IF(ISERROR(LOOKUP(L38,Punkte!$D$1:$D$22,Punkte!$E$1:$E$22)),"",LOOKUP((L38),Punkte!$D$1:$D$22,Punkte!$E$1:$E$22)))</f>
        <v/>
      </c>
      <c r="O38" s="99">
        <f>IF($G38="x",0,IF(N38&lt;50,N38-COUNTIFS($G$5:$G38,"x"),0))</f>
        <v>0</v>
      </c>
      <c r="P38" s="39" t="str">
        <f>IF(AND($G38="x",N38&gt;0),0,IF(ISERROR(LOOKUP(O38,Punkte!$D$1:$D$22,Punkte!$E$1:$E$22)),"",LOOKUP((O38),Punkte!$D$1:$D$22,Punkte!$E$1:$E$22)))</f>
        <v/>
      </c>
      <c r="R38" s="99">
        <f>IF($G38="x",0,IF(Q38&lt;50,Q38-COUNTIFS($G$5:$G38,"x"),0))</f>
        <v>0</v>
      </c>
      <c r="S38" s="39" t="str">
        <f>IF(AND($G38="x",Q38&gt;0),0,IF(ISERROR(LOOKUP(R38,Punkte!$D$1:$D$22,Punkte!$E$1:$E$22)),"",LOOKUP((R38),Punkte!$D$1:$D$22,Punkte!$E$1:$E$22)))</f>
        <v/>
      </c>
      <c r="U38" s="99">
        <f>IF($G38="x",0,IF(T38&lt;50,T38-COUNTIFS($G$5:$G38,"x"),0))</f>
        <v>0</v>
      </c>
      <c r="V38" s="39" t="str">
        <f>IF(AND($G38="x",T38&gt;0),0,IF(ISERROR(LOOKUP(U38,Punkte!$D$1:$D$22,Punkte!$E$1:$E$22)),"",LOOKUP((U38),Punkte!$D$1:$D$22,Punkte!$E$1:$E$22)))</f>
        <v/>
      </c>
      <c r="X38" s="99">
        <f>IF($G38="x",0,IF(W38&lt;50,W38-COUNTIFS($G$5:$G38,"x"),0))</f>
        <v>0</v>
      </c>
      <c r="Y38" s="39" t="str">
        <f>IF(AND($G38="x",W38&gt;0),0,IF(ISERROR(LOOKUP(X38,Punkte!$D$1:$D$22,Punkte!$E$1:$E$22)),"",LOOKUP((X38),Punkte!$D$1:$D$22,Punkte!$E$1:$E$22)))</f>
        <v/>
      </c>
      <c r="Z38" s="3">
        <v>26</v>
      </c>
      <c r="AA38" s="99">
        <v>0</v>
      </c>
      <c r="AB38" s="39">
        <f>IF(AND($G38="x",Z38&gt;0),0,IF(ISERROR(LOOKUP(AA38,Punkte!$D$1:$D$22,Punkte!$E$1:$E$22)),"",LOOKUP((AA38),Punkte!$D$1:$D$22,Punkte!$E$1:$E$22)))</f>
        <v>0</v>
      </c>
      <c r="AC38" s="3">
        <v>28</v>
      </c>
      <c r="AD38" s="99">
        <v>0</v>
      </c>
      <c r="AE38" s="39">
        <f>IF(AND($G38="x",AC38&gt;0),0,IF(ISERROR(LOOKUP(AD38,Punkte!$D$1:$D$22,Punkte!$E$1:$E$22)),"",LOOKUP((AD38),Punkte!$D$1:$D$22,Punkte!$E$1:$E$22)))</f>
        <v>0</v>
      </c>
      <c r="AF38" s="3">
        <v>31</v>
      </c>
      <c r="AG38" s="99">
        <v>0</v>
      </c>
      <c r="AH38" s="39">
        <f>IF(AND($G38="x",AF38&gt;0),0,IF(ISERROR(LOOKUP(AG38,Punkte!$D$1:$D$22,Punkte!$E$1:$E$22)),"",LOOKUP((AG38),Punkte!$D$1:$D$22,Punkte!$E$1:$E$22)))</f>
        <v>0</v>
      </c>
      <c r="AI38" s="3" t="s">
        <v>47</v>
      </c>
      <c r="AJ38" s="99">
        <v>0</v>
      </c>
      <c r="AK38" s="39">
        <f>IF(AND($G38="x",AI38&gt;0),0,IF(ISERROR(LOOKUP(AJ38,Punkte!$D$1:$D$22,Punkte!$E$1:$E$22)),"",LOOKUP((AJ38),Punkte!$D$1:$D$22,Punkte!$E$1:$E$22)))</f>
        <v>0</v>
      </c>
      <c r="AL38" s="3" t="s">
        <v>47</v>
      </c>
      <c r="AM38" s="99">
        <v>0</v>
      </c>
      <c r="AN38" s="39">
        <f>IF(AND($G38="x",AL38&gt;0),0,IF(ISERROR(LOOKUP(AM38,Punkte!$D$1:$D$22,Punkte!$E$1:$E$22)),"",LOOKUP((AM38),Punkte!$D$1:$D$22,Punkte!$E$1:$E$22)))</f>
        <v>0</v>
      </c>
      <c r="AO38" s="3">
        <v>28</v>
      </c>
      <c r="AP38" s="99">
        <v>0</v>
      </c>
      <c r="AQ38" s="39">
        <f>IF(AND($G38="x",AO38&gt;0),0,IF(ISERROR(LOOKUP(AP38,Punkte!$D$1:$D$22,Punkte!$E$1:$E$22)),"",LOOKUP((AP38),Punkte!$D$1:$D$22,Punkte!$E$1:$E$22)))</f>
        <v>0</v>
      </c>
      <c r="AR38" s="3" t="s">
        <v>47</v>
      </c>
      <c r="AS38" s="99">
        <v>0</v>
      </c>
      <c r="AT38" s="39">
        <f>IF(AND($G38="x",AR38&gt;0),0,IF(ISERROR(LOOKUP(AS38,Punkte!$D$1:$D$22,Punkte!$E$1:$E$22)),"",LOOKUP((AS38),Punkte!$D$1:$D$22,Punkte!$E$1:$E$22)))</f>
        <v>0</v>
      </c>
      <c r="AU38" s="120">
        <f t="shared" si="2"/>
        <v>6</v>
      </c>
    </row>
    <row r="39" spans="1:47" x14ac:dyDescent="0.25">
      <c r="A39" s="9">
        <f t="shared" si="0"/>
        <v>23</v>
      </c>
      <c r="B39" s="146">
        <f t="shared" si="1"/>
        <v>0</v>
      </c>
      <c r="C39" s="3">
        <v>44</v>
      </c>
      <c r="E39" s="21" t="s">
        <v>112</v>
      </c>
      <c r="F39" s="21" t="s">
        <v>43</v>
      </c>
      <c r="G39" s="172"/>
      <c r="H39" s="63"/>
      <c r="I39" s="99">
        <f>IF($G39="x",0,IF(H39&lt;50,H39-COUNTIFS($G$5:$G39,"x"),0))</f>
        <v>-10</v>
      </c>
      <c r="J39" s="39" t="str">
        <f>IF(AND($G39="x",H39&gt;0),0,IF(ISERROR(LOOKUP(I39,Punkte!$D$1:$D$22,Punkte!$E$1:$E$22)),"",LOOKUP((I39),Punkte!$D$1:$D$22,Punkte!$E$1:$E$22)))</f>
        <v/>
      </c>
      <c r="L39" s="99">
        <f>IF($G39="x",0,IF(K39&lt;50,K39-COUNTIFS($G$5:$G39,"x"),0))</f>
        <v>-10</v>
      </c>
      <c r="M39" s="39" t="str">
        <f>IF(AND($G39="x",K39&gt;0),0,IF(ISERROR(LOOKUP(L39,Punkte!$D$1:$D$22,Punkte!$E$1:$E$22)),"",LOOKUP((L39),Punkte!$D$1:$D$22,Punkte!$E$1:$E$22)))</f>
        <v/>
      </c>
      <c r="O39" s="99">
        <f>IF($G39="x",0,IF(N39&lt;50,N39-COUNTIFS($G$5:$G39,"x"),0))</f>
        <v>-10</v>
      </c>
      <c r="P39" s="39" t="str">
        <f>IF(AND($G39="x",N39&gt;0),0,IF(ISERROR(LOOKUP(O39,Punkte!$D$1:$D$22,Punkte!$E$1:$E$22)),"",LOOKUP((O39),Punkte!$D$1:$D$22,Punkte!$E$1:$E$22)))</f>
        <v/>
      </c>
      <c r="R39" s="99">
        <f>IF($G39="x",0,IF(Q39&lt;50,Q39-COUNTIFS($G$5:$G39,"x"),0))</f>
        <v>-10</v>
      </c>
      <c r="S39" s="39" t="str">
        <f>IF(AND($G39="x",Q39&gt;0),0,IF(ISERROR(LOOKUP(R39,Punkte!$D$1:$D$22,Punkte!$E$1:$E$22)),"",LOOKUP((R39),Punkte!$D$1:$D$22,Punkte!$E$1:$E$22)))</f>
        <v/>
      </c>
      <c r="T39" s="3">
        <v>26</v>
      </c>
      <c r="U39" s="99">
        <v>21</v>
      </c>
      <c r="V39" s="39">
        <f>IF(AND($G39="x",T39&gt;0),0,IF(ISERROR(LOOKUP(U39,Punkte!$D$1:$D$22,Punkte!$E$1:$E$22)),"",LOOKUP((U39),Punkte!$D$1:$D$22,Punkte!$E$1:$E$22)))</f>
        <v>0</v>
      </c>
      <c r="X39" s="99">
        <f>IF($G39="x",0,IF(W39&lt;50,W39-COUNTIFS($G$5:$G39,"x"),0))</f>
        <v>-10</v>
      </c>
      <c r="Y39" s="39" t="str">
        <f>IF(AND($G39="x",W39&gt;0),0,IF(ISERROR(LOOKUP(X39,Punkte!$D$1:$D$22,Punkte!$E$1:$E$22)),"",LOOKUP((X39),Punkte!$D$1:$D$22,Punkte!$E$1:$E$22)))</f>
        <v/>
      </c>
      <c r="AA39" s="99">
        <f>IF($G39="x",0,IF(Z39&lt;50,Z39-COUNTIFS($G$5:$G39,"x"),0))</f>
        <v>-10</v>
      </c>
      <c r="AB39" s="39" t="str">
        <f>IF(AND($G39="x",Z39&gt;0),0,IF(ISERROR(LOOKUP(AA39,Punkte!$D$1:$D$22,Punkte!$E$1:$E$22)),"",LOOKUP((AA39),Punkte!$D$1:$D$22,Punkte!$E$1:$E$22)))</f>
        <v/>
      </c>
      <c r="AD39" s="99">
        <f>IF($G39="x",0,IF(AC39&lt;50,AC39-COUNTIFS($G$5:$G39,"x"),0))</f>
        <v>-10</v>
      </c>
      <c r="AE39" s="39" t="str">
        <f>IF(AND($G39="x",AC39&gt;0),0,IF(ISERROR(LOOKUP(AD39,Punkte!$D$1:$D$22,Punkte!$E$1:$E$22)),"",LOOKUP((AD39),Punkte!$D$1:$D$22,Punkte!$E$1:$E$22)))</f>
        <v/>
      </c>
      <c r="AF39" s="3">
        <v>27</v>
      </c>
      <c r="AG39" s="99">
        <v>19</v>
      </c>
      <c r="AH39" s="39">
        <f>IF(AND($G39="x",AF39&gt;0),0,IF(ISERROR(LOOKUP(AG39,Punkte!$D$1:$D$22,Punkte!$E$1:$E$22)),"",LOOKUP((AG39),Punkte!$D$1:$D$22,Punkte!$E$1:$E$22)))</f>
        <v>0</v>
      </c>
      <c r="AI39" s="3">
        <v>23</v>
      </c>
      <c r="AJ39" s="99">
        <v>18</v>
      </c>
      <c r="AK39" s="39">
        <f>IF(AND($G39="x",AI39&gt;0),0,IF(ISERROR(LOOKUP(AJ39,Punkte!$D$1:$D$22,Punkte!$E$1:$E$22)),"",LOOKUP((AJ39),Punkte!$D$1:$D$22,Punkte!$E$1:$E$22)))</f>
        <v>0</v>
      </c>
      <c r="AL39" s="3">
        <v>22</v>
      </c>
      <c r="AM39" s="99">
        <v>18</v>
      </c>
      <c r="AN39" s="39">
        <f>IF(AND($G39="x",AL39&gt;0),0,IF(ISERROR(LOOKUP(AM39,Punkte!$D$1:$D$22,Punkte!$E$1:$E$22)),"",LOOKUP((AM39),Punkte!$D$1:$D$22,Punkte!$E$1:$E$22)))</f>
        <v>0</v>
      </c>
      <c r="AO39" s="3">
        <v>22</v>
      </c>
      <c r="AP39" s="99">
        <v>16</v>
      </c>
      <c r="AQ39" s="39">
        <f>IF(AND($G39="x",AO39&gt;0),0,IF(ISERROR(LOOKUP(AP39,Punkte!$D$1:$D$22,Punkte!$E$1:$E$22)),"",LOOKUP((AP39),Punkte!$D$1:$D$22,Punkte!$E$1:$E$22)))</f>
        <v>0</v>
      </c>
      <c r="AS39" s="99">
        <f>IF($G39="x",0,IF(AR39&lt;50,AR39-COUNTIFS($G$5:$G39,"x"),0))</f>
        <v>-10</v>
      </c>
      <c r="AT39" s="39" t="str">
        <f>IF(AND($G39="x",AR39&gt;0),0,IF(ISERROR(LOOKUP(AS39,Punkte!$D$1:$D$22,Punkte!$E$1:$E$22)),"",LOOKUP((AS39),Punkte!$D$1:$D$22,Punkte!$E$1:$E$22)))</f>
        <v/>
      </c>
      <c r="AU39" s="120">
        <f t="shared" si="2"/>
        <v>4</v>
      </c>
    </row>
    <row r="40" spans="1:47" x14ac:dyDescent="0.25">
      <c r="A40" s="9">
        <f t="shared" si="0"/>
        <v>23</v>
      </c>
      <c r="B40" s="146">
        <f t="shared" si="1"/>
        <v>0</v>
      </c>
      <c r="C40" s="3">
        <v>51</v>
      </c>
      <c r="E40" s="15" t="s">
        <v>105</v>
      </c>
      <c r="F40" s="15" t="s">
        <v>229</v>
      </c>
      <c r="G40" s="172"/>
      <c r="H40" s="63"/>
      <c r="I40" s="99">
        <f>IF($G40="x",0,IF(H40&lt;50,H40-COUNTIFS($G$5:$G40,"x"),0))</f>
        <v>-10</v>
      </c>
      <c r="J40" s="39" t="str">
        <f>IF(AND($G40="x",H40&gt;0),0,IF(ISERROR(LOOKUP(I40,Punkte!$D$1:$D$22,Punkte!$E$1:$E$22)),"",LOOKUP((I40),Punkte!$D$1:$D$22,Punkte!$E$1:$E$22)))</f>
        <v/>
      </c>
      <c r="L40" s="99">
        <f>IF($G40="x",0,IF(K40&lt;50,K40-COUNTIFS($G$5:$G40,"x"),0))</f>
        <v>-10</v>
      </c>
      <c r="M40" s="39" t="str">
        <f>IF(AND($G40="x",K40&gt;0),0,IF(ISERROR(LOOKUP(L40,Punkte!$D$1:$D$22,Punkte!$E$1:$E$22)),"",LOOKUP((L40),Punkte!$D$1:$D$22,Punkte!$E$1:$E$22)))</f>
        <v/>
      </c>
      <c r="N40" s="3">
        <v>29</v>
      </c>
      <c r="O40" s="99">
        <v>24</v>
      </c>
      <c r="P40" s="39">
        <f>IF(AND($G40="x",N40&gt;0),0,IF(ISERROR(LOOKUP(O40,Punkte!$D$1:$D$22,Punkte!$E$1:$E$22)),"",LOOKUP((O40),Punkte!$D$1:$D$22,Punkte!$E$1:$E$22)))</f>
        <v>0</v>
      </c>
      <c r="Q40" s="3">
        <v>28</v>
      </c>
      <c r="R40" s="99">
        <v>22</v>
      </c>
      <c r="S40" s="39">
        <f>IF(AND($G40="x",Q40&gt;0),0,IF(ISERROR(LOOKUP(R40,Punkte!$D$1:$D$22,Punkte!$E$1:$E$22)),"",LOOKUP((R40),Punkte!$D$1:$D$22,Punkte!$E$1:$E$22)))</f>
        <v>0</v>
      </c>
      <c r="T40" s="3">
        <v>27</v>
      </c>
      <c r="U40" s="99">
        <v>22</v>
      </c>
      <c r="V40" s="39">
        <f>IF(AND($G40="x",T40&gt;0),0,IF(ISERROR(LOOKUP(U40,Punkte!$D$1:$D$22,Punkte!$E$1:$E$22)),"",LOOKUP((U40),Punkte!$D$1:$D$22,Punkte!$E$1:$E$22)))</f>
        <v>0</v>
      </c>
      <c r="X40" s="99">
        <f>IF($G40="x",0,IF(W40&lt;50,W40-COUNTIFS($G$5:$G40,"x"),0))</f>
        <v>-10</v>
      </c>
      <c r="Y40" s="39" t="str">
        <f>IF(AND($G40="x",W40&gt;0),0,IF(ISERROR(LOOKUP(X40,Punkte!$D$1:$D$22,Punkte!$E$1:$E$22)),"",LOOKUP((X40),Punkte!$D$1:$D$22,Punkte!$E$1:$E$22)))</f>
        <v/>
      </c>
      <c r="Z40" s="3">
        <v>25</v>
      </c>
      <c r="AA40" s="99">
        <v>20</v>
      </c>
      <c r="AB40" s="39">
        <f>IF(AND($G40="x",Z40&gt;0),0,IF(ISERROR(LOOKUP(AA40,Punkte!$D$1:$D$22,Punkte!$E$1:$E$22)),"",LOOKUP((AA40),Punkte!$D$1:$D$22,Punkte!$E$1:$E$22)))</f>
        <v>0</v>
      </c>
      <c r="AC40" s="3">
        <v>25</v>
      </c>
      <c r="AD40" s="99">
        <v>20</v>
      </c>
      <c r="AE40" s="39">
        <f>IF(AND($G40="x",AC40&gt;0),0,IF(ISERROR(LOOKUP(AD40,Punkte!$D$1:$D$22,Punkte!$E$1:$E$22)),"",LOOKUP((AD40),Punkte!$D$1:$D$22,Punkte!$E$1:$E$22)))</f>
        <v>0</v>
      </c>
      <c r="AF40" s="3">
        <v>28</v>
      </c>
      <c r="AG40" s="99">
        <v>20</v>
      </c>
      <c r="AH40" s="39">
        <f>IF(AND($G40="x",AF40&gt;0),0,IF(ISERROR(LOOKUP(AG40,Punkte!$D$1:$D$22,Punkte!$E$1:$E$22)),"",LOOKUP((AG40),Punkte!$D$1:$D$22,Punkte!$E$1:$E$22)))</f>
        <v>0</v>
      </c>
      <c r="AI40" s="3">
        <v>27</v>
      </c>
      <c r="AJ40" s="99">
        <v>21</v>
      </c>
      <c r="AK40" s="39">
        <f>IF(AND($G40="x",AI40&gt;0),0,IF(ISERROR(LOOKUP(AJ40,Punkte!$D$1:$D$22,Punkte!$E$1:$E$22)),"",LOOKUP((AJ40),Punkte!$D$1:$D$22,Punkte!$E$1:$E$22)))</f>
        <v>0</v>
      </c>
      <c r="AL40" s="3">
        <v>26</v>
      </c>
      <c r="AM40" s="99">
        <v>21</v>
      </c>
      <c r="AN40" s="39">
        <f>IF(AND($G40="x",AL40&gt;0),0,IF(ISERROR(LOOKUP(AM40,Punkte!$D$1:$D$22,Punkte!$E$1:$E$22)),"",LOOKUP((AM40),Punkte!$D$1:$D$22,Punkte!$E$1:$E$22)))</f>
        <v>0</v>
      </c>
      <c r="AO40" s="3">
        <v>29</v>
      </c>
      <c r="AP40" s="99">
        <v>19</v>
      </c>
      <c r="AQ40" s="39">
        <f>IF(AND($G40="x",AO40&gt;0),0,IF(ISERROR(LOOKUP(AP40,Punkte!$D$1:$D$22,Punkte!$E$1:$E$22)),"",LOOKUP((AP40),Punkte!$D$1:$D$22,Punkte!$E$1:$E$22)))</f>
        <v>0</v>
      </c>
      <c r="AS40" s="99">
        <f>IF($G40="x",0,IF(AR40&lt;50,AR40-COUNTIFS($G$5:$G40,"x"),0))</f>
        <v>-10</v>
      </c>
      <c r="AT40" s="39" t="str">
        <f>IF(AND($G40="x",AR40&gt;0),0,IF(ISERROR(LOOKUP(AS40,Punkte!$D$1:$D$22,Punkte!$E$1:$E$22)),"",LOOKUP((AS40),Punkte!$D$1:$D$22,Punkte!$E$1:$E$22)))</f>
        <v/>
      </c>
      <c r="AU40" s="120">
        <f t="shared" si="2"/>
        <v>8</v>
      </c>
    </row>
    <row r="41" spans="1:47" x14ac:dyDescent="0.25">
      <c r="A41" s="9">
        <f t="shared" si="0"/>
        <v>23</v>
      </c>
      <c r="B41" s="146">
        <f t="shared" si="1"/>
        <v>0</v>
      </c>
      <c r="C41" s="18">
        <v>12</v>
      </c>
      <c r="D41" s="20"/>
      <c r="E41" s="15" t="s">
        <v>302</v>
      </c>
      <c r="F41" s="15" t="s">
        <v>136</v>
      </c>
      <c r="G41" s="172" t="s">
        <v>156</v>
      </c>
      <c r="H41" s="63">
        <v>11</v>
      </c>
      <c r="I41" s="99">
        <v>0</v>
      </c>
      <c r="J41" s="39">
        <f>IF(AND($G41="x",H41&gt;0),0,IF(ISERROR(LOOKUP(I41,Punkte!$D$1:$D$22,Punkte!$E$1:$E$22)),"",LOOKUP((I41),Punkte!$D$1:$D$22,Punkte!$E$1:$E$22)))</f>
        <v>0</v>
      </c>
      <c r="K41" s="3">
        <v>12</v>
      </c>
      <c r="L41" s="99">
        <v>0</v>
      </c>
      <c r="M41" s="39">
        <f>IF(AND($G41="x",K41&gt;0),0,IF(ISERROR(LOOKUP(L41,Punkte!$D$1:$D$22,Punkte!$E$1:$E$22)),"",LOOKUP((L41),Punkte!$D$1:$D$22,Punkte!$E$1:$E$22)))</f>
        <v>0</v>
      </c>
      <c r="N41" s="3" t="s">
        <v>39</v>
      </c>
      <c r="O41" s="99">
        <v>1</v>
      </c>
      <c r="P41" s="39">
        <f>IF(AND($G41="x",N41&gt;0),0,IF(ISERROR(LOOKUP(O41,Punkte!$D$1:$D$22,Punkte!$E$1:$E$22)),"",LOOKUP((O41),Punkte!$D$1:$D$22,Punkte!$E$1:$E$22)))</f>
        <v>0</v>
      </c>
      <c r="Q41" s="3" t="s">
        <v>39</v>
      </c>
      <c r="R41" s="99">
        <v>1</v>
      </c>
      <c r="S41" s="39">
        <f>IF(AND($G41="x",Q41&gt;0),0,IF(ISERROR(LOOKUP(R41,Punkte!$D$1:$D$22,Punkte!$E$1:$E$22)),"",LOOKUP((R41),Punkte!$D$1:$D$22,Punkte!$E$1:$E$22)))</f>
        <v>0</v>
      </c>
      <c r="U41" s="99">
        <f>IF($G41="x",0,IF(T41&lt;50,T41-COUNTIFS($G$5:$G41,"x"),0))</f>
        <v>0</v>
      </c>
      <c r="V41" s="39" t="str">
        <f>IF(AND($G41="x",T41&gt;0),0,IF(ISERROR(LOOKUP(U41,Punkte!$D$1:$D$22,Punkte!$E$1:$E$22)),"",LOOKUP((U41),Punkte!$D$1:$D$22,Punkte!$E$1:$E$22)))</f>
        <v/>
      </c>
      <c r="X41" s="99">
        <f>IF($G41="x",0,IF(W41&lt;50,W41-COUNTIFS($G$5:$G41,"x"),0))</f>
        <v>0</v>
      </c>
      <c r="Y41" s="39" t="str">
        <f>IF(AND($G41="x",W41&gt;0),0,IF(ISERROR(LOOKUP(X41,Punkte!$D$1:$D$22,Punkte!$E$1:$E$22)),"",LOOKUP((X41),Punkte!$D$1:$D$22,Punkte!$E$1:$E$22)))</f>
        <v/>
      </c>
      <c r="AA41" s="99">
        <f>IF($G41="x",0,IF(Z41&lt;50,Z41-COUNTIFS($G$5:$G41,"x"),0))</f>
        <v>0</v>
      </c>
      <c r="AB41" s="39" t="str">
        <f>IF(AND($G41="x",Z41&gt;0),0,IF(ISERROR(LOOKUP(AA41,Punkte!$D$1:$D$22,Punkte!$E$1:$E$22)),"",LOOKUP((AA41),Punkte!$D$1:$D$22,Punkte!$E$1:$E$22)))</f>
        <v/>
      </c>
      <c r="AD41" s="99">
        <f>IF($G41="x",0,IF(AC41&lt;50,AC41-COUNTIFS($G$5:$G41,"x"),0))</f>
        <v>0</v>
      </c>
      <c r="AE41" s="39" t="str">
        <f>IF(AND($G41="x",AC41&gt;0),0,IF(ISERROR(LOOKUP(AD41,Punkte!$D$1:$D$22,Punkte!$E$1:$E$22)),"",LOOKUP((AD41),Punkte!$D$1:$D$22,Punkte!$E$1:$E$22)))</f>
        <v/>
      </c>
      <c r="AG41" s="99">
        <f>IF($G41="x",0,IF(AF41&lt;50,AF41-COUNTIFS($G$5:$G41,"x"),0))</f>
        <v>0</v>
      </c>
      <c r="AH41" s="39" t="str">
        <f>IF(AND($G41="x",AF41&gt;0),0,IF(ISERROR(LOOKUP(AG41,Punkte!$D$1:$D$22,Punkte!$E$1:$E$22)),"",LOOKUP((AG41),Punkte!$D$1:$D$22,Punkte!$E$1:$E$22)))</f>
        <v/>
      </c>
      <c r="AJ41" s="99">
        <f>IF($G41="x",0,IF(AI41&lt;50,AI41-COUNTIFS($G$5:$G41,"x"),0))</f>
        <v>0</v>
      </c>
      <c r="AK41" s="39" t="str">
        <f>IF(AND($G41="x",AI41&gt;0),0,IF(ISERROR(LOOKUP(AJ41,Punkte!$D$1:$D$22,Punkte!$E$1:$E$22)),"",LOOKUP((AJ41),Punkte!$D$1:$D$22,Punkte!$E$1:$E$22)))</f>
        <v/>
      </c>
      <c r="AM41" s="99">
        <f>IF($G41="x",0,IF(AL41&lt;50,AL41-COUNTIFS($G$5:$G41,"x"),0))</f>
        <v>0</v>
      </c>
      <c r="AN41" s="39" t="str">
        <f>IF(AND($G41="x",AL41&gt;0),0,IF(ISERROR(LOOKUP(AM41,Punkte!$D$1:$D$22,Punkte!$E$1:$E$22)),"",LOOKUP((AM41),Punkte!$D$1:$D$22,Punkte!$E$1:$E$22)))</f>
        <v/>
      </c>
      <c r="AO41" s="3" t="s">
        <v>39</v>
      </c>
      <c r="AP41" s="99">
        <v>0</v>
      </c>
      <c r="AQ41" s="39">
        <f>IF(AND($G41="x",AO41&gt;0),0,IF(ISERROR(LOOKUP(AP41,Punkte!$D$1:$D$22,Punkte!$E$1:$E$22)),"",LOOKUP((AP41),Punkte!$D$1:$D$22,Punkte!$E$1:$E$22)))</f>
        <v>0</v>
      </c>
      <c r="AS41" s="99">
        <f>IF($G41="x",0,IF(AR41&lt;50,AR41-COUNTIFS($G$5:$G41,"x"),0))</f>
        <v>0</v>
      </c>
      <c r="AT41" s="39" t="str">
        <f>IF(AND($G41="x",AR41&gt;0),0,IF(ISERROR(LOOKUP(AS41,Punkte!$D$1:$D$22,Punkte!$E$1:$E$22)),"",LOOKUP((AS41),Punkte!$D$1:$D$22,Punkte!$E$1:$E$22)))</f>
        <v/>
      </c>
      <c r="AU41" s="120">
        <f t="shared" si="2"/>
        <v>5</v>
      </c>
    </row>
    <row r="42" spans="1:47" x14ac:dyDescent="0.25">
      <c r="A42" s="9">
        <f t="shared" si="0"/>
        <v>23</v>
      </c>
      <c r="B42" s="146">
        <f t="shared" si="1"/>
        <v>0</v>
      </c>
      <c r="C42" s="18">
        <v>96</v>
      </c>
      <c r="D42" s="20"/>
      <c r="E42" s="15" t="s">
        <v>104</v>
      </c>
      <c r="F42" s="15" t="s">
        <v>74</v>
      </c>
      <c r="G42" s="172"/>
      <c r="H42" s="63">
        <v>28</v>
      </c>
      <c r="I42" s="99">
        <v>22</v>
      </c>
      <c r="J42" s="39">
        <f>IF(AND($G42="x",H42&gt;0),0,IF(ISERROR(LOOKUP(I42,Punkte!$D$1:$D$22,Punkte!$E$1:$E$22)),"",LOOKUP((I42),Punkte!$D$1:$D$22,Punkte!$E$1:$E$22)))</f>
        <v>0</v>
      </c>
      <c r="K42" s="3">
        <v>25</v>
      </c>
      <c r="L42" s="99">
        <v>20</v>
      </c>
      <c r="M42" s="39">
        <f>IF(AND($G42="x",K42&gt;0),0,IF(ISERROR(LOOKUP(L42,Punkte!$D$1:$D$22,Punkte!$E$1:$E$22)),"",LOOKUP((L42),Punkte!$D$1:$D$22,Punkte!$E$1:$E$22)))</f>
        <v>0</v>
      </c>
      <c r="N42" s="3">
        <v>26</v>
      </c>
      <c r="O42" s="99">
        <v>22</v>
      </c>
      <c r="P42" s="39">
        <f>IF(AND($G42="x",N42&gt;0),0,IF(ISERROR(LOOKUP(O42,Punkte!$D$1:$D$22,Punkte!$E$1:$E$22)),"",LOOKUP((O42),Punkte!$D$1:$D$22,Punkte!$E$1:$E$22)))</f>
        <v>0</v>
      </c>
      <c r="Q42" s="3">
        <v>25</v>
      </c>
      <c r="R42" s="99">
        <v>20</v>
      </c>
      <c r="S42" s="39">
        <f>IF(AND($G42="x",Q42&gt;0),0,IF(ISERROR(LOOKUP(R42,Punkte!$D$1:$D$22,Punkte!$E$1:$E$22)),"",LOOKUP((R42),Punkte!$D$1:$D$22,Punkte!$E$1:$E$22)))</f>
        <v>0</v>
      </c>
      <c r="T42" s="3">
        <v>28</v>
      </c>
      <c r="U42" s="99">
        <v>23</v>
      </c>
      <c r="V42" s="39">
        <f>IF(AND($G42="x",T42&gt;0),0,IF(ISERROR(LOOKUP(U42,Punkte!$D$1:$D$22,Punkte!$E$1:$E$22)),"",LOOKUP((U42),Punkte!$D$1:$D$22,Punkte!$E$1:$E$22)))</f>
        <v>0</v>
      </c>
      <c r="X42" s="99">
        <f>IF($G42="x",0,IF(W42&lt;50,W42-COUNTIFS($G$5:$G42,"x"),0))</f>
        <v>-11</v>
      </c>
      <c r="Y42" s="39" t="str">
        <f>IF(AND($G42="x",W42&gt;0),0,IF(ISERROR(LOOKUP(X42,Punkte!$D$1:$D$22,Punkte!$E$1:$E$22)),"",LOOKUP((X42),Punkte!$D$1:$D$22,Punkte!$E$1:$E$22)))</f>
        <v/>
      </c>
      <c r="Z42" s="3">
        <v>23</v>
      </c>
      <c r="AA42" s="99">
        <v>19</v>
      </c>
      <c r="AB42" s="39">
        <f>IF(AND($G42="x",Z42&gt;0),0,IF(ISERROR(LOOKUP(AA42,Punkte!$D$1:$D$22,Punkte!$E$1:$E$22)),"",LOOKUP((AA42),Punkte!$D$1:$D$22,Punkte!$E$1:$E$22)))</f>
        <v>0</v>
      </c>
      <c r="AC42" s="3">
        <v>22</v>
      </c>
      <c r="AD42" s="99">
        <v>18</v>
      </c>
      <c r="AE42" s="39">
        <f>IF(AND($G42="x",AC42&gt;0),0,IF(ISERROR(LOOKUP(AD42,Punkte!$D$1:$D$22,Punkte!$E$1:$E$22)),"",LOOKUP((AD42),Punkte!$D$1:$D$22,Punkte!$E$1:$E$22)))</f>
        <v>0</v>
      </c>
      <c r="AF42" s="3">
        <v>25</v>
      </c>
      <c r="AG42" s="99">
        <v>18</v>
      </c>
      <c r="AH42" s="39">
        <f>IF(AND($G42="x",AF42&gt;0),0,IF(ISERROR(LOOKUP(AG42,Punkte!$D$1:$D$22,Punkte!$E$1:$E$22)),"",LOOKUP((AG42),Punkte!$D$1:$D$22,Punkte!$E$1:$E$22)))</f>
        <v>0</v>
      </c>
      <c r="AI42" s="3">
        <v>26</v>
      </c>
      <c r="AJ42" s="99">
        <v>20</v>
      </c>
      <c r="AK42" s="39">
        <f>IF(AND($G42="x",AI42&gt;0),0,IF(ISERROR(LOOKUP(AJ42,Punkte!$D$1:$D$22,Punkte!$E$1:$E$22)),"",LOOKUP((AJ42),Punkte!$D$1:$D$22,Punkte!$E$1:$E$22)))</f>
        <v>0</v>
      </c>
      <c r="AL42" s="3">
        <v>23</v>
      </c>
      <c r="AM42" s="99">
        <v>19</v>
      </c>
      <c r="AN42" s="39">
        <f>IF(AND($G42="x",AL42&gt;0),0,IF(ISERROR(LOOKUP(AM42,Punkte!$D$1:$D$22,Punkte!$E$1:$E$22)),"",LOOKUP((AM42),Punkte!$D$1:$D$22,Punkte!$E$1:$E$22)))</f>
        <v>0</v>
      </c>
      <c r="AP42" s="99">
        <f>IF($G42="x",0,IF(AO42&lt;50,AO42-COUNTIFS($G$5:$G42,"x"),0))</f>
        <v>-11</v>
      </c>
      <c r="AQ42" s="39" t="str">
        <f>IF(AND($G42="x",AO42&gt;0),0,IF(ISERROR(LOOKUP(AP42,Punkte!$D$1:$D$22,Punkte!$E$1:$E$22)),"",LOOKUP((AP42),Punkte!$D$1:$D$22,Punkte!$E$1:$E$22)))</f>
        <v/>
      </c>
      <c r="AS42" s="99">
        <f>IF($G42="x",0,IF(AR42&lt;50,AR42-COUNTIFS($G$5:$G42,"x"),0))</f>
        <v>-11</v>
      </c>
      <c r="AT42" s="39" t="str">
        <f>IF(AND($G42="x",AR42&gt;0),0,IF(ISERROR(LOOKUP(AS42,Punkte!$D$1:$D$22,Punkte!$E$1:$E$22)),"",LOOKUP((AS42),Punkte!$D$1:$D$22,Punkte!$E$1:$E$22)))</f>
        <v/>
      </c>
      <c r="AU42" s="120">
        <f t="shared" si="2"/>
        <v>9</v>
      </c>
    </row>
    <row r="43" spans="1:47" x14ac:dyDescent="0.25">
      <c r="A43" s="9">
        <f t="shared" si="0"/>
        <v>23</v>
      </c>
      <c r="B43" s="146">
        <f t="shared" si="1"/>
        <v>0</v>
      </c>
      <c r="C43" s="18">
        <v>90</v>
      </c>
      <c r="D43" s="20"/>
      <c r="E43" s="15" t="s">
        <v>180</v>
      </c>
      <c r="F43" s="15" t="s">
        <v>181</v>
      </c>
      <c r="G43" s="172" t="s">
        <v>156</v>
      </c>
      <c r="H43" s="63">
        <v>20</v>
      </c>
      <c r="I43" s="99">
        <v>0</v>
      </c>
      <c r="J43" s="39">
        <f>IF(AND($G43="x",H43&gt;0),0,IF(ISERROR(LOOKUP(I43,Punkte!$D$1:$D$22,Punkte!$E$1:$E$22)),"",LOOKUP((I43),Punkte!$D$1:$D$22,Punkte!$E$1:$E$22)))</f>
        <v>0</v>
      </c>
      <c r="K43" s="3" t="s">
        <v>47</v>
      </c>
      <c r="L43" s="99">
        <f>IF($G43="x",0,IF(K43&lt;50,K43-COUNTIFS($G$5:$G43,"x"),0))</f>
        <v>0</v>
      </c>
      <c r="M43" s="39">
        <f>IF(AND($G43="x",K43&gt;0),0,IF(ISERROR(LOOKUP(L43,Punkte!$D$1:$D$22,Punkte!$E$1:$E$22)),"",LOOKUP((L43),Punkte!$D$1:$D$22,Punkte!$E$1:$E$22)))</f>
        <v>0</v>
      </c>
      <c r="N43" s="3">
        <v>15</v>
      </c>
      <c r="O43" s="99">
        <v>0</v>
      </c>
      <c r="P43" s="39">
        <f>IF(AND($G43="x",N43&gt;0),0,IF(ISERROR(LOOKUP(O43,Punkte!$D$1:$D$22,Punkte!$E$1:$E$22)),"",LOOKUP((O43),Punkte!$D$1:$D$22,Punkte!$E$1:$E$22)))</f>
        <v>0</v>
      </c>
      <c r="Q43" s="3">
        <v>15</v>
      </c>
      <c r="R43" s="99">
        <v>0</v>
      </c>
      <c r="S43" s="39">
        <f>IF(AND($G43="x",Q43&gt;0),0,IF(ISERROR(LOOKUP(R43,Punkte!$D$1:$D$22,Punkte!$E$1:$E$22)),"",LOOKUP((R43),Punkte!$D$1:$D$22,Punkte!$E$1:$E$22)))</f>
        <v>0</v>
      </c>
      <c r="U43" s="99">
        <f>IF($G43="x",0,IF(T43&lt;50,T43-COUNTIFS($G$5:$G43,"x"),0))</f>
        <v>0</v>
      </c>
      <c r="V43" s="39" t="str">
        <f>IF(AND($G43="x",T43&gt;0),0,IF(ISERROR(LOOKUP(U43,Punkte!$D$1:$D$22,Punkte!$E$1:$E$22)),"",LOOKUP((U43),Punkte!$D$1:$D$22,Punkte!$E$1:$E$22)))</f>
        <v/>
      </c>
      <c r="X43" s="99">
        <f>IF($G43="x",0,IF(W43&lt;50,W43-COUNTIFS($G$5:$G43,"x"),0))</f>
        <v>0</v>
      </c>
      <c r="Y43" s="39" t="str">
        <f>IF(AND($G43="x",W43&gt;0),0,IF(ISERROR(LOOKUP(X43,Punkte!$D$1:$D$22,Punkte!$E$1:$E$22)),"",LOOKUP((X43),Punkte!$D$1:$D$22,Punkte!$E$1:$E$22)))</f>
        <v/>
      </c>
      <c r="Z43" s="3">
        <v>17</v>
      </c>
      <c r="AA43" s="99">
        <v>0</v>
      </c>
      <c r="AB43" s="39">
        <f>IF(AND($G43="x",Z43&gt;0),0,IF(ISERROR(LOOKUP(AA43,Punkte!$D$1:$D$22,Punkte!$E$1:$E$22)),"",LOOKUP((AA43),Punkte!$D$1:$D$22,Punkte!$E$1:$E$22)))</f>
        <v>0</v>
      </c>
      <c r="AC43" s="3">
        <v>17</v>
      </c>
      <c r="AD43" s="99">
        <v>0</v>
      </c>
      <c r="AE43" s="39">
        <f>IF(AND($G43="x",AC43&gt;0),0,IF(ISERROR(LOOKUP(AD43,Punkte!$D$1:$D$22,Punkte!$E$1:$E$22)),"",LOOKUP((AD43),Punkte!$D$1:$D$22,Punkte!$E$1:$E$22)))</f>
        <v>0</v>
      </c>
      <c r="AG43" s="99">
        <f>IF($G43="x",0,IF(AF43&lt;50,AF43-COUNTIFS($G$5:$G43,"x"),0))</f>
        <v>0</v>
      </c>
      <c r="AH43" s="39" t="str">
        <f>IF(AND($G43="x",AF43&gt;0),0,IF(ISERROR(LOOKUP(AG43,Punkte!$D$1:$D$22,Punkte!$E$1:$E$22)),"",LOOKUP((AG43),Punkte!$D$1:$D$22,Punkte!$E$1:$E$22)))</f>
        <v/>
      </c>
      <c r="AJ43" s="99">
        <f>IF($G43="x",0,IF(AI43&lt;50,AI43-COUNTIFS($G$5:$G43,"x"),0))</f>
        <v>0</v>
      </c>
      <c r="AK43" s="39" t="str">
        <f>IF(AND($G43="x",AI43&gt;0),0,IF(ISERROR(LOOKUP(AJ43,Punkte!$D$1:$D$22,Punkte!$E$1:$E$22)),"",LOOKUP((AJ43),Punkte!$D$1:$D$22,Punkte!$E$1:$E$22)))</f>
        <v/>
      </c>
      <c r="AM43" s="99">
        <f>IF($G43="x",0,IF(AL43&lt;50,AL43-COUNTIFS($G$5:$G43,"x"),0))</f>
        <v>0</v>
      </c>
      <c r="AN43" s="39" t="str">
        <f>IF(AND($G43="x",AL43&gt;0),0,IF(ISERROR(LOOKUP(AM43,Punkte!$D$1:$D$22,Punkte!$E$1:$E$22)),"",LOOKUP((AM43),Punkte!$D$1:$D$22,Punkte!$E$1:$E$22)))</f>
        <v/>
      </c>
      <c r="AP43" s="99">
        <f>IF($G43="x",0,IF(AO43&lt;50,AO43-COUNTIFS($G$5:$G43,"x"),0))</f>
        <v>0</v>
      </c>
      <c r="AQ43" s="39" t="str">
        <f>IF(AND($G43="x",AO43&gt;0),0,IF(ISERROR(LOOKUP(AP43,Punkte!$D$1:$D$22,Punkte!$E$1:$E$22)),"",LOOKUP((AP43),Punkte!$D$1:$D$22,Punkte!$E$1:$E$22)))</f>
        <v/>
      </c>
      <c r="AS43" s="99">
        <f>IF($G43="x",0,IF(AR43&lt;50,AR43-COUNTIFS($G$5:$G43,"x"),0))</f>
        <v>0</v>
      </c>
      <c r="AT43" s="39" t="str">
        <f>IF(AND($G43="x",AR43&gt;0),0,IF(ISERROR(LOOKUP(AS43,Punkte!$D$1:$D$22,Punkte!$E$1:$E$22)),"",LOOKUP((AS43),Punkte!$D$1:$D$22,Punkte!$E$1:$E$22)))</f>
        <v/>
      </c>
      <c r="AU43" s="120">
        <f t="shared" si="2"/>
        <v>6</v>
      </c>
    </row>
    <row r="44" spans="1:47" x14ac:dyDescent="0.25">
      <c r="A44" s="9">
        <f t="shared" si="0"/>
        <v>23</v>
      </c>
      <c r="B44" s="146">
        <f t="shared" si="1"/>
        <v>0</v>
      </c>
      <c r="C44" s="3">
        <v>93</v>
      </c>
      <c r="E44" s="15" t="s">
        <v>166</v>
      </c>
      <c r="F44" s="15" t="s">
        <v>165</v>
      </c>
      <c r="G44" s="172" t="s">
        <v>156</v>
      </c>
      <c r="H44" s="63">
        <v>6</v>
      </c>
      <c r="I44" s="99">
        <v>0</v>
      </c>
      <c r="J44" s="39">
        <f>IF(AND($G44="x",H44&gt;0),0,IF(ISERROR(LOOKUP(I44,Punkte!$D$1:$D$22,Punkte!$E$1:$E$22)),"",LOOKUP((I44),Punkte!$D$1:$D$22,Punkte!$E$1:$E$22)))</f>
        <v>0</v>
      </c>
      <c r="K44" s="3">
        <v>11</v>
      </c>
      <c r="L44" s="99">
        <v>0</v>
      </c>
      <c r="M44" s="39">
        <f>IF(AND($G44="x",K44&gt;0),0,IF(ISERROR(LOOKUP(L44,Punkte!$D$1:$D$22,Punkte!$E$1:$E$22)),"",LOOKUP((L44),Punkte!$D$1:$D$22,Punkte!$E$1:$E$22)))</f>
        <v>0</v>
      </c>
      <c r="N44" s="3">
        <v>9</v>
      </c>
      <c r="O44" s="99">
        <v>0</v>
      </c>
      <c r="P44" s="39">
        <f>IF(AND($G44="x",N44&gt;0),0,IF(ISERROR(LOOKUP(O44,Punkte!$D$1:$D$22,Punkte!$E$1:$E$22)),"",LOOKUP((O44),Punkte!$D$1:$D$22,Punkte!$E$1:$E$22)))</f>
        <v>0</v>
      </c>
      <c r="Q44" s="3">
        <v>10</v>
      </c>
      <c r="R44" s="99">
        <v>0</v>
      </c>
      <c r="S44" s="39">
        <f>IF(AND($G44="x",Q44&gt;0),0,IF(ISERROR(LOOKUP(R44,Punkte!$D$1:$D$22,Punkte!$E$1:$E$22)),"",LOOKUP((R44),Punkte!$D$1:$D$22,Punkte!$E$1:$E$22)))</f>
        <v>0</v>
      </c>
      <c r="T44" s="3">
        <v>8</v>
      </c>
      <c r="U44" s="99">
        <v>0</v>
      </c>
      <c r="V44" s="39">
        <f>IF(AND($G44="x",T44&gt;0),0,IF(ISERROR(LOOKUP(U44,Punkte!$D$1:$D$22,Punkte!$E$1:$E$22)),"",LOOKUP((U44),Punkte!$D$1:$D$22,Punkte!$E$1:$E$22)))</f>
        <v>0</v>
      </c>
      <c r="X44" s="99">
        <f>IF($G44="x",0,IF(W44&lt;50,W44-COUNTIFS($G$5:$G44,"x"),0))</f>
        <v>0</v>
      </c>
      <c r="Y44" s="39" t="str">
        <f>IF(AND($G44="x",W44&gt;0),0,IF(ISERROR(LOOKUP(X44,Punkte!$D$1:$D$22,Punkte!$E$1:$E$22)),"",LOOKUP((X44),Punkte!$D$1:$D$22,Punkte!$E$1:$E$22)))</f>
        <v/>
      </c>
      <c r="AA44" s="99">
        <f>IF($G44="x",0,IF(Z44&lt;50,Z44-COUNTIFS($G$5:$G44,"x"),0))</f>
        <v>0</v>
      </c>
      <c r="AB44" s="39" t="str">
        <f>IF(AND($G44="x",Z44&gt;0),0,IF(ISERROR(LOOKUP(AA44,Punkte!$D$1:$D$22,Punkte!$E$1:$E$22)),"",LOOKUP((AA44),Punkte!$D$1:$D$22,Punkte!$E$1:$E$22)))</f>
        <v/>
      </c>
      <c r="AD44" s="99">
        <f>IF($G44="x",0,IF(AC44&lt;50,AC44-COUNTIFS($G$5:$G44,"x"),0))</f>
        <v>0</v>
      </c>
      <c r="AE44" s="39" t="str">
        <f>IF(AND($G44="x",AC44&gt;0),0,IF(ISERROR(LOOKUP(AD44,Punkte!$D$1:$D$22,Punkte!$E$1:$E$22)),"",LOOKUP((AD44),Punkte!$D$1:$D$22,Punkte!$E$1:$E$22)))</f>
        <v/>
      </c>
      <c r="AG44" s="99">
        <f>IF($G44="x",0,IF(AF44&lt;50,AF44-COUNTIFS($G$5:$G44,"x"),0))</f>
        <v>0</v>
      </c>
      <c r="AH44" s="39" t="str">
        <f>IF(AND($G44="x",AF44&gt;0),0,IF(ISERROR(LOOKUP(AG44,Punkte!$D$1:$D$22,Punkte!$E$1:$E$22)),"",LOOKUP((AG44),Punkte!$D$1:$D$22,Punkte!$E$1:$E$22)))</f>
        <v/>
      </c>
      <c r="AJ44" s="99">
        <f>IF($G44="x",0,IF(AI44&lt;50,AI44-COUNTIFS($G$5:$G44,"x"),0))</f>
        <v>0</v>
      </c>
      <c r="AK44" s="39" t="str">
        <f>IF(AND($G44="x",AI44&gt;0),0,IF(ISERROR(LOOKUP(AJ44,Punkte!$D$1:$D$22,Punkte!$E$1:$E$22)),"",LOOKUP((AJ44),Punkte!$D$1:$D$22,Punkte!$E$1:$E$22)))</f>
        <v/>
      </c>
      <c r="AM44" s="99">
        <f>IF($G44="x",0,IF(AL44&lt;50,AL44-COUNTIFS($G$5:$G44,"x"),0))</f>
        <v>0</v>
      </c>
      <c r="AN44" s="39" t="str">
        <f>IF(AND($G44="x",AL44&gt;0),0,IF(ISERROR(LOOKUP(AM44,Punkte!$D$1:$D$22,Punkte!$E$1:$E$22)),"",LOOKUP((AM44),Punkte!$D$1:$D$22,Punkte!$E$1:$E$22)))</f>
        <v/>
      </c>
      <c r="AP44" s="99">
        <f>IF($G44="x",0,IF(AO44&lt;50,AO44-COUNTIFS($G$5:$G44,"x"),0))</f>
        <v>0</v>
      </c>
      <c r="AQ44" s="39" t="str">
        <f>IF(AND($G44="x",AO44&gt;0),0,IF(ISERROR(LOOKUP(AP44,Punkte!$D$1:$D$22,Punkte!$E$1:$E$22)),"",LOOKUP((AP44),Punkte!$D$1:$D$22,Punkte!$E$1:$E$22)))</f>
        <v/>
      </c>
      <c r="AS44" s="99">
        <f>IF($G44="x",0,IF(AR44&lt;50,AR44-COUNTIFS($G$5:$G44,"x"),0))</f>
        <v>0</v>
      </c>
      <c r="AT44" s="39" t="str">
        <f>IF(AND($G44="x",AR44&gt;0),0,IF(ISERROR(LOOKUP(AS44,Punkte!$D$1:$D$22,Punkte!$E$1:$E$22)),"",LOOKUP((AS44),Punkte!$D$1:$D$22,Punkte!$E$1:$E$22)))</f>
        <v/>
      </c>
      <c r="AU44" s="120">
        <f t="shared" si="2"/>
        <v>5</v>
      </c>
    </row>
    <row r="45" spans="1:47" x14ac:dyDescent="0.25">
      <c r="A45" s="9">
        <f t="shared" si="0"/>
        <v>23</v>
      </c>
      <c r="B45" s="146">
        <f t="shared" si="1"/>
        <v>0</v>
      </c>
      <c r="C45" s="3">
        <v>89</v>
      </c>
      <c r="E45" s="15" t="s">
        <v>58</v>
      </c>
      <c r="F45" s="15" t="s">
        <v>59</v>
      </c>
      <c r="G45" s="172" t="s">
        <v>156</v>
      </c>
      <c r="H45" s="63"/>
      <c r="I45" s="99">
        <f>IF($G45="x",0,IF(H45&lt;50,H45-COUNTIFS($G$5:$G45,"x"),0))</f>
        <v>0</v>
      </c>
      <c r="J45" s="39" t="str">
        <f>IF(AND($G45="x",H45&gt;0),0,IF(ISERROR(LOOKUP(I45,Punkte!$D$1:$D$22,Punkte!$E$1:$E$22)),"",LOOKUP((I45),Punkte!$D$1:$D$22,Punkte!$E$1:$E$22)))</f>
        <v/>
      </c>
      <c r="L45" s="99">
        <f>IF($G45="x",0,IF(K45&lt;50,K45-COUNTIFS($G$5:$G45,"x"),0))</f>
        <v>0</v>
      </c>
      <c r="M45" s="39" t="str">
        <f>IF(AND($G45="x",K45&gt;0),0,IF(ISERROR(LOOKUP(L45,Punkte!$D$1:$D$22,Punkte!$E$1:$E$22)),"",LOOKUP((L45),Punkte!$D$1:$D$22,Punkte!$E$1:$E$22)))</f>
        <v/>
      </c>
      <c r="O45" s="99">
        <f>IF($G45="x",0,IF(N45&lt;50,N45-COUNTIFS($G$5:$G45,"x"),0))</f>
        <v>0</v>
      </c>
      <c r="P45" s="39" t="str">
        <f>IF(AND($G45="x",N45&gt;0),0,IF(ISERROR(LOOKUP(O45,Punkte!$D$1:$D$22,Punkte!$E$1:$E$22)),"",LOOKUP((O45),Punkte!$D$1:$D$22,Punkte!$E$1:$E$22)))</f>
        <v/>
      </c>
      <c r="R45" s="99">
        <f>IF($G45="x",0,IF(Q45&lt;50,Q45-COUNTIFS($G$5:$G45,"x"),0))</f>
        <v>0</v>
      </c>
      <c r="S45" s="39" t="str">
        <f>IF(AND($G45="x",Q45&gt;0),0,IF(ISERROR(LOOKUP(R45,Punkte!$D$1:$D$22,Punkte!$E$1:$E$22)),"",LOOKUP((R45),Punkte!$D$1:$D$22,Punkte!$E$1:$E$22)))</f>
        <v/>
      </c>
      <c r="U45" s="99">
        <f>IF($G45="x",0,IF(T45&lt;50,T45-COUNTIFS($G$5:$G45,"x"),0))</f>
        <v>0</v>
      </c>
      <c r="V45" s="39" t="str">
        <f>IF(AND($G45="x",T45&gt;0),0,IF(ISERROR(LOOKUP(U45,Punkte!$D$1:$D$22,Punkte!$E$1:$E$22)),"",LOOKUP((U45),Punkte!$D$1:$D$22,Punkte!$E$1:$E$22)))</f>
        <v/>
      </c>
      <c r="X45" s="99">
        <f>IF($G45="x",0,IF(W45&lt;50,W45-COUNTIFS($G$5:$G45,"x"),0))</f>
        <v>0</v>
      </c>
      <c r="Y45" s="39" t="str">
        <f>IF(AND($G45="x",W45&gt;0),0,IF(ISERROR(LOOKUP(X45,Punkte!$D$1:$D$22,Punkte!$E$1:$E$22)),"",LOOKUP((X45),Punkte!$D$1:$D$22,Punkte!$E$1:$E$22)))</f>
        <v/>
      </c>
      <c r="Z45" s="3">
        <v>10</v>
      </c>
      <c r="AA45" s="99">
        <v>0</v>
      </c>
      <c r="AB45" s="39">
        <f>IF(AND($G45="x",Z45&gt;0),0,IF(ISERROR(LOOKUP(AA45,Punkte!$D$1:$D$22,Punkte!$E$1:$E$22)),"",LOOKUP((AA45),Punkte!$D$1:$D$22,Punkte!$E$1:$E$22)))</f>
        <v>0</v>
      </c>
      <c r="AC45" s="3">
        <v>10</v>
      </c>
      <c r="AD45" s="99">
        <v>0</v>
      </c>
      <c r="AE45" s="39">
        <f>IF(AND($G45="x",AC45&gt;0),0,IF(ISERROR(LOOKUP(AD45,Punkte!$D$1:$D$22,Punkte!$E$1:$E$22)),"",LOOKUP((AD45),Punkte!$D$1:$D$22,Punkte!$E$1:$E$22)))</f>
        <v>0</v>
      </c>
      <c r="AF45" s="3">
        <v>5</v>
      </c>
      <c r="AG45" s="99">
        <v>0</v>
      </c>
      <c r="AH45" s="39">
        <f>IF(AND($G45="x",AF45&gt;0),0,IF(ISERROR(LOOKUP(AG45,Punkte!$D$1:$D$22,Punkte!$E$1:$E$22)),"",LOOKUP((AG45),Punkte!$D$1:$D$22,Punkte!$E$1:$E$22)))</f>
        <v>0</v>
      </c>
      <c r="AI45" s="3">
        <v>6</v>
      </c>
      <c r="AJ45" s="99">
        <v>0</v>
      </c>
      <c r="AK45" s="39">
        <f>IF(AND($G45="x",AI45&gt;0),0,IF(ISERROR(LOOKUP(AJ45,Punkte!$D$1:$D$22,Punkte!$E$1:$E$22)),"",LOOKUP((AJ45),Punkte!$D$1:$D$22,Punkte!$E$1:$E$22)))</f>
        <v>0</v>
      </c>
      <c r="AL45" s="3">
        <v>8</v>
      </c>
      <c r="AM45" s="99">
        <v>0</v>
      </c>
      <c r="AN45" s="39">
        <f>IF(AND($G45="x",AL45&gt;0),0,IF(ISERROR(LOOKUP(AM45,Punkte!$D$1:$D$22,Punkte!$E$1:$E$22)),"",LOOKUP((AM45),Punkte!$D$1:$D$22,Punkte!$E$1:$E$22)))</f>
        <v>0</v>
      </c>
      <c r="AP45" s="99">
        <f>IF($G45="x",0,IF(AO45&lt;50,AO45-COUNTIFS($G$5:$G45,"x"),0))</f>
        <v>0</v>
      </c>
      <c r="AQ45" s="39" t="str">
        <f>IF(AND($G45="x",AO45&gt;0),0,IF(ISERROR(LOOKUP(AP45,Punkte!$D$1:$D$22,Punkte!$E$1:$E$22)),"",LOOKUP((AP45),Punkte!$D$1:$D$22,Punkte!$E$1:$E$22)))</f>
        <v/>
      </c>
      <c r="AS45" s="99">
        <f>IF($G45="x",0,IF(AR45&lt;50,AR45-COUNTIFS($G$5:$G45,"x"),0))</f>
        <v>0</v>
      </c>
      <c r="AT45" s="39" t="str">
        <f>IF(AND($G45="x",AR45&gt;0),0,IF(ISERROR(LOOKUP(AS45,Punkte!$D$1:$D$22,Punkte!$E$1:$E$22)),"",LOOKUP((AS45),Punkte!$D$1:$D$22,Punkte!$E$1:$E$22)))</f>
        <v/>
      </c>
      <c r="AU45" s="120">
        <f t="shared" si="2"/>
        <v>4</v>
      </c>
    </row>
    <row r="46" spans="1:47" x14ac:dyDescent="0.25">
      <c r="A46" s="9">
        <f t="shared" si="0"/>
        <v>23</v>
      </c>
      <c r="B46" s="146">
        <f t="shared" si="1"/>
        <v>0</v>
      </c>
      <c r="C46" s="3">
        <v>22</v>
      </c>
      <c r="E46" s="15" t="s">
        <v>285</v>
      </c>
      <c r="F46" s="15" t="s">
        <v>43</v>
      </c>
      <c r="G46" s="172"/>
      <c r="H46" s="63">
        <v>27</v>
      </c>
      <c r="I46" s="99">
        <v>21</v>
      </c>
      <c r="J46" s="39">
        <f>IF(AND($G46="x",H46&gt;0),0,IF(ISERROR(LOOKUP(I46,Punkte!$D$1:$D$22,Punkte!$E$1:$E$22)),"",LOOKUP((I46),Punkte!$D$1:$D$22,Punkte!$E$1:$E$22)))</f>
        <v>0</v>
      </c>
      <c r="K46" s="3">
        <v>24</v>
      </c>
      <c r="L46" s="99">
        <v>19</v>
      </c>
      <c r="M46" s="39">
        <f>IF(AND($G46="x",K46&gt;0),0,IF(ISERROR(LOOKUP(L46,Punkte!$D$1:$D$22,Punkte!$E$1:$E$22)),"",LOOKUP((L46),Punkte!$D$1:$D$22,Punkte!$E$1:$E$22)))</f>
        <v>0</v>
      </c>
      <c r="N46" s="3">
        <v>20</v>
      </c>
      <c r="O46" s="99">
        <v>18</v>
      </c>
      <c r="P46" s="39">
        <f>IF(AND($G46="x",N46&gt;0),0,IF(ISERROR(LOOKUP(O46,Punkte!$D$1:$D$22,Punkte!$E$1:$E$22)),"",LOOKUP((O46),Punkte!$D$1:$D$22,Punkte!$E$1:$E$22)))</f>
        <v>0</v>
      </c>
      <c r="Q46" s="3">
        <v>23</v>
      </c>
      <c r="R46" s="99">
        <v>19</v>
      </c>
      <c r="S46" s="39">
        <f>IF(AND($G46="x",Q46&gt;0),0,IF(ISERROR(LOOKUP(R46,Punkte!$D$1:$D$22,Punkte!$E$1:$E$22)),"",LOOKUP((R46),Punkte!$D$1:$D$22,Punkte!$E$1:$E$22)))</f>
        <v>0</v>
      </c>
      <c r="U46" s="99">
        <f>IF($G46="x",0,IF(T46&lt;50,T46-COUNTIFS($G$5:$G46,"x"),0))</f>
        <v>-14</v>
      </c>
      <c r="V46" s="39" t="str">
        <f>IF(AND($G46="x",T46&gt;0),0,IF(ISERROR(LOOKUP(U46,Punkte!$D$1:$D$22,Punkte!$E$1:$E$22)),"",LOOKUP((U46),Punkte!$D$1:$D$22,Punkte!$E$1:$E$22)))</f>
        <v/>
      </c>
      <c r="X46" s="99">
        <f>IF($G46="x",0,IF(W46&lt;50,W46-COUNTIFS($G$5:$G46,"x"),0))</f>
        <v>-14</v>
      </c>
      <c r="Y46" s="39" t="str">
        <f>IF(AND($G46="x",W46&gt;0),0,IF(ISERROR(LOOKUP(X46,Punkte!$D$1:$D$22,Punkte!$E$1:$E$22)),"",LOOKUP((X46),Punkte!$D$1:$D$22,Punkte!$E$1:$E$22)))</f>
        <v/>
      </c>
      <c r="AA46" s="99">
        <f>IF($G46="x",0,IF(Z46&lt;50,Z46-COUNTIFS($G$5:$G46,"x"),0))</f>
        <v>-14</v>
      </c>
      <c r="AB46" s="39" t="str">
        <f>IF(AND($G46="x",Z46&gt;0),0,IF(ISERROR(LOOKUP(AA46,Punkte!$D$1:$D$22,Punkte!$E$1:$E$22)),"",LOOKUP((AA46),Punkte!$D$1:$D$22,Punkte!$E$1:$E$22)))</f>
        <v/>
      </c>
      <c r="AD46" s="99">
        <f>IF($G46="x",0,IF(AC46&lt;50,AC46-COUNTIFS($G$5:$G46,"x"),0))</f>
        <v>-14</v>
      </c>
      <c r="AE46" s="39" t="str">
        <f>IF(AND($G46="x",AC46&gt;0),0,IF(ISERROR(LOOKUP(AD46,Punkte!$D$1:$D$22,Punkte!$E$1:$E$22)),"",LOOKUP((AD46),Punkte!$D$1:$D$22,Punkte!$E$1:$E$22)))</f>
        <v/>
      </c>
      <c r="AG46" s="99">
        <f>IF($G46="x",0,IF(AF46&lt;50,AF46-COUNTIFS($G$5:$G46,"x"),0))</f>
        <v>-14</v>
      </c>
      <c r="AH46" s="39" t="str">
        <f>IF(AND($G46="x",AF46&gt;0),0,IF(ISERROR(LOOKUP(AG46,Punkte!$D$1:$D$22,Punkte!$E$1:$E$22)),"",LOOKUP((AG46),Punkte!$D$1:$D$22,Punkte!$E$1:$E$22)))</f>
        <v/>
      </c>
      <c r="AJ46" s="99">
        <f>IF($G46="x",0,IF(AI46&lt;50,AI46-COUNTIFS($G$5:$G46,"x"),0))</f>
        <v>-14</v>
      </c>
      <c r="AK46" s="39" t="str">
        <f>IF(AND($G46="x",AI46&gt;0),0,IF(ISERROR(LOOKUP(AJ46,Punkte!$D$1:$D$22,Punkte!$E$1:$E$22)),"",LOOKUP((AJ46),Punkte!$D$1:$D$22,Punkte!$E$1:$E$22)))</f>
        <v/>
      </c>
      <c r="AM46" s="99">
        <f>IF($G46="x",0,IF(AL46&lt;50,AL46-COUNTIFS($G$5:$G46,"x"),0))</f>
        <v>-14</v>
      </c>
      <c r="AN46" s="39" t="str">
        <f>IF(AND($G46="x",AL46&gt;0),0,IF(ISERROR(LOOKUP(AM46,Punkte!$D$1:$D$22,Punkte!$E$1:$E$22)),"",LOOKUP((AM46),Punkte!$D$1:$D$22,Punkte!$E$1:$E$22)))</f>
        <v/>
      </c>
      <c r="AP46" s="99">
        <f>IF($G46="x",0,IF(AO46&lt;50,AO46-COUNTIFS($G$5:$G46,"x"),0))</f>
        <v>-14</v>
      </c>
      <c r="AQ46" s="39" t="str">
        <f>IF(AND($G46="x",AO46&gt;0),0,IF(ISERROR(LOOKUP(AP46,Punkte!$D$1:$D$22,Punkte!$E$1:$E$22)),"",LOOKUP((AP46),Punkte!$D$1:$D$22,Punkte!$E$1:$E$22)))</f>
        <v/>
      </c>
      <c r="AS46" s="99">
        <f>IF($G46="x",0,IF(AR46&lt;50,AR46-COUNTIFS($G$5:$G46,"x"),0))</f>
        <v>-14</v>
      </c>
      <c r="AT46" s="39" t="str">
        <f>IF(AND($G46="x",AR46&gt;0),0,IF(ISERROR(LOOKUP(AS46,Punkte!$D$1:$D$22,Punkte!$E$1:$E$22)),"",LOOKUP((AS46),Punkte!$D$1:$D$22,Punkte!$E$1:$E$22)))</f>
        <v/>
      </c>
      <c r="AU46" s="120">
        <f t="shared" si="2"/>
        <v>4</v>
      </c>
    </row>
    <row r="47" spans="1:47" x14ac:dyDescent="0.25">
      <c r="A47" s="9">
        <f t="shared" si="0"/>
        <v>23</v>
      </c>
      <c r="B47" s="146">
        <f t="shared" si="1"/>
        <v>0</v>
      </c>
      <c r="C47" s="18">
        <v>74</v>
      </c>
      <c r="D47" s="20"/>
      <c r="E47" s="15" t="s">
        <v>94</v>
      </c>
      <c r="F47" s="15" t="s">
        <v>174</v>
      </c>
      <c r="G47" s="172" t="s">
        <v>156</v>
      </c>
      <c r="H47" s="63"/>
      <c r="I47" s="99">
        <f>IF($G47="x",0,IF(H47&lt;50,H47-COUNTIFS($G$5:$G47,"x"),0))</f>
        <v>0</v>
      </c>
      <c r="J47" s="39" t="str">
        <f>IF(AND($G47="x",H47&gt;0),0,IF(ISERROR(LOOKUP(I47,Punkte!$D$1:$D$22,Punkte!$E$1:$E$22)),"",LOOKUP((I47),Punkte!$D$1:$D$22,Punkte!$E$1:$E$22)))</f>
        <v/>
      </c>
      <c r="L47" s="99">
        <f>IF($G47="x",0,IF(K47&lt;50,K47-COUNTIFS($G$5:$G47,"x"),0))</f>
        <v>0</v>
      </c>
      <c r="M47" s="39" t="str">
        <f>IF(AND($G47="x",K47&gt;0),0,IF(ISERROR(LOOKUP(L47,Punkte!$D$1:$D$22,Punkte!$E$1:$E$22)),"",LOOKUP((L47),Punkte!$D$1:$D$22,Punkte!$E$1:$E$22)))</f>
        <v/>
      </c>
      <c r="O47" s="99">
        <f>IF($G47="x",0,IF(N47&lt;50,N47-COUNTIFS($G$5:$G47,"x"),0))</f>
        <v>0</v>
      </c>
      <c r="P47" s="39" t="str">
        <f>IF(AND($G47="x",N47&gt;0),0,IF(ISERROR(LOOKUP(O47,Punkte!$D$1:$D$22,Punkte!$E$1:$E$22)),"",LOOKUP((O47),Punkte!$D$1:$D$22,Punkte!$E$1:$E$22)))</f>
        <v/>
      </c>
      <c r="R47" s="99">
        <f>IF($G47="x",0,IF(Q47&lt;50,Q47-COUNTIFS($G$5:$G47,"x"),0))</f>
        <v>0</v>
      </c>
      <c r="S47" s="39" t="str">
        <f>IF(AND($G47="x",Q47&gt;0),0,IF(ISERROR(LOOKUP(R47,Punkte!$D$1:$D$22,Punkte!$E$1:$E$22)),"",LOOKUP((R47),Punkte!$D$1:$D$22,Punkte!$E$1:$E$22)))</f>
        <v/>
      </c>
      <c r="U47" s="99">
        <f>IF($G47="x",0,IF(T47&lt;50,T47-COUNTIFS($G$5:$G47,"x"),0))</f>
        <v>0</v>
      </c>
      <c r="V47" s="39" t="str">
        <f>IF(AND($G47="x",T47&gt;0),0,IF(ISERROR(LOOKUP(U47,Punkte!$D$1:$D$22,Punkte!$E$1:$E$22)),"",LOOKUP((U47),Punkte!$D$1:$D$22,Punkte!$E$1:$E$22)))</f>
        <v/>
      </c>
      <c r="X47" s="99">
        <f>IF($G47="x",0,IF(W47&lt;50,W47-COUNTIFS($G$5:$G47,"x"),0))</f>
        <v>0</v>
      </c>
      <c r="Y47" s="39" t="str">
        <f>IF(AND($G47="x",W47&gt;0),0,IF(ISERROR(LOOKUP(X47,Punkte!$D$1:$D$22,Punkte!$E$1:$E$22)),"",LOOKUP((X47),Punkte!$D$1:$D$22,Punkte!$E$1:$E$22)))</f>
        <v/>
      </c>
      <c r="Z47" s="3">
        <v>24</v>
      </c>
      <c r="AA47" s="99">
        <v>0</v>
      </c>
      <c r="AB47" s="39">
        <f>IF(AND($G47="x",Z47&gt;0),0,IF(ISERROR(LOOKUP(AA47,Punkte!$D$1:$D$22,Punkte!$E$1:$E$22)),"",LOOKUP((AA47),Punkte!$D$1:$D$22,Punkte!$E$1:$E$22)))</f>
        <v>0</v>
      </c>
      <c r="AC47" s="3">
        <v>23</v>
      </c>
      <c r="AD47" s="99">
        <v>0</v>
      </c>
      <c r="AE47" s="39">
        <f>IF(AND($G47="x",AC47&gt;0),0,IF(ISERROR(LOOKUP(AD47,Punkte!$D$1:$D$22,Punkte!$E$1:$E$22)),"",LOOKUP((AD47),Punkte!$D$1:$D$22,Punkte!$E$1:$E$22)))</f>
        <v>0</v>
      </c>
      <c r="AF47" s="3">
        <v>32</v>
      </c>
      <c r="AG47" s="99">
        <v>0</v>
      </c>
      <c r="AH47" s="39">
        <f>IF(AND($G47="x",AF47&gt;0),0,IF(ISERROR(LOOKUP(AG47,Punkte!$D$1:$D$22,Punkte!$E$1:$E$22)),"",LOOKUP((AG47),Punkte!$D$1:$D$22,Punkte!$E$1:$E$22)))</f>
        <v>0</v>
      </c>
      <c r="AI47" s="3">
        <v>31</v>
      </c>
      <c r="AJ47" s="99">
        <v>0</v>
      </c>
      <c r="AK47" s="39">
        <f>IF(AND($G47="x",AI47&gt;0),0,IF(ISERROR(LOOKUP(AJ47,Punkte!$D$1:$D$22,Punkte!$E$1:$E$22)),"",LOOKUP((AJ47),Punkte!$D$1:$D$22,Punkte!$E$1:$E$22)))</f>
        <v>0</v>
      </c>
      <c r="AL47" s="3">
        <v>25</v>
      </c>
      <c r="AM47" s="99">
        <v>0</v>
      </c>
      <c r="AN47" s="39">
        <f>IF(AND($G47="x",AL47&gt;0),0,IF(ISERROR(LOOKUP(AM47,Punkte!$D$1:$D$22,Punkte!$E$1:$E$22)),"",LOOKUP((AM47),Punkte!$D$1:$D$22,Punkte!$E$1:$E$22)))</f>
        <v>0</v>
      </c>
      <c r="AP47" s="99">
        <f>IF($G47="x",0,IF(AO47&lt;50,AO47-COUNTIFS($G$5:$G47,"x"),0))</f>
        <v>0</v>
      </c>
      <c r="AQ47" s="39" t="str">
        <f>IF(AND($G47="x",AO47&gt;0),0,IF(ISERROR(LOOKUP(AP47,Punkte!$D$1:$D$22,Punkte!$E$1:$E$22)),"",LOOKUP((AP47),Punkte!$D$1:$D$22,Punkte!$E$1:$E$22)))</f>
        <v/>
      </c>
      <c r="AS47" s="99">
        <f>IF($G47="x",0,IF(AR47&lt;50,AR47-COUNTIFS($G$5:$G47,"x"),0))</f>
        <v>0</v>
      </c>
      <c r="AT47" s="39" t="str">
        <f>IF(AND($G47="x",AR47&gt;0),0,IF(ISERROR(LOOKUP(AS47,Punkte!$D$1:$D$22,Punkte!$E$1:$E$22)),"",LOOKUP((AS47),Punkte!$D$1:$D$22,Punkte!$E$1:$E$22)))</f>
        <v/>
      </c>
      <c r="AU47" s="120">
        <f t="shared" si="2"/>
        <v>4</v>
      </c>
    </row>
    <row r="48" spans="1:47" x14ac:dyDescent="0.25">
      <c r="A48" s="9">
        <f t="shared" si="0"/>
        <v>23</v>
      </c>
      <c r="B48" s="146">
        <f t="shared" si="1"/>
        <v>0</v>
      </c>
      <c r="C48" s="3">
        <v>26</v>
      </c>
      <c r="D48" s="19"/>
      <c r="E48" s="15" t="s">
        <v>225</v>
      </c>
      <c r="F48" s="15" t="s">
        <v>226</v>
      </c>
      <c r="G48" s="172" t="s">
        <v>156</v>
      </c>
      <c r="H48" s="63">
        <v>23</v>
      </c>
      <c r="I48" s="99">
        <v>0</v>
      </c>
      <c r="J48" s="39">
        <f>IF(AND($G48="x",H48&gt;0),0,IF(ISERROR(LOOKUP(I48,Punkte!$D$1:$D$22,Punkte!$E$1:$E$22)),"",LOOKUP((I48),Punkte!$D$1:$D$22,Punkte!$E$1:$E$22)))</f>
        <v>0</v>
      </c>
      <c r="K48" s="3">
        <v>22</v>
      </c>
      <c r="L48" s="99">
        <v>0</v>
      </c>
      <c r="M48" s="39">
        <f>IF(AND($G48="x",K48&gt;0),0,IF(ISERROR(LOOKUP(L48,Punkte!$D$1:$D$22,Punkte!$E$1:$E$22)),"",LOOKUP((L48),Punkte!$D$1:$D$22,Punkte!$E$1:$E$22)))</f>
        <v>0</v>
      </c>
      <c r="N48" s="3">
        <v>23</v>
      </c>
      <c r="O48" s="99">
        <v>0</v>
      </c>
      <c r="P48" s="39">
        <f>IF(AND($G48="x",N48&gt;0),0,IF(ISERROR(LOOKUP(O48,Punkte!$D$1:$D$22,Punkte!$E$1:$E$22)),"",LOOKUP((O48),Punkte!$D$1:$D$22,Punkte!$E$1:$E$22)))</f>
        <v>0</v>
      </c>
      <c r="Q48" s="3">
        <v>22</v>
      </c>
      <c r="R48" s="99">
        <v>0</v>
      </c>
      <c r="S48" s="39">
        <f>IF(AND($G48="x",Q48&gt;0),0,IF(ISERROR(LOOKUP(R48,Punkte!$D$1:$D$22,Punkte!$E$1:$E$22)),"",LOOKUP((R48),Punkte!$D$1:$D$22,Punkte!$E$1:$E$22)))</f>
        <v>0</v>
      </c>
      <c r="U48" s="99">
        <f>IF($G48="x",0,IF(T48&lt;50,T48-COUNTIFS($G$5:$G48,"x"),0))</f>
        <v>0</v>
      </c>
      <c r="V48" s="39" t="str">
        <f>IF(AND($G48="x",T48&gt;0),0,IF(ISERROR(LOOKUP(U48,Punkte!$D$1:$D$22,Punkte!$E$1:$E$22)),"",LOOKUP((U48),Punkte!$D$1:$D$22,Punkte!$E$1:$E$22)))</f>
        <v/>
      </c>
      <c r="X48" s="99">
        <f>IF($G48="x",0,IF(W48&lt;50,W48-COUNTIFS($G$5:$G48,"x"),0))</f>
        <v>0</v>
      </c>
      <c r="Y48" s="39" t="str">
        <f>IF(AND($G48="x",W48&gt;0),0,IF(ISERROR(LOOKUP(X48,Punkte!$D$1:$D$22,Punkte!$E$1:$E$22)),"",LOOKUP((X48),Punkte!$D$1:$D$22,Punkte!$E$1:$E$22)))</f>
        <v/>
      </c>
      <c r="AA48" s="99">
        <f>IF($G48="x",0,IF(Z48&lt;50,Z48-COUNTIFS($G$5:$G48,"x"),0))</f>
        <v>0</v>
      </c>
      <c r="AB48" s="39" t="str">
        <f>IF(AND($G48="x",Z48&gt;0),0,IF(ISERROR(LOOKUP(AA48,Punkte!$D$1:$D$22,Punkte!$E$1:$E$22)),"",LOOKUP((AA48),Punkte!$D$1:$D$22,Punkte!$E$1:$E$22)))</f>
        <v/>
      </c>
      <c r="AD48" s="99">
        <f>IF($G48="x",0,IF(AC48&lt;50,AC48-COUNTIFS($G$5:$G48,"x"),0))</f>
        <v>0</v>
      </c>
      <c r="AE48" s="39" t="str">
        <f>IF(AND($G48="x",AC48&gt;0),0,IF(ISERROR(LOOKUP(AD48,Punkte!$D$1:$D$22,Punkte!$E$1:$E$22)),"",LOOKUP((AD48),Punkte!$D$1:$D$22,Punkte!$E$1:$E$22)))</f>
        <v/>
      </c>
      <c r="AG48" s="99">
        <f>IF($G48="x",0,IF(AF48&lt;50,AF48-COUNTIFS($G$5:$G48,"x"),0))</f>
        <v>0</v>
      </c>
      <c r="AH48" s="39" t="str">
        <f>IF(AND($G48="x",AF48&gt;0),0,IF(ISERROR(LOOKUP(AG48,Punkte!$D$1:$D$22,Punkte!$E$1:$E$22)),"",LOOKUP((AG48),Punkte!$D$1:$D$22,Punkte!$E$1:$E$22)))</f>
        <v/>
      </c>
      <c r="AJ48" s="99">
        <f>IF($G48="x",0,IF(AI48&lt;50,AI48-COUNTIFS($G$5:$G48,"x"),0))</f>
        <v>0</v>
      </c>
      <c r="AK48" s="39" t="str">
        <f>IF(AND($G48="x",AI48&gt;0),0,IF(ISERROR(LOOKUP(AJ48,Punkte!$D$1:$D$22,Punkte!$E$1:$E$22)),"",LOOKUP((AJ48),Punkte!$D$1:$D$22,Punkte!$E$1:$E$22)))</f>
        <v/>
      </c>
      <c r="AM48" s="99">
        <f>IF($G48="x",0,IF(AL48&lt;50,AL48-COUNTIFS($G$5:$G48,"x"),0))</f>
        <v>0</v>
      </c>
      <c r="AN48" s="39" t="str">
        <f>IF(AND($G48="x",AL48&gt;0),0,IF(ISERROR(LOOKUP(AM48,Punkte!$D$1:$D$22,Punkte!$E$1:$E$22)),"",LOOKUP((AM48),Punkte!$D$1:$D$22,Punkte!$E$1:$E$22)))</f>
        <v/>
      </c>
      <c r="AP48" s="99">
        <f>IF($G48="x",0,IF(AO48&lt;50,AO48-COUNTIFS($G$5:$G48,"x"),0))</f>
        <v>0</v>
      </c>
      <c r="AQ48" s="39" t="str">
        <f>IF(AND($G48="x",AO48&gt;0),0,IF(ISERROR(LOOKUP(AP48,Punkte!$D$1:$D$22,Punkte!$E$1:$E$22)),"",LOOKUP((AP48),Punkte!$D$1:$D$22,Punkte!$E$1:$E$22)))</f>
        <v/>
      </c>
      <c r="AS48" s="99">
        <f>IF($G48="x",0,IF(AR48&lt;50,AR48-COUNTIFS($G$5:$G48,"x"),0))</f>
        <v>0</v>
      </c>
      <c r="AT48" s="39" t="str">
        <f>IF(AND($G48="x",AR48&gt;0),0,IF(ISERROR(LOOKUP(AS48,Punkte!$D$1:$D$22,Punkte!$E$1:$E$22)),"",LOOKUP((AS48),Punkte!$D$1:$D$22,Punkte!$E$1:$E$22)))</f>
        <v/>
      </c>
      <c r="AU48" s="120">
        <f t="shared" si="2"/>
        <v>4</v>
      </c>
    </row>
    <row r="49" spans="1:47" x14ac:dyDescent="0.25">
      <c r="A49" s="9">
        <f t="shared" si="0"/>
        <v>23</v>
      </c>
      <c r="B49" s="146">
        <f t="shared" si="1"/>
        <v>0</v>
      </c>
      <c r="C49" s="3">
        <v>28</v>
      </c>
      <c r="D49" s="19"/>
      <c r="E49" s="15" t="s">
        <v>48</v>
      </c>
      <c r="F49" s="15" t="s">
        <v>49</v>
      </c>
      <c r="G49" s="172" t="s">
        <v>156</v>
      </c>
      <c r="H49" s="63"/>
      <c r="I49" s="99">
        <f>IF($G49="x",0,IF(H49&lt;50,H49-COUNTIFS($G$5:$G49,"x"),0))</f>
        <v>0</v>
      </c>
      <c r="J49" s="39" t="str">
        <f>IF(AND($G49="x",H49&gt;0),0,IF(ISERROR(LOOKUP(I49,Punkte!$D$1:$D$22,Punkte!$E$1:$E$22)),"",LOOKUP((I49),Punkte!$D$1:$D$22,Punkte!$E$1:$E$22)))</f>
        <v/>
      </c>
      <c r="L49" s="99">
        <f>IF($G49="x",0,IF(K49&lt;50,K49-COUNTIFS($G$5:$G49,"x"),0))</f>
        <v>0</v>
      </c>
      <c r="M49" s="39" t="str">
        <f>IF(AND($G49="x",K49&gt;0),0,IF(ISERROR(LOOKUP(L49,Punkte!$D$1:$D$22,Punkte!$E$1:$E$22)),"",LOOKUP((L49),Punkte!$D$1:$D$22,Punkte!$E$1:$E$22)))</f>
        <v/>
      </c>
      <c r="N49" s="3" t="s">
        <v>47</v>
      </c>
      <c r="O49" s="99">
        <v>0</v>
      </c>
      <c r="P49" s="39">
        <f>IF(AND($G49="x",N49&gt;0),0,IF(ISERROR(LOOKUP(O49,Punkte!$D$1:$D$22,Punkte!$E$1:$E$22)),"",LOOKUP((O49),Punkte!$D$1:$D$22,Punkte!$E$1:$E$22)))</f>
        <v>0</v>
      </c>
      <c r="Q49" s="3" t="s">
        <v>39</v>
      </c>
      <c r="R49" s="99">
        <v>0</v>
      </c>
      <c r="S49" s="39">
        <f>IF(AND($G49="x",Q49&gt;0),0,IF(ISERROR(LOOKUP(R49,Punkte!$D$1:$D$22,Punkte!$E$1:$E$22)),"",LOOKUP((R49),Punkte!$D$1:$D$22,Punkte!$E$1:$E$22)))</f>
        <v>0</v>
      </c>
      <c r="U49" s="99">
        <f>IF($G49="x",0,IF(T49&lt;50,T49-COUNTIFS($G$5:$G49,"x"),0))</f>
        <v>0</v>
      </c>
      <c r="V49" s="39" t="str">
        <f>IF(AND($G49="x",T49&gt;0),0,IF(ISERROR(LOOKUP(U49,Punkte!$D$1:$D$22,Punkte!$E$1:$E$22)),"",LOOKUP((U49),Punkte!$D$1:$D$22,Punkte!$E$1:$E$22)))</f>
        <v/>
      </c>
      <c r="X49" s="99">
        <f>IF($G49="x",0,IF(W49&lt;50,W49-COUNTIFS($G$5:$G49,"x"),0))</f>
        <v>0</v>
      </c>
      <c r="Y49" s="39" t="str">
        <f>IF(AND($G49="x",W49&gt;0),0,IF(ISERROR(LOOKUP(X49,Punkte!$D$1:$D$22,Punkte!$E$1:$E$22)),"",LOOKUP((X49),Punkte!$D$1:$D$22,Punkte!$E$1:$E$22)))</f>
        <v/>
      </c>
      <c r="AA49" s="99">
        <f>IF($G49="x",0,IF(Z49&lt;50,Z49-COUNTIFS($G$5:$G49,"x"),0))</f>
        <v>0</v>
      </c>
      <c r="AB49" s="39" t="str">
        <f>IF(AND($G49="x",Z49&gt;0),0,IF(ISERROR(LOOKUP(AA49,Punkte!$D$1:$D$22,Punkte!$E$1:$E$22)),"",LOOKUP((AA49),Punkte!$D$1:$D$22,Punkte!$E$1:$E$22)))</f>
        <v/>
      </c>
      <c r="AD49" s="99">
        <f>IF($G49="x",0,IF(AC49&lt;50,AC49-COUNTIFS($G$5:$G49,"x"),0))</f>
        <v>0</v>
      </c>
      <c r="AE49" s="39" t="str">
        <f>IF(AND($G49="x",AC49&gt;0),0,IF(ISERROR(LOOKUP(AD49,Punkte!$D$1:$D$22,Punkte!$E$1:$E$22)),"",LOOKUP((AD49),Punkte!$D$1:$D$22,Punkte!$E$1:$E$22)))</f>
        <v/>
      </c>
      <c r="AF49" s="3">
        <v>10</v>
      </c>
      <c r="AG49" s="99">
        <v>0</v>
      </c>
      <c r="AH49" s="39">
        <f>IF(AND($G49="x",AF49&gt;0),0,IF(ISERROR(LOOKUP(AG49,Punkte!$D$1:$D$22,Punkte!$E$1:$E$22)),"",LOOKUP((AG49),Punkte!$D$1:$D$22,Punkte!$E$1:$E$22)))</f>
        <v>0</v>
      </c>
      <c r="AI49" s="3">
        <v>9</v>
      </c>
      <c r="AJ49" s="99">
        <v>0</v>
      </c>
      <c r="AK49" s="39">
        <f>IF(AND($G49="x",AI49&gt;0),0,IF(ISERROR(LOOKUP(AJ49,Punkte!$D$1:$D$22,Punkte!$E$1:$E$22)),"",LOOKUP((AJ49),Punkte!$D$1:$D$22,Punkte!$E$1:$E$22)))</f>
        <v>0</v>
      </c>
      <c r="AL49" s="3" t="s">
        <v>39</v>
      </c>
      <c r="AM49" s="99">
        <v>0</v>
      </c>
      <c r="AN49" s="39">
        <f>IF(AND($G49="x",AL49&gt;0),0,IF(ISERROR(LOOKUP(AM49,Punkte!$D$1:$D$22,Punkte!$E$1:$E$22)),"",LOOKUP((AM49),Punkte!$D$1:$D$22,Punkte!$E$1:$E$22)))</f>
        <v>0</v>
      </c>
      <c r="AP49" s="99">
        <f>IF($G49="x",0,IF(AO49&lt;50,AO49-COUNTIFS($G$5:$G49,"x"),0))</f>
        <v>0</v>
      </c>
      <c r="AQ49" s="39" t="str">
        <f>IF(AND($G49="x",AO49&gt;0),0,IF(ISERROR(LOOKUP(AP49,Punkte!$D$1:$D$22,Punkte!$E$1:$E$22)),"",LOOKUP((AP49),Punkte!$D$1:$D$22,Punkte!$E$1:$E$22)))</f>
        <v/>
      </c>
      <c r="AS49" s="99">
        <f>IF($G49="x",0,IF(AR49&lt;50,AR49-COUNTIFS($G$5:$G49,"x"),0))</f>
        <v>0</v>
      </c>
      <c r="AT49" s="39" t="str">
        <f>IF(AND($G49="x",AR49&gt;0),0,IF(ISERROR(LOOKUP(AS49,Punkte!$D$1:$D$22,Punkte!$E$1:$E$22)),"",LOOKUP((AS49),Punkte!$D$1:$D$22,Punkte!$E$1:$E$22)))</f>
        <v/>
      </c>
      <c r="AU49" s="120">
        <f t="shared" si="2"/>
        <v>4</v>
      </c>
    </row>
    <row r="50" spans="1:47" x14ac:dyDescent="0.25">
      <c r="A50" s="9">
        <f t="shared" si="0"/>
        <v>23</v>
      </c>
      <c r="B50" s="146">
        <f t="shared" si="1"/>
        <v>0</v>
      </c>
      <c r="C50" s="18">
        <v>21</v>
      </c>
      <c r="D50" s="20"/>
      <c r="E50" s="15" t="s">
        <v>166</v>
      </c>
      <c r="F50" s="15" t="s">
        <v>239</v>
      </c>
      <c r="G50" s="172" t="s">
        <v>156</v>
      </c>
      <c r="H50" s="63">
        <v>11</v>
      </c>
      <c r="I50" s="99">
        <v>0</v>
      </c>
      <c r="J50" s="39">
        <f>IF(AND($G50="x",H50&gt;0),0,IF(ISERROR(LOOKUP(I50,Punkte!$D$1:$D$22,Punkte!$E$1:$E$22)),"",LOOKUP((I50),Punkte!$D$1:$D$22,Punkte!$E$1:$E$22)))</f>
        <v>0</v>
      </c>
      <c r="K50" s="3">
        <v>12</v>
      </c>
      <c r="L50" s="99">
        <v>0</v>
      </c>
      <c r="M50" s="39">
        <f>IF(AND($G50="x",K50&gt;0),0,IF(ISERROR(LOOKUP(L50,Punkte!$D$1:$D$22,Punkte!$E$1:$E$22)),"",LOOKUP((L50),Punkte!$D$1:$D$22,Punkte!$E$1:$E$22)))</f>
        <v>0</v>
      </c>
      <c r="N50" s="3" t="s">
        <v>39</v>
      </c>
      <c r="O50" s="99">
        <v>0</v>
      </c>
      <c r="P50" s="39">
        <f>IF(AND($G50="x",N50&gt;0),0,IF(ISERROR(LOOKUP(O50,Punkte!$D$1:$D$22,Punkte!$E$1:$E$22)),"",LOOKUP((O50),Punkte!$D$1:$D$22,Punkte!$E$1:$E$22)))</f>
        <v>0</v>
      </c>
      <c r="Q50" s="3" t="s">
        <v>39</v>
      </c>
      <c r="R50" s="99">
        <v>0</v>
      </c>
      <c r="S50" s="39">
        <f>IF(AND($G50="x",Q50&gt;0),0,IF(ISERROR(LOOKUP(R50,Punkte!$D$1:$D$22,Punkte!$E$1:$E$22)),"",LOOKUP((R50),Punkte!$D$1:$D$22,Punkte!$E$1:$E$22)))</f>
        <v>0</v>
      </c>
      <c r="U50" s="99">
        <f>IF($G50="x",0,IF(T50&lt;50,T50-COUNTIFS($G$5:$G50,"x"),0))</f>
        <v>0</v>
      </c>
      <c r="V50" s="39" t="str">
        <f>IF(AND($G50="x",T50&gt;0),0,IF(ISERROR(LOOKUP(U50,Punkte!$D$1:$D$22,Punkte!$E$1:$E$22)),"",LOOKUP((U50),Punkte!$D$1:$D$22,Punkte!$E$1:$E$22)))</f>
        <v/>
      </c>
      <c r="X50" s="99">
        <f>IF($G50="x",0,IF(W50&lt;50,W50-COUNTIFS($G$5:$G50,"x"),0))</f>
        <v>0</v>
      </c>
      <c r="Y50" s="39" t="str">
        <f>IF(AND($G50="x",W50&gt;0),0,IF(ISERROR(LOOKUP(X50,Punkte!$D$1:$D$22,Punkte!$E$1:$E$22)),"",LOOKUP((X50),Punkte!$D$1:$D$22,Punkte!$E$1:$E$22)))</f>
        <v/>
      </c>
      <c r="AA50" s="99">
        <f>IF($G50="x",0,IF(Z50&lt;50,Z50-COUNTIFS($G$5:$G50,"x"),0))</f>
        <v>0</v>
      </c>
      <c r="AB50" s="39" t="str">
        <f>IF(AND($G50="x",Z50&gt;0),0,IF(ISERROR(LOOKUP(AA50,Punkte!$D$1:$D$22,Punkte!$E$1:$E$22)),"",LOOKUP((AA50),Punkte!$D$1:$D$22,Punkte!$E$1:$E$22)))</f>
        <v/>
      </c>
      <c r="AD50" s="99">
        <f>IF($G50="x",0,IF(AC50&lt;50,AC50-COUNTIFS($G$5:$G50,"x"),0))</f>
        <v>0</v>
      </c>
      <c r="AE50" s="39" t="str">
        <f>IF(AND($G50="x",AC50&gt;0),0,IF(ISERROR(LOOKUP(AD50,Punkte!$D$1:$D$22,Punkte!$E$1:$E$22)),"",LOOKUP((AD50),Punkte!$D$1:$D$22,Punkte!$E$1:$E$22)))</f>
        <v/>
      </c>
      <c r="AG50" s="99">
        <f>IF($G50="x",0,IF(AF50&lt;50,AF50-COUNTIFS($G$5:$G50,"x"),0))</f>
        <v>0</v>
      </c>
      <c r="AH50" s="39" t="str">
        <f>IF(AND($G50="x",AF50&gt;0),0,IF(ISERROR(LOOKUP(AG50,Punkte!$D$1:$D$22,Punkte!$E$1:$E$22)),"",LOOKUP((AG50),Punkte!$D$1:$D$22,Punkte!$E$1:$E$22)))</f>
        <v/>
      </c>
      <c r="AJ50" s="99">
        <f>IF($G50="x",0,IF(AI50&lt;50,AI50-COUNTIFS($G$5:$G50,"x"),0))</f>
        <v>0</v>
      </c>
      <c r="AK50" s="39" t="str">
        <f>IF(AND($G50="x",AI50&gt;0),0,IF(ISERROR(LOOKUP(AJ50,Punkte!$D$1:$D$22,Punkte!$E$1:$E$22)),"",LOOKUP((AJ50),Punkte!$D$1:$D$22,Punkte!$E$1:$E$22)))</f>
        <v/>
      </c>
      <c r="AM50" s="99">
        <f>IF($G50="x",0,IF(AL50&lt;50,AL50-COUNTIFS($G$5:$G50,"x"),0))</f>
        <v>0</v>
      </c>
      <c r="AN50" s="39" t="str">
        <f>IF(AND($G50="x",AL50&gt;0),0,IF(ISERROR(LOOKUP(AM50,Punkte!$D$1:$D$22,Punkte!$E$1:$E$22)),"",LOOKUP((AM50),Punkte!$D$1:$D$22,Punkte!$E$1:$E$22)))</f>
        <v/>
      </c>
      <c r="AP50" s="99">
        <f>IF($G50="x",0,IF(AO50&lt;50,AO50-COUNTIFS($G$5:$G50,"x"),0))</f>
        <v>0</v>
      </c>
      <c r="AQ50" s="39" t="str">
        <f>IF(AND($G50="x",AO50&gt;0),0,IF(ISERROR(LOOKUP(AP50,Punkte!$D$1:$D$22,Punkte!$E$1:$E$22)),"",LOOKUP((AP50),Punkte!$D$1:$D$22,Punkte!$E$1:$E$22)))</f>
        <v/>
      </c>
      <c r="AS50" s="99">
        <f>IF($G50="x",0,IF(AR50&lt;50,AR50-COUNTIFS($G$5:$G50,"x"),0))</f>
        <v>0</v>
      </c>
      <c r="AT50" s="39" t="str">
        <f>IF(AND($G50="x",AR50&gt;0),0,IF(ISERROR(LOOKUP(AS50,Punkte!$D$1:$D$22,Punkte!$E$1:$E$22)),"",LOOKUP((AS50),Punkte!$D$1:$D$22,Punkte!$E$1:$E$22)))</f>
        <v/>
      </c>
      <c r="AU50" s="120">
        <f t="shared" si="2"/>
        <v>4</v>
      </c>
    </row>
    <row r="51" spans="1:47" x14ac:dyDescent="0.25">
      <c r="A51" s="9">
        <f t="shared" si="0"/>
        <v>23</v>
      </c>
      <c r="B51" s="146">
        <f t="shared" si="1"/>
        <v>0</v>
      </c>
      <c r="C51" s="3">
        <v>10</v>
      </c>
      <c r="D51" s="19"/>
      <c r="E51" s="15" t="s">
        <v>289</v>
      </c>
      <c r="F51" s="15" t="s">
        <v>262</v>
      </c>
      <c r="G51" s="172" t="s">
        <v>156</v>
      </c>
      <c r="H51" s="63"/>
      <c r="I51" s="99">
        <f>IF($G51="x",0,IF(H51&lt;50,H51-COUNTIFS($G$5:$G51,"x"),0))</f>
        <v>0</v>
      </c>
      <c r="J51" s="39" t="str">
        <f>IF(AND($G51="x",H51&gt;0),0,IF(ISERROR(LOOKUP(I51,Punkte!$D$1:$D$22,Punkte!$E$1:$E$22)),"",LOOKUP((I51),Punkte!$D$1:$D$22,Punkte!$E$1:$E$22)))</f>
        <v/>
      </c>
      <c r="L51" s="99">
        <f>IF($G51="x",0,IF(K51&lt;50,K51-COUNTIFS($G$5:$G51,"x"),0))</f>
        <v>0</v>
      </c>
      <c r="M51" s="39" t="str">
        <f>IF(AND($G51="x",K51&gt;0),0,IF(ISERROR(LOOKUP(L51,Punkte!$D$1:$D$22,Punkte!$E$1:$E$22)),"",LOOKUP((L51),Punkte!$D$1:$D$22,Punkte!$E$1:$E$22)))</f>
        <v/>
      </c>
      <c r="N51" s="3">
        <v>31</v>
      </c>
      <c r="O51" s="99">
        <v>0</v>
      </c>
      <c r="P51" s="39">
        <f>IF(AND($G51="x",N51&gt;0),0,IF(ISERROR(LOOKUP(O51,Punkte!$D$1:$D$22,Punkte!$E$1:$E$22)),"",LOOKUP((O51),Punkte!$D$1:$D$22,Punkte!$E$1:$E$22)))</f>
        <v>0</v>
      </c>
      <c r="Q51" s="3">
        <v>30</v>
      </c>
      <c r="R51" s="99">
        <v>0</v>
      </c>
      <c r="S51" s="39">
        <f>IF(AND($G51="x",Q51&gt;0),0,IF(ISERROR(LOOKUP(R51,Punkte!$D$1:$D$22,Punkte!$E$1:$E$22)),"",LOOKUP((R51),Punkte!$D$1:$D$22,Punkte!$E$1:$E$22)))</f>
        <v>0</v>
      </c>
      <c r="T51" s="3">
        <v>30</v>
      </c>
      <c r="U51" s="99">
        <v>0</v>
      </c>
      <c r="V51" s="39">
        <f>IF(AND($G51="x",T51&gt;0),0,IF(ISERROR(LOOKUP(U51,Punkte!$D$1:$D$22,Punkte!$E$1:$E$22)),"",LOOKUP((U51),Punkte!$D$1:$D$22,Punkte!$E$1:$E$22)))</f>
        <v>0</v>
      </c>
      <c r="X51" s="99">
        <f>IF($G51="x",0,IF(W51&lt;50,W51-COUNTIFS($G$5:$G51,"x"),0))</f>
        <v>0</v>
      </c>
      <c r="Y51" s="39" t="str">
        <f>IF(AND($G51="x",W51&gt;0),0,IF(ISERROR(LOOKUP(X51,Punkte!$D$1:$D$22,Punkte!$E$1:$E$22)),"",LOOKUP((X51),Punkte!$D$1:$D$22,Punkte!$E$1:$E$22)))</f>
        <v/>
      </c>
      <c r="AA51" s="99">
        <f>IF($G51="x",0,IF(Z51&lt;50,Z51-COUNTIFS($G$5:$G51,"x"),0))</f>
        <v>0</v>
      </c>
      <c r="AB51" s="39" t="str">
        <f>IF(AND($G51="x",Z51&gt;0),0,IF(ISERROR(LOOKUP(AA51,Punkte!$D$1:$D$22,Punkte!$E$1:$E$22)),"",LOOKUP((AA51),Punkte!$D$1:$D$22,Punkte!$E$1:$E$22)))</f>
        <v/>
      </c>
      <c r="AD51" s="99">
        <f>IF($G51="x",0,IF(AC51&lt;50,AC51-COUNTIFS($G$5:$G51,"x"),0))</f>
        <v>0</v>
      </c>
      <c r="AE51" s="39" t="str">
        <f>IF(AND($G51="x",AC51&gt;0),0,IF(ISERROR(LOOKUP(AD51,Punkte!$D$1:$D$22,Punkte!$E$1:$E$22)),"",LOOKUP((AD51),Punkte!$D$1:$D$22,Punkte!$E$1:$E$22)))</f>
        <v/>
      </c>
      <c r="AG51" s="99">
        <f>IF($G51="x",0,IF(AF51&lt;50,AF51-COUNTIFS($G$5:$G51,"x"),0))</f>
        <v>0</v>
      </c>
      <c r="AH51" s="39" t="str">
        <f>IF(AND($G51="x",AF51&gt;0),0,IF(ISERROR(LOOKUP(AG51,Punkte!$D$1:$D$22,Punkte!$E$1:$E$22)),"",LOOKUP((AG51),Punkte!$D$1:$D$22,Punkte!$E$1:$E$22)))</f>
        <v/>
      </c>
      <c r="AJ51" s="99">
        <f>IF($G51="x",0,IF(AI51&lt;50,AI51-COUNTIFS($G$5:$G51,"x"),0))</f>
        <v>0</v>
      </c>
      <c r="AK51" s="39" t="str">
        <f>IF(AND($G51="x",AI51&gt;0),0,IF(ISERROR(LOOKUP(AJ51,Punkte!$D$1:$D$22,Punkte!$E$1:$E$22)),"",LOOKUP((AJ51),Punkte!$D$1:$D$22,Punkte!$E$1:$E$22)))</f>
        <v/>
      </c>
      <c r="AM51" s="99">
        <f>IF($G51="x",0,IF(AL51&lt;50,AL51-COUNTIFS($G$5:$G51,"x"),0))</f>
        <v>0</v>
      </c>
      <c r="AN51" s="39" t="str">
        <f>IF(AND($G51="x",AL51&gt;0),0,IF(ISERROR(LOOKUP(AM51,Punkte!$D$1:$D$22,Punkte!$E$1:$E$22)),"",LOOKUP((AM51),Punkte!$D$1:$D$22,Punkte!$E$1:$E$22)))</f>
        <v/>
      </c>
      <c r="AP51" s="99">
        <f>IF($G51="x",0,IF(AO51&lt;50,AO51-COUNTIFS($G$5:$G51,"x"),0))</f>
        <v>0</v>
      </c>
      <c r="AQ51" s="39" t="str">
        <f>IF(AND($G51="x",AO51&gt;0),0,IF(ISERROR(LOOKUP(AP51,Punkte!$D$1:$D$22,Punkte!$E$1:$E$22)),"",LOOKUP((AP51),Punkte!$D$1:$D$22,Punkte!$E$1:$E$22)))</f>
        <v/>
      </c>
      <c r="AS51" s="99">
        <f>IF($G51="x",0,IF(AR51&lt;50,AR51-COUNTIFS($G$5:$G51,"x"),0))</f>
        <v>0</v>
      </c>
      <c r="AT51" s="39" t="str">
        <f>IF(AND($G51="x",AR51&gt;0),0,IF(ISERROR(LOOKUP(AS51,Punkte!$D$1:$D$22,Punkte!$E$1:$E$22)),"",LOOKUP((AS51),Punkte!$D$1:$D$22,Punkte!$E$1:$E$22)))</f>
        <v/>
      </c>
      <c r="AU51" s="120">
        <f t="shared" si="2"/>
        <v>3</v>
      </c>
    </row>
    <row r="52" spans="1:47" x14ac:dyDescent="0.25">
      <c r="A52" s="9">
        <f t="shared" si="0"/>
        <v>23</v>
      </c>
      <c r="B52" s="146">
        <f t="shared" si="1"/>
        <v>0</v>
      </c>
      <c r="C52" s="3">
        <v>8</v>
      </c>
      <c r="E52" s="15" t="s">
        <v>65</v>
      </c>
      <c r="F52" s="15" t="s">
        <v>66</v>
      </c>
      <c r="G52" s="172" t="s">
        <v>156</v>
      </c>
      <c r="H52" s="63"/>
      <c r="I52" s="99">
        <f>IF($G52="x",0,IF(H52&lt;50,H52-COUNTIFS($G$5:$G52,"x"),0))</f>
        <v>0</v>
      </c>
      <c r="J52" s="39" t="str">
        <f>IF(AND($G52="x",H52&gt;0),0,IF(ISERROR(LOOKUP(I52,Punkte!$D$1:$D$22,Punkte!$E$1:$E$22)),"",LOOKUP((I52),Punkte!$D$1:$D$22,Punkte!$E$1:$E$22)))</f>
        <v/>
      </c>
      <c r="L52" s="99">
        <f>IF($G52="x",0,IF(K52&lt;50,K52-COUNTIFS($G$5:$G52,"x"),0))</f>
        <v>0</v>
      </c>
      <c r="M52" s="39" t="str">
        <f>IF(AND($G52="x",K52&gt;0),0,IF(ISERROR(LOOKUP(L52,Punkte!$D$1:$D$22,Punkte!$E$1:$E$22)),"",LOOKUP((L52),Punkte!$D$1:$D$22,Punkte!$E$1:$E$22)))</f>
        <v/>
      </c>
      <c r="O52" s="99">
        <f>IF($G52="x",0,IF(N52&lt;50,N52-COUNTIFS($G$5:$G52,"x"),0))</f>
        <v>0</v>
      </c>
      <c r="P52" s="39" t="str">
        <f>IF(AND($G52="x",N52&gt;0),0,IF(ISERROR(LOOKUP(O52,Punkte!$D$1:$D$22,Punkte!$E$1:$E$22)),"",LOOKUP((O52),Punkte!$D$1:$D$22,Punkte!$E$1:$E$22)))</f>
        <v/>
      </c>
      <c r="R52" s="99">
        <f>IF($G52="x",0,IF(Q52&lt;50,Q52-COUNTIFS($G$5:$G52,"x"),0))</f>
        <v>0</v>
      </c>
      <c r="S52" s="39" t="str">
        <f>IF(AND($G52="x",Q52&gt;0),0,IF(ISERROR(LOOKUP(R52,Punkte!$D$1:$D$22,Punkte!$E$1:$E$22)),"",LOOKUP((R52),Punkte!$D$1:$D$22,Punkte!$E$1:$E$22)))</f>
        <v/>
      </c>
      <c r="T52" s="3">
        <v>18</v>
      </c>
      <c r="U52" s="99">
        <v>0</v>
      </c>
      <c r="V52" s="39">
        <f>IF(AND($G52="x",T52&gt;0),0,IF(ISERROR(LOOKUP(U52,Punkte!$D$1:$D$22,Punkte!$E$1:$E$22)),"",LOOKUP((U52),Punkte!$D$1:$D$22,Punkte!$E$1:$E$22)))</f>
        <v>0</v>
      </c>
      <c r="X52" s="99">
        <f>IF($G52="x",0,IF(W52&lt;50,W52-COUNTIFS($G$5:$G52,"x"),0))</f>
        <v>0</v>
      </c>
      <c r="Y52" s="39" t="str">
        <f>IF(AND($G52="x",W52&gt;0),0,IF(ISERROR(LOOKUP(X52,Punkte!$D$1:$D$22,Punkte!$E$1:$E$22)),"",LOOKUP((X52),Punkte!$D$1:$D$22,Punkte!$E$1:$E$22)))</f>
        <v/>
      </c>
      <c r="AA52" s="99">
        <f>IF($G52="x",0,IF(Z52&lt;50,Z52-COUNTIFS($G$5:$G52,"x"),0))</f>
        <v>0</v>
      </c>
      <c r="AB52" s="39" t="str">
        <f>IF(AND($G52="x",Z52&gt;0),0,IF(ISERROR(LOOKUP(AA52,Punkte!$D$1:$D$22,Punkte!$E$1:$E$22)),"",LOOKUP((AA52),Punkte!$D$1:$D$22,Punkte!$E$1:$E$22)))</f>
        <v/>
      </c>
      <c r="AD52" s="99">
        <f>IF($G52="x",0,IF(AC52&lt;50,AC52-COUNTIFS($G$5:$G52,"x"),0))</f>
        <v>0</v>
      </c>
      <c r="AE52" s="39" t="str">
        <f>IF(AND($G52="x",AC52&gt;0),0,IF(ISERROR(LOOKUP(AD52,Punkte!$D$1:$D$22,Punkte!$E$1:$E$22)),"",LOOKUP((AD52),Punkte!$D$1:$D$22,Punkte!$E$1:$E$22)))</f>
        <v/>
      </c>
      <c r="AF52" s="3">
        <v>14</v>
      </c>
      <c r="AG52" s="99">
        <v>0</v>
      </c>
      <c r="AH52" s="39">
        <f>IF(AND($G52="x",AF52&gt;0),0,IF(ISERROR(LOOKUP(AG52,Punkte!$D$1:$D$22,Punkte!$E$1:$E$22)),"",LOOKUP((AG52),Punkte!$D$1:$D$22,Punkte!$E$1:$E$22)))</f>
        <v>0</v>
      </c>
      <c r="AI52" s="3">
        <v>14</v>
      </c>
      <c r="AJ52" s="99">
        <v>0</v>
      </c>
      <c r="AK52" s="39">
        <f>IF(AND($G52="x",AI52&gt;0),0,IF(ISERROR(LOOKUP(AJ52,Punkte!$D$1:$D$22,Punkte!$E$1:$E$22)),"",LOOKUP((AJ52),Punkte!$D$1:$D$22,Punkte!$E$1:$E$22)))</f>
        <v>0</v>
      </c>
      <c r="AL52" s="3">
        <v>15</v>
      </c>
      <c r="AM52" s="99">
        <v>0</v>
      </c>
      <c r="AN52" s="39">
        <f>IF(AND($G52="x",AL52&gt;0),0,IF(ISERROR(LOOKUP(AM52,Punkte!$D$1:$D$22,Punkte!$E$1:$E$22)),"",LOOKUP((AM52),Punkte!$D$1:$D$22,Punkte!$E$1:$E$22)))</f>
        <v>0</v>
      </c>
      <c r="AP52" s="99">
        <f>IF($G52="x",0,IF(AO52&lt;50,AO52-COUNTIFS($G$5:$G52,"x"),0))</f>
        <v>0</v>
      </c>
      <c r="AQ52" s="39" t="str">
        <f>IF(AND($G52="x",AO52&gt;0),0,IF(ISERROR(LOOKUP(AP52,Punkte!$D$1:$D$22,Punkte!$E$1:$E$22)),"",LOOKUP((AP52),Punkte!$D$1:$D$22,Punkte!$E$1:$E$22)))</f>
        <v/>
      </c>
      <c r="AS52" s="99">
        <f>IF($G52="x",0,IF(AR52&lt;50,AR52-COUNTIFS($G$5:$G52,"x"),0))</f>
        <v>0</v>
      </c>
      <c r="AT52" s="39" t="str">
        <f>IF(AND($G52="x",AR52&gt;0),0,IF(ISERROR(LOOKUP(AS52,Punkte!$D$1:$D$22,Punkte!$E$1:$E$22)),"",LOOKUP((AS52),Punkte!$D$1:$D$22,Punkte!$E$1:$E$22)))</f>
        <v/>
      </c>
      <c r="AU52" s="120">
        <f t="shared" si="2"/>
        <v>3</v>
      </c>
    </row>
    <row r="53" spans="1:47" x14ac:dyDescent="0.25">
      <c r="A53" s="9">
        <f t="shared" si="0"/>
        <v>23</v>
      </c>
      <c r="B53" s="146">
        <f t="shared" si="1"/>
        <v>0</v>
      </c>
      <c r="C53" s="3">
        <v>15</v>
      </c>
      <c r="D53" s="1" t="s">
        <v>23</v>
      </c>
      <c r="E53" s="15" t="s">
        <v>110</v>
      </c>
      <c r="F53" s="15" t="s">
        <v>111</v>
      </c>
      <c r="G53" s="172" t="s">
        <v>156</v>
      </c>
      <c r="H53" s="63"/>
      <c r="I53" s="99">
        <f>IF($G53="x",0,IF(H53&lt;50,H53-COUNTIFS($G$5:$G53,"x"),0))</f>
        <v>0</v>
      </c>
      <c r="J53" s="39" t="str">
        <f>IF(AND($G53="x",H53&gt;0),0,IF(ISERROR(LOOKUP(I53,Punkte!$D$1:$D$22,Punkte!$E$1:$E$22)),"",LOOKUP((I53),Punkte!$D$1:$D$22,Punkte!$E$1:$E$22)))</f>
        <v/>
      </c>
      <c r="L53" s="99">
        <f>IF($G53="x",0,IF(K53&lt;50,K53-COUNTIFS($G$5:$G53,"x"),0))</f>
        <v>0</v>
      </c>
      <c r="M53" s="39" t="str">
        <f>IF(AND($G53="x",K53&gt;0),0,IF(ISERROR(LOOKUP(L53,Punkte!$D$1:$D$22,Punkte!$E$1:$E$22)),"",LOOKUP((L53),Punkte!$D$1:$D$22,Punkte!$E$1:$E$22)))</f>
        <v/>
      </c>
      <c r="O53" s="99">
        <f>IF($G53="x",0,IF(N53&lt;50,N53-COUNTIFS($G$5:$G53,"x"),0))</f>
        <v>0</v>
      </c>
      <c r="P53" s="39" t="str">
        <f>IF(AND($G53="x",N53&gt;0),0,IF(ISERROR(LOOKUP(O53,Punkte!$D$1:$D$22,Punkte!$E$1:$E$22)),"",LOOKUP((O53),Punkte!$D$1:$D$22,Punkte!$E$1:$E$22)))</f>
        <v/>
      </c>
      <c r="R53" s="99">
        <f>IF($G53="x",0,IF(Q53&lt;50,Q53-COUNTIFS($G$5:$G53,"x"),0))</f>
        <v>0</v>
      </c>
      <c r="S53" s="39" t="str">
        <f>IF(AND($G53="x",Q53&gt;0),0,IF(ISERROR(LOOKUP(R53,Punkte!$D$1:$D$22,Punkte!$E$1:$E$22)),"",LOOKUP((R53),Punkte!$D$1:$D$22,Punkte!$E$1:$E$22)))</f>
        <v/>
      </c>
      <c r="T53" s="3">
        <v>22</v>
      </c>
      <c r="U53" s="99">
        <v>0</v>
      </c>
      <c r="V53" s="39">
        <f>IF(AND($G53="x",T53&gt;0),0,IF(ISERROR(LOOKUP(U53,Punkte!$D$1:$D$22,Punkte!$E$1:$E$22)),"",LOOKUP((U53),Punkte!$D$1:$D$22,Punkte!$E$1:$E$22)))</f>
        <v>0</v>
      </c>
      <c r="X53" s="99">
        <f>IF($G53="x",0,IF(W53&lt;50,W53-COUNTIFS($G$5:$G53,"x"),0))</f>
        <v>0</v>
      </c>
      <c r="Y53" s="39" t="str">
        <f>IF(AND($G53="x",W53&gt;0),0,IF(ISERROR(LOOKUP(X53,Punkte!$D$1:$D$22,Punkte!$E$1:$E$22)),"",LOOKUP((X53),Punkte!$D$1:$D$22,Punkte!$E$1:$E$22)))</f>
        <v/>
      </c>
      <c r="AA53" s="99">
        <f>IF($G53="x",0,IF(Z53&lt;50,Z53-COUNTIFS($G$5:$G53,"x"),0))</f>
        <v>0</v>
      </c>
      <c r="AB53" s="39" t="str">
        <f>IF(AND($G53="x",Z53&gt;0),0,IF(ISERROR(LOOKUP(AA53,Punkte!$D$1:$D$22,Punkte!$E$1:$E$22)),"",LOOKUP((AA53),Punkte!$D$1:$D$22,Punkte!$E$1:$E$22)))</f>
        <v/>
      </c>
      <c r="AD53" s="99">
        <f>IF($G53="x",0,IF(AC53&lt;50,AC53-COUNTIFS($G$5:$G53,"x"),0))</f>
        <v>0</v>
      </c>
      <c r="AE53" s="39" t="str">
        <f>IF(AND($G53="x",AC53&gt;0),0,IF(ISERROR(LOOKUP(AD53,Punkte!$D$1:$D$22,Punkte!$E$1:$E$22)),"",LOOKUP((AD53),Punkte!$D$1:$D$22,Punkte!$E$1:$E$22)))</f>
        <v/>
      </c>
      <c r="AF53" s="3">
        <v>18</v>
      </c>
      <c r="AG53" s="99">
        <v>0</v>
      </c>
      <c r="AH53" s="39">
        <f>IF(AND($G53="x",AF53&gt;0),0,IF(ISERROR(LOOKUP(AG53,Punkte!$D$1:$D$22,Punkte!$E$1:$E$22)),"",LOOKUP((AG53),Punkte!$D$1:$D$22,Punkte!$E$1:$E$22)))</f>
        <v>0</v>
      </c>
      <c r="AI53" s="3">
        <v>17</v>
      </c>
      <c r="AJ53" s="99">
        <v>0</v>
      </c>
      <c r="AK53" s="39">
        <f>IF(AND($G53="x",AI53&gt;0),0,IF(ISERROR(LOOKUP(AJ53,Punkte!$D$1:$D$22,Punkte!$E$1:$E$22)),"",LOOKUP((AJ53),Punkte!$D$1:$D$22,Punkte!$E$1:$E$22)))</f>
        <v>0</v>
      </c>
      <c r="AL53" s="3">
        <v>16</v>
      </c>
      <c r="AM53" s="99">
        <v>0</v>
      </c>
      <c r="AN53" s="39">
        <f>IF(AND($G53="x",AL53&gt;0),0,IF(ISERROR(LOOKUP(AM53,Punkte!$D$1:$D$22,Punkte!$E$1:$E$22)),"",LOOKUP((AM53),Punkte!$D$1:$D$22,Punkte!$E$1:$E$22)))</f>
        <v>0</v>
      </c>
      <c r="AP53" s="99">
        <f>IF($G53="x",0,IF(AO53&lt;50,AO53-COUNTIFS($G$5:$G53,"x"),0))</f>
        <v>0</v>
      </c>
      <c r="AQ53" s="39" t="str">
        <f>IF(AND($G53="x",AO53&gt;0),0,IF(ISERROR(LOOKUP(AP53,Punkte!$D$1:$D$22,Punkte!$E$1:$E$22)),"",LOOKUP((AP53),Punkte!$D$1:$D$22,Punkte!$E$1:$E$22)))</f>
        <v/>
      </c>
      <c r="AS53" s="99">
        <f>IF($G53="x",0,IF(AR53&lt;50,AR53-COUNTIFS($G$5:$G53,"x"),0))</f>
        <v>0</v>
      </c>
      <c r="AT53" s="39" t="str">
        <f>IF(AND($G53="x",AR53&gt;0),0,IF(ISERROR(LOOKUP(AS53,Punkte!$D$1:$D$22,Punkte!$E$1:$E$22)),"",LOOKUP((AS53),Punkte!$D$1:$D$22,Punkte!$E$1:$E$22)))</f>
        <v/>
      </c>
      <c r="AU53" s="120">
        <f t="shared" si="2"/>
        <v>3</v>
      </c>
    </row>
    <row r="54" spans="1:47" x14ac:dyDescent="0.25">
      <c r="A54" s="9">
        <f t="shared" si="0"/>
        <v>23</v>
      </c>
      <c r="B54" s="146">
        <f t="shared" si="1"/>
        <v>0</v>
      </c>
      <c r="C54" s="3">
        <v>2</v>
      </c>
      <c r="E54" s="15" t="s">
        <v>237</v>
      </c>
      <c r="F54" s="15" t="s">
        <v>36</v>
      </c>
      <c r="G54" s="172" t="s">
        <v>156</v>
      </c>
      <c r="H54" s="63"/>
      <c r="I54" s="99">
        <f>IF($G54="x",0,IF(H54&lt;50,H54-COUNTIFS($G$5:$G54,"x"),0))</f>
        <v>0</v>
      </c>
      <c r="J54" s="39" t="str">
        <f>IF(AND($G54="x",H54&gt;0),0,IF(ISERROR(LOOKUP(I54,Punkte!$D$1:$D$22,Punkte!$E$1:$E$22)),"",LOOKUP((I54),Punkte!$D$1:$D$22,Punkte!$E$1:$E$22)))</f>
        <v/>
      </c>
      <c r="L54" s="99">
        <f>IF($G54="x",0,IF(K54&lt;50,K54-COUNTIFS($G$5:$G54,"x"),0))</f>
        <v>0</v>
      </c>
      <c r="M54" s="39" t="str">
        <f>IF(AND($G54="x",K54&gt;0),0,IF(ISERROR(LOOKUP(L54,Punkte!$D$1:$D$22,Punkte!$E$1:$E$22)),"",LOOKUP((L54),Punkte!$D$1:$D$22,Punkte!$E$1:$E$22)))</f>
        <v/>
      </c>
      <c r="O54" s="99">
        <f>IF($G54="x",0,IF(N54&lt;50,N54-COUNTIFS($G$5:$G54,"x"),0))</f>
        <v>0</v>
      </c>
      <c r="P54" s="39" t="str">
        <f>IF(AND($G54="x",N54&gt;0),0,IF(ISERROR(LOOKUP(O54,Punkte!$D$1:$D$22,Punkte!$E$1:$E$22)),"",LOOKUP((O54),Punkte!$D$1:$D$22,Punkte!$E$1:$E$22)))</f>
        <v/>
      </c>
      <c r="R54" s="99">
        <f>IF($G54="x",0,IF(Q54&lt;50,Q54-COUNTIFS($G$5:$G54,"x"),0))</f>
        <v>0</v>
      </c>
      <c r="S54" s="39" t="str">
        <f>IF(AND($G54="x",Q54&gt;0),0,IF(ISERROR(LOOKUP(R54,Punkte!$D$1:$D$22,Punkte!$E$1:$E$22)),"",LOOKUP((R54),Punkte!$D$1:$D$22,Punkte!$E$1:$E$22)))</f>
        <v/>
      </c>
      <c r="U54" s="99">
        <f>IF($G54="x",0,IF(T54&lt;50,T54-COUNTIFS($G$5:$G54,"x"),0))</f>
        <v>0</v>
      </c>
      <c r="V54" s="39" t="str">
        <f>IF(AND($G54="x",T54&gt;0),0,IF(ISERROR(LOOKUP(U54,Punkte!$D$1:$D$22,Punkte!$E$1:$E$22)),"",LOOKUP((U54),Punkte!$D$1:$D$22,Punkte!$E$1:$E$22)))</f>
        <v/>
      </c>
      <c r="X54" s="99">
        <f>IF($G54="x",0,IF(W54&lt;50,W54-COUNTIFS($G$5:$G54,"x"),0))</f>
        <v>0</v>
      </c>
      <c r="Y54" s="39" t="str">
        <f>IF(AND($G54="x",W54&gt;0),0,IF(ISERROR(LOOKUP(X54,Punkte!$D$1:$D$22,Punkte!$E$1:$E$22)),"",LOOKUP((X54),Punkte!$D$1:$D$22,Punkte!$E$1:$E$22)))</f>
        <v/>
      </c>
      <c r="AA54" s="99">
        <f>IF($G54="x",0,IF(Z54&lt;50,Z54-COUNTIFS($G$5:$G54,"x"),0))</f>
        <v>0</v>
      </c>
      <c r="AB54" s="39" t="str">
        <f>IF(AND($G54="x",Z54&gt;0),0,IF(ISERROR(LOOKUP(AA54,Punkte!$D$1:$D$22,Punkte!$E$1:$E$22)),"",LOOKUP((AA54),Punkte!$D$1:$D$22,Punkte!$E$1:$E$22)))</f>
        <v/>
      </c>
      <c r="AD54" s="99">
        <f>IF($G54="x",0,IF(AC54&lt;50,AC54-COUNTIFS($G$5:$G54,"x"),0))</f>
        <v>0</v>
      </c>
      <c r="AE54" s="39" t="str">
        <f>IF(AND($G54="x",AC54&gt;0),0,IF(ISERROR(LOOKUP(AD54,Punkte!$D$1:$D$22,Punkte!$E$1:$E$22)),"",LOOKUP((AD54),Punkte!$D$1:$D$22,Punkte!$E$1:$E$22)))</f>
        <v/>
      </c>
      <c r="AF54" s="3">
        <v>35</v>
      </c>
      <c r="AG54" s="99">
        <v>0</v>
      </c>
      <c r="AH54" s="39">
        <f>IF(AND($G54="x",AF54&gt;0),0,IF(ISERROR(LOOKUP(AG54,Punkte!$D$1:$D$22,Punkte!$E$1:$E$22)),"",LOOKUP((AG54),Punkte!$D$1:$D$22,Punkte!$E$1:$E$22)))</f>
        <v>0</v>
      </c>
      <c r="AI54" s="3" t="s">
        <v>47</v>
      </c>
      <c r="AJ54" s="99">
        <v>0</v>
      </c>
      <c r="AK54" s="39">
        <f>IF(AND($G54="x",AI54&gt;0),0,IF(ISERROR(LOOKUP(AJ54,Punkte!$D$1:$D$22,Punkte!$E$1:$E$22)),"",LOOKUP((AJ54),Punkte!$D$1:$D$22,Punkte!$E$1:$E$22)))</f>
        <v>0</v>
      </c>
      <c r="AL54" s="3" t="s">
        <v>47</v>
      </c>
      <c r="AM54" s="99">
        <v>0</v>
      </c>
      <c r="AN54" s="39">
        <f>IF(AND($G54="x",AL54&gt;0),0,IF(ISERROR(LOOKUP(AM54,Punkte!$D$1:$D$22,Punkte!$E$1:$E$22)),"",LOOKUP((AM54),Punkte!$D$1:$D$22,Punkte!$E$1:$E$22)))</f>
        <v>0</v>
      </c>
      <c r="AP54" s="99">
        <f>IF($G54="x",0,IF(AO54&lt;50,AO54-COUNTIFS($G$5:$G54,"x"),0))</f>
        <v>0</v>
      </c>
      <c r="AQ54" s="39" t="str">
        <f>IF(AND($G54="x",AO54&gt;0),0,IF(ISERROR(LOOKUP(AP54,Punkte!$D$1:$D$22,Punkte!$E$1:$E$22)),"",LOOKUP((AP54),Punkte!$D$1:$D$22,Punkte!$E$1:$E$22)))</f>
        <v/>
      </c>
      <c r="AS54" s="99">
        <f>IF($G54="x",0,IF(AR54&lt;50,AR54-COUNTIFS($G$5:$G54,"x"),0))</f>
        <v>0</v>
      </c>
      <c r="AT54" s="39" t="str">
        <f>IF(AND($G54="x",AR54&gt;0),0,IF(ISERROR(LOOKUP(AS54,Punkte!$D$1:$D$22,Punkte!$E$1:$E$22)),"",LOOKUP((AS54),Punkte!$D$1:$D$22,Punkte!$E$1:$E$22)))</f>
        <v/>
      </c>
      <c r="AU54" s="120">
        <f t="shared" si="2"/>
        <v>2</v>
      </c>
    </row>
    <row r="55" spans="1:47" x14ac:dyDescent="0.25">
      <c r="A55" s="9">
        <f t="shared" si="0"/>
        <v>23</v>
      </c>
      <c r="B55" s="146">
        <f t="shared" si="1"/>
        <v>0</v>
      </c>
      <c r="C55" s="3">
        <v>63</v>
      </c>
      <c r="D55" s="19"/>
      <c r="E55" s="15" t="s">
        <v>80</v>
      </c>
      <c r="F55" s="15" t="s">
        <v>55</v>
      </c>
      <c r="G55" s="172" t="s">
        <v>156</v>
      </c>
      <c r="H55" s="63"/>
      <c r="I55" s="99">
        <f>IF($G55="x",0,IF(H55&lt;50,H55-COUNTIFS($G$5:$G55,"x"),0))</f>
        <v>0</v>
      </c>
      <c r="J55" s="39" t="str">
        <f>IF(AND($G55="x",H55&gt;0),0,IF(ISERROR(LOOKUP(I55,Punkte!$D$1:$D$22,Punkte!$E$1:$E$22)),"",LOOKUP((I55),Punkte!$D$1:$D$22,Punkte!$E$1:$E$22)))</f>
        <v/>
      </c>
      <c r="L55" s="99">
        <f>IF($G55="x",0,IF(K55&lt;50,K55-COUNTIFS($G$5:$G55,"x"),0))</f>
        <v>0</v>
      </c>
      <c r="M55" s="39" t="str">
        <f>IF(AND($G55="x",K55&gt;0),0,IF(ISERROR(LOOKUP(L55,Punkte!$D$1:$D$22,Punkte!$E$1:$E$22)),"",LOOKUP((L55),Punkte!$D$1:$D$22,Punkte!$E$1:$E$22)))</f>
        <v/>
      </c>
      <c r="O55" s="99">
        <f>IF($G55="x",0,IF(N55&lt;50,N55-COUNTIFS($G$5:$G55,"x"),0))</f>
        <v>0</v>
      </c>
      <c r="P55" s="39" t="str">
        <f>IF(AND($G55="x",N55&gt;0),0,IF(ISERROR(LOOKUP(O55,Punkte!$D$1:$D$22,Punkte!$E$1:$E$22)),"",LOOKUP((O55),Punkte!$D$1:$D$22,Punkte!$E$1:$E$22)))</f>
        <v/>
      </c>
      <c r="R55" s="99">
        <f>IF($G55="x",0,IF(Q55&lt;50,Q55-COUNTIFS($G$5:$G55,"x"),0))</f>
        <v>0</v>
      </c>
      <c r="S55" s="39" t="str">
        <f>IF(AND($G55="x",Q55&gt;0),0,IF(ISERROR(LOOKUP(R55,Punkte!$D$1:$D$22,Punkte!$E$1:$E$22)),"",LOOKUP((R55),Punkte!$D$1:$D$22,Punkte!$E$1:$E$22)))</f>
        <v/>
      </c>
      <c r="U55" s="99">
        <f>IF($G55="x",0,IF(T55&lt;50,T55-COUNTIFS($G$5:$G55,"x"),0))</f>
        <v>0</v>
      </c>
      <c r="V55" s="39" t="str">
        <f>IF(AND($G55="x",T55&gt;0),0,IF(ISERROR(LOOKUP(U55,Punkte!$D$1:$D$22,Punkte!$E$1:$E$22)),"",LOOKUP((U55),Punkte!$D$1:$D$22,Punkte!$E$1:$E$22)))</f>
        <v/>
      </c>
      <c r="X55" s="99">
        <f>IF($G55="x",0,IF(W55&lt;50,W55-COUNTIFS($G$5:$G55,"x"),0))</f>
        <v>0</v>
      </c>
      <c r="Y55" s="39" t="str">
        <f>IF(AND($G55="x",W55&gt;0),0,IF(ISERROR(LOOKUP(X55,Punkte!$D$1:$D$22,Punkte!$E$1:$E$22)),"",LOOKUP((X55),Punkte!$D$1:$D$22,Punkte!$E$1:$E$22)))</f>
        <v/>
      </c>
      <c r="AA55" s="99">
        <f>IF($G55="x",0,IF(Z55&lt;50,Z55-COUNTIFS($G$5:$G55,"x"),0))</f>
        <v>0</v>
      </c>
      <c r="AB55" s="39" t="str">
        <f>IF(AND($G55="x",Z55&gt;0),0,IF(ISERROR(LOOKUP(AA55,Punkte!$D$1:$D$22,Punkte!$E$1:$E$22)),"",LOOKUP((AA55),Punkte!$D$1:$D$22,Punkte!$E$1:$E$22)))</f>
        <v/>
      </c>
      <c r="AD55" s="99">
        <f>IF($G55="x",0,IF(AC55&lt;50,AC55-COUNTIFS($G$5:$G55,"x"),0))</f>
        <v>0</v>
      </c>
      <c r="AE55" s="39" t="str">
        <f>IF(AND($G55="x",AC55&gt;0),0,IF(ISERROR(LOOKUP(AD55,Punkte!$D$1:$D$22,Punkte!$E$1:$E$22)),"",LOOKUP((AD55),Punkte!$D$1:$D$22,Punkte!$E$1:$E$22)))</f>
        <v/>
      </c>
      <c r="AF55" s="3">
        <v>26</v>
      </c>
      <c r="AG55" s="99">
        <v>0</v>
      </c>
      <c r="AH55" s="39">
        <f>IF(AND($G55="x",AF55&gt;0),0,IF(ISERROR(LOOKUP(AG55,Punkte!$D$1:$D$22,Punkte!$E$1:$E$22)),"",LOOKUP((AG55),Punkte!$D$1:$D$22,Punkte!$E$1:$E$22)))</f>
        <v>0</v>
      </c>
      <c r="AI55" s="3">
        <v>24</v>
      </c>
      <c r="AJ55" s="99">
        <v>0</v>
      </c>
      <c r="AK55" s="39">
        <f>IF(AND($G55="x",AI55&gt;0),0,IF(ISERROR(LOOKUP(AJ55,Punkte!$D$1:$D$22,Punkte!$E$1:$E$22)),"",LOOKUP((AJ55),Punkte!$D$1:$D$22,Punkte!$E$1:$E$22)))</f>
        <v>0</v>
      </c>
      <c r="AL55" s="3" t="s">
        <v>47</v>
      </c>
      <c r="AM55" s="99">
        <v>0</v>
      </c>
      <c r="AN55" s="39">
        <f>IF(AND($G55="x",AL55&gt;0),0,IF(ISERROR(LOOKUP(AM55,Punkte!$D$1:$D$22,Punkte!$E$1:$E$22)),"",LOOKUP((AM55),Punkte!$D$1:$D$22,Punkte!$E$1:$E$22)))</f>
        <v>0</v>
      </c>
      <c r="AP55" s="99">
        <f>IF($G55="x",0,IF(AO55&lt;50,AO55-COUNTIFS($G$5:$G55,"x"),0))</f>
        <v>0</v>
      </c>
      <c r="AQ55" s="39" t="str">
        <f>IF(AND($G55="x",AO55&gt;0),0,IF(ISERROR(LOOKUP(AP55,Punkte!$D$1:$D$22,Punkte!$E$1:$E$22)),"",LOOKUP((AP55),Punkte!$D$1:$D$22,Punkte!$E$1:$E$22)))</f>
        <v/>
      </c>
      <c r="AS55" s="99">
        <f>IF($G55="x",0,IF(AR55&lt;50,AR55-COUNTIFS($G$5:$G55,"x"),0))</f>
        <v>0</v>
      </c>
      <c r="AT55" s="39" t="str">
        <f>IF(AND($G55="x",AR55&gt;0),0,IF(ISERROR(LOOKUP(AS55,Punkte!$D$1:$D$22,Punkte!$E$1:$E$22)),"",LOOKUP((AS55),Punkte!$D$1:$D$22,Punkte!$E$1:$E$22)))</f>
        <v/>
      </c>
      <c r="AU55" s="120">
        <f t="shared" si="2"/>
        <v>2</v>
      </c>
    </row>
    <row r="56" spans="1:47" x14ac:dyDescent="0.25">
      <c r="A56" s="9">
        <f t="shared" si="0"/>
        <v>23</v>
      </c>
      <c r="B56" s="146">
        <f t="shared" si="1"/>
        <v>0</v>
      </c>
      <c r="C56" s="3">
        <v>60</v>
      </c>
      <c r="D56" s="19"/>
      <c r="E56" s="15" t="s">
        <v>80</v>
      </c>
      <c r="F56" s="15" t="s">
        <v>109</v>
      </c>
      <c r="G56" s="172" t="s">
        <v>156</v>
      </c>
      <c r="H56" s="63"/>
      <c r="I56" s="99">
        <f>IF($G56="x",0,IF(H56&lt;50,H56-COUNTIFS($G$5:$G56,"x"),0))</f>
        <v>0</v>
      </c>
      <c r="J56" s="39" t="str">
        <f>IF(AND($G56="x",H56&gt;0),0,IF(ISERROR(LOOKUP(I56,Punkte!$D$1:$D$22,Punkte!$E$1:$E$22)),"",LOOKUP((I56),Punkte!$D$1:$D$22,Punkte!$E$1:$E$22)))</f>
        <v/>
      </c>
      <c r="L56" s="99">
        <f>IF($G56="x",0,IF(K56&lt;50,K56-COUNTIFS($G$5:$G56,"x"),0))</f>
        <v>0</v>
      </c>
      <c r="M56" s="39" t="str">
        <f>IF(AND($G56="x",K56&gt;0),0,IF(ISERROR(LOOKUP(L56,Punkte!$D$1:$D$22,Punkte!$E$1:$E$22)),"",LOOKUP((L56),Punkte!$D$1:$D$22,Punkte!$E$1:$E$22)))</f>
        <v/>
      </c>
      <c r="O56" s="99">
        <f>IF($G56="x",0,IF(N56&lt;50,N56-COUNTIFS($G$5:$G56,"x"),0))</f>
        <v>0</v>
      </c>
      <c r="P56" s="39" t="str">
        <f>IF(AND($G56="x",N56&gt;0),0,IF(ISERROR(LOOKUP(O56,Punkte!$D$1:$D$22,Punkte!$E$1:$E$22)),"",LOOKUP((O56),Punkte!$D$1:$D$22,Punkte!$E$1:$E$22)))</f>
        <v/>
      </c>
      <c r="R56" s="99">
        <f>IF($G56="x",0,IF(Q56&lt;50,Q56-COUNTIFS($G$5:$G56,"x"),0))</f>
        <v>0</v>
      </c>
      <c r="S56" s="39" t="str">
        <f>IF(AND($G56="x",Q56&gt;0),0,IF(ISERROR(LOOKUP(R56,Punkte!$D$1:$D$22,Punkte!$E$1:$E$22)),"",LOOKUP((R56),Punkte!$D$1:$D$22,Punkte!$E$1:$E$22)))</f>
        <v/>
      </c>
      <c r="U56" s="99">
        <f>IF($G56="x",0,IF(T56&lt;50,T56-COUNTIFS($G$5:$G56,"x"),0))</f>
        <v>0</v>
      </c>
      <c r="V56" s="39" t="str">
        <f>IF(AND($G56="x",T56&gt;0),0,IF(ISERROR(LOOKUP(U56,Punkte!$D$1:$D$22,Punkte!$E$1:$E$22)),"",LOOKUP((U56),Punkte!$D$1:$D$22,Punkte!$E$1:$E$22)))</f>
        <v/>
      </c>
      <c r="X56" s="99">
        <f>IF($G56="x",0,IF(W56&lt;50,W56-COUNTIFS($G$5:$G56,"x"),0))</f>
        <v>0</v>
      </c>
      <c r="Y56" s="39" t="str">
        <f>IF(AND($G56="x",W56&gt;0),0,IF(ISERROR(LOOKUP(X56,Punkte!$D$1:$D$22,Punkte!$E$1:$E$22)),"",LOOKUP((X56),Punkte!$D$1:$D$22,Punkte!$E$1:$E$22)))</f>
        <v/>
      </c>
      <c r="AA56" s="99">
        <f>IF($G56="x",0,IF(Z56&lt;50,Z56-COUNTIFS($G$5:$G56,"x"),0))</f>
        <v>0</v>
      </c>
      <c r="AB56" s="39" t="str">
        <f>IF(AND($G56="x",Z56&gt;0),0,IF(ISERROR(LOOKUP(AA56,Punkte!$D$1:$D$22,Punkte!$E$1:$E$22)),"",LOOKUP((AA56),Punkte!$D$1:$D$22,Punkte!$E$1:$E$22)))</f>
        <v/>
      </c>
      <c r="AD56" s="99">
        <f>IF($G56="x",0,IF(AC56&lt;50,AC56-COUNTIFS($G$5:$G56,"x"),0))</f>
        <v>0</v>
      </c>
      <c r="AE56" s="39" t="str">
        <f>IF(AND($G56="x",AC56&gt;0),0,IF(ISERROR(LOOKUP(AD56,Punkte!$D$1:$D$22,Punkte!$E$1:$E$22)),"",LOOKUP((AD56),Punkte!$D$1:$D$22,Punkte!$E$1:$E$22)))</f>
        <v/>
      </c>
      <c r="AF56" s="3">
        <v>29</v>
      </c>
      <c r="AG56" s="99">
        <v>0</v>
      </c>
      <c r="AH56" s="39">
        <f>IF(AND($G56="x",AF56&gt;0),0,IF(ISERROR(LOOKUP(AG56,Punkte!$D$1:$D$22,Punkte!$E$1:$E$22)),"",LOOKUP((AG56),Punkte!$D$1:$D$22,Punkte!$E$1:$E$22)))</f>
        <v>0</v>
      </c>
      <c r="AI56" s="3">
        <v>29</v>
      </c>
      <c r="AJ56" s="99">
        <v>0</v>
      </c>
      <c r="AK56" s="39">
        <f>IF(AND($G56="x",AI56&gt;0),0,IF(ISERROR(LOOKUP(AJ56,Punkte!$D$1:$D$22,Punkte!$E$1:$E$22)),"",LOOKUP((AJ56),Punkte!$D$1:$D$22,Punkte!$E$1:$E$22)))</f>
        <v>0</v>
      </c>
      <c r="AL56" s="3" t="s">
        <v>47</v>
      </c>
      <c r="AM56" s="99">
        <v>0</v>
      </c>
      <c r="AN56" s="39">
        <f>IF(AND($G56="x",AL56&gt;0),0,IF(ISERROR(LOOKUP(AM56,Punkte!$D$1:$D$22,Punkte!$E$1:$E$22)),"",LOOKUP((AM56),Punkte!$D$1:$D$22,Punkte!$E$1:$E$22)))</f>
        <v>0</v>
      </c>
      <c r="AP56" s="99">
        <f>IF($G56="x",0,IF(AO56&lt;50,AO56-COUNTIFS($G$5:$G56,"x"),0))</f>
        <v>0</v>
      </c>
      <c r="AQ56" s="39" t="str">
        <f>IF(AND($G56="x",AO56&gt;0),0,IF(ISERROR(LOOKUP(AP56,Punkte!$D$1:$D$22,Punkte!$E$1:$E$22)),"",LOOKUP((AP56),Punkte!$D$1:$D$22,Punkte!$E$1:$E$22)))</f>
        <v/>
      </c>
      <c r="AS56" s="99">
        <f>IF($G56="x",0,IF(AR56&lt;50,AR56-COUNTIFS($G$5:$G56,"x"),0))</f>
        <v>0</v>
      </c>
      <c r="AT56" s="39" t="str">
        <f>IF(AND($G56="x",AR56&gt;0),0,IF(ISERROR(LOOKUP(AS56,Punkte!$D$1:$D$22,Punkte!$E$1:$E$22)),"",LOOKUP((AS56),Punkte!$D$1:$D$22,Punkte!$E$1:$E$22)))</f>
        <v/>
      </c>
      <c r="AU56" s="120">
        <f t="shared" si="2"/>
        <v>2</v>
      </c>
    </row>
    <row r="57" spans="1:47" x14ac:dyDescent="0.25">
      <c r="A57" s="9">
        <f t="shared" si="0"/>
        <v>23</v>
      </c>
      <c r="B57" s="146">
        <f t="shared" si="1"/>
        <v>0</v>
      </c>
      <c r="C57" s="3">
        <v>2</v>
      </c>
      <c r="D57" s="19"/>
      <c r="E57" s="15" t="s">
        <v>288</v>
      </c>
      <c r="F57" s="15" t="s">
        <v>229</v>
      </c>
      <c r="G57" s="172" t="s">
        <v>156</v>
      </c>
      <c r="H57" s="63"/>
      <c r="I57" s="99">
        <f>IF($G57="x",0,IF(H57&lt;50,H57-COUNTIFS($G$5:$G57,"x"),0))</f>
        <v>0</v>
      </c>
      <c r="J57" s="39" t="str">
        <f>IF(AND($G57="x",H57&gt;0),0,IF(ISERROR(LOOKUP(I57,Punkte!$D$1:$D$22,Punkte!$E$1:$E$22)),"",LOOKUP((I57),Punkte!$D$1:$D$22,Punkte!$E$1:$E$22)))</f>
        <v/>
      </c>
      <c r="L57" s="99">
        <f>IF($G57="x",0,IF(K57&lt;50,K57-COUNTIFS($G$5:$G57,"x"),0))</f>
        <v>0</v>
      </c>
      <c r="M57" s="39" t="str">
        <f>IF(AND($G57="x",K57&gt;0),0,IF(ISERROR(LOOKUP(L57,Punkte!$D$1:$D$22,Punkte!$E$1:$E$22)),"",LOOKUP((L57),Punkte!$D$1:$D$22,Punkte!$E$1:$E$22)))</f>
        <v/>
      </c>
      <c r="N57" s="3">
        <v>25</v>
      </c>
      <c r="O57" s="99">
        <v>0</v>
      </c>
      <c r="P57" s="39">
        <f>IF(AND($G57="x",N57&gt;0),0,IF(ISERROR(LOOKUP(O57,Punkte!$D$1:$D$22,Punkte!$E$1:$E$22)),"",LOOKUP((O57),Punkte!$D$1:$D$22,Punkte!$E$1:$E$22)))</f>
        <v>0</v>
      </c>
      <c r="Q57" s="3">
        <v>24</v>
      </c>
      <c r="R57" s="99">
        <v>0</v>
      </c>
      <c r="S57" s="39">
        <f>IF(AND($G57="x",Q57&gt;0),0,IF(ISERROR(LOOKUP(R57,Punkte!$D$1:$D$22,Punkte!$E$1:$E$22)),"",LOOKUP((R57),Punkte!$D$1:$D$22,Punkte!$E$1:$E$22)))</f>
        <v>0</v>
      </c>
      <c r="U57" s="99">
        <f>IF($G57="x",0,IF(T57&lt;50,T57-COUNTIFS($G$5:$G57,"x"),0))</f>
        <v>0</v>
      </c>
      <c r="V57" s="39" t="str">
        <f>IF(AND($G57="x",T57&gt;0),0,IF(ISERROR(LOOKUP(U57,Punkte!$D$1:$D$22,Punkte!$E$1:$E$22)),"",LOOKUP((U57),Punkte!$D$1:$D$22,Punkte!$E$1:$E$22)))</f>
        <v/>
      </c>
      <c r="X57" s="99">
        <f>IF($G57="x",0,IF(W57&lt;50,W57-COUNTIFS($G$5:$G57,"x"),0))</f>
        <v>0</v>
      </c>
      <c r="Y57" s="39" t="str">
        <f>IF(AND($G57="x",W57&gt;0),0,IF(ISERROR(LOOKUP(X57,Punkte!$D$1:$D$22,Punkte!$E$1:$E$22)),"",LOOKUP((X57),Punkte!$D$1:$D$22,Punkte!$E$1:$E$22)))</f>
        <v/>
      </c>
      <c r="AA57" s="99">
        <f>IF($G57="x",0,IF(Z57&lt;50,Z57-COUNTIFS($G$5:$G57,"x"),0))</f>
        <v>0</v>
      </c>
      <c r="AB57" s="39" t="str">
        <f>IF(AND($G57="x",Z57&gt;0),0,IF(ISERROR(LOOKUP(AA57,Punkte!$D$1:$D$22,Punkte!$E$1:$E$22)),"",LOOKUP((AA57),Punkte!$D$1:$D$22,Punkte!$E$1:$E$22)))</f>
        <v/>
      </c>
      <c r="AD57" s="99">
        <f>IF($G57="x",0,IF(AC57&lt;50,AC57-COUNTIFS($G$5:$G57,"x"),0))</f>
        <v>0</v>
      </c>
      <c r="AE57" s="39" t="str">
        <f>IF(AND($G57="x",AC57&gt;0),0,IF(ISERROR(LOOKUP(AD57,Punkte!$D$1:$D$22,Punkte!$E$1:$E$22)),"",LOOKUP((AD57),Punkte!$D$1:$D$22,Punkte!$E$1:$E$22)))</f>
        <v/>
      </c>
      <c r="AG57" s="99">
        <f>IF($G57="x",0,IF(AF57&lt;50,AF57-COUNTIFS($G$5:$G57,"x"),0))</f>
        <v>0</v>
      </c>
      <c r="AH57" s="39" t="str">
        <f>IF(AND($G57="x",AF57&gt;0),0,IF(ISERROR(LOOKUP(AG57,Punkte!$D$1:$D$22,Punkte!$E$1:$E$22)),"",LOOKUP((AG57),Punkte!$D$1:$D$22,Punkte!$E$1:$E$22)))</f>
        <v/>
      </c>
      <c r="AJ57" s="99">
        <f>IF($G57="x",0,IF(AI57&lt;50,AI57-COUNTIFS($G$5:$G57,"x"),0))</f>
        <v>0</v>
      </c>
      <c r="AK57" s="39" t="str">
        <f>IF(AND($G57="x",AI57&gt;0),0,IF(ISERROR(LOOKUP(AJ57,Punkte!$D$1:$D$22,Punkte!$E$1:$E$22)),"",LOOKUP((AJ57),Punkte!$D$1:$D$22,Punkte!$E$1:$E$22)))</f>
        <v/>
      </c>
      <c r="AM57" s="99">
        <f>IF($G57="x",0,IF(AL57&lt;50,AL57-COUNTIFS($G$5:$G57,"x"),0))</f>
        <v>0</v>
      </c>
      <c r="AN57" s="39" t="str">
        <f>IF(AND($G57="x",AL57&gt;0),0,IF(ISERROR(LOOKUP(AM57,Punkte!$D$1:$D$22,Punkte!$E$1:$E$22)),"",LOOKUP((AM57),Punkte!$D$1:$D$22,Punkte!$E$1:$E$22)))</f>
        <v/>
      </c>
      <c r="AP57" s="99">
        <f>IF($G57="x",0,IF(AO57&lt;50,AO57-COUNTIFS($G$5:$G57,"x"),0))</f>
        <v>0</v>
      </c>
      <c r="AQ57" s="39" t="str">
        <f>IF(AND($G57="x",AO57&gt;0),0,IF(ISERROR(LOOKUP(AP57,Punkte!$D$1:$D$22,Punkte!$E$1:$E$22)),"",LOOKUP((AP57),Punkte!$D$1:$D$22,Punkte!$E$1:$E$22)))</f>
        <v/>
      </c>
      <c r="AS57" s="99">
        <f>IF($G57="x",0,IF(AR57&lt;50,AR57-COUNTIFS($G$5:$G57,"x"),0))</f>
        <v>0</v>
      </c>
      <c r="AT57" s="39" t="str">
        <f>IF(AND($G57="x",AR57&gt;0),0,IF(ISERROR(LOOKUP(AS57,Punkte!$D$1:$D$22,Punkte!$E$1:$E$22)),"",LOOKUP((AS57),Punkte!$D$1:$D$22,Punkte!$E$1:$E$22)))</f>
        <v/>
      </c>
      <c r="AU57" s="120">
        <f t="shared" si="2"/>
        <v>2</v>
      </c>
    </row>
    <row r="58" spans="1:47" x14ac:dyDescent="0.25">
      <c r="A58" s="9">
        <f t="shared" si="0"/>
        <v>23</v>
      </c>
      <c r="B58" s="146">
        <f t="shared" si="1"/>
        <v>0</v>
      </c>
      <c r="C58" s="18">
        <v>12</v>
      </c>
      <c r="D58" s="19"/>
      <c r="E58" s="15" t="s">
        <v>290</v>
      </c>
      <c r="F58" s="15" t="s">
        <v>291</v>
      </c>
      <c r="G58" s="172" t="s">
        <v>156</v>
      </c>
      <c r="H58" s="63"/>
      <c r="I58" s="99">
        <f>IF($G58="x",0,IF(H58&lt;50,H58-COUNTIFS($G$5:$G58,"x"),0))</f>
        <v>0</v>
      </c>
      <c r="J58" s="39" t="str">
        <f>IF(AND($G58="x",H58&gt;0),0,IF(ISERROR(LOOKUP(I58,Punkte!$D$1:$D$22,Punkte!$E$1:$E$22)),"",LOOKUP((I58),Punkte!$D$1:$D$22,Punkte!$E$1:$E$22)))</f>
        <v/>
      </c>
      <c r="L58" s="99">
        <f>IF($G58="x",0,IF(K58&lt;50,K58-COUNTIFS($G$5:$G58,"x"),0))</f>
        <v>0</v>
      </c>
      <c r="M58" s="39" t="str">
        <f>IF(AND($G58="x",K58&gt;0),0,IF(ISERROR(LOOKUP(L58,Punkte!$D$1:$D$22,Punkte!$E$1:$E$22)),"",LOOKUP((L58),Punkte!$D$1:$D$22,Punkte!$E$1:$E$22)))</f>
        <v/>
      </c>
      <c r="N58" s="3" t="s">
        <v>47</v>
      </c>
      <c r="O58" s="99">
        <v>0</v>
      </c>
      <c r="P58" s="39">
        <f>IF(AND($G58="x",N58&gt;0),0,IF(ISERROR(LOOKUP(O58,Punkte!$D$1:$D$22,Punkte!$E$1:$E$22)),"",LOOKUP((O58),Punkte!$D$1:$D$22,Punkte!$E$1:$E$22)))</f>
        <v>0</v>
      </c>
      <c r="Q58" s="3">
        <v>31</v>
      </c>
      <c r="R58" s="99">
        <v>0</v>
      </c>
      <c r="S58" s="39">
        <f>IF(AND($G58="x",Q58&gt;0),0,IF(ISERROR(LOOKUP(R58,Punkte!$D$1:$D$22,Punkte!$E$1:$E$22)),"",LOOKUP((R58),Punkte!$D$1:$D$22,Punkte!$E$1:$E$22)))</f>
        <v>0</v>
      </c>
      <c r="U58" s="99">
        <f>IF($G58="x",0,IF(T58&lt;50,T58-COUNTIFS($G$5:$G58,"x"),0))</f>
        <v>0</v>
      </c>
      <c r="V58" s="39" t="str">
        <f>IF(AND($G58="x",T58&gt;0),0,IF(ISERROR(LOOKUP(U58,Punkte!$D$1:$D$22,Punkte!$E$1:$E$22)),"",LOOKUP((U58),Punkte!$D$1:$D$22,Punkte!$E$1:$E$22)))</f>
        <v/>
      </c>
      <c r="X58" s="99">
        <f>IF($G58="x",0,IF(W58&lt;50,W58-COUNTIFS($G$5:$G58,"x"),0))</f>
        <v>0</v>
      </c>
      <c r="Y58" s="39" t="str">
        <f>IF(AND($G58="x",W58&gt;0),0,IF(ISERROR(LOOKUP(X58,Punkte!$D$1:$D$22,Punkte!$E$1:$E$22)),"",LOOKUP((X58),Punkte!$D$1:$D$22,Punkte!$E$1:$E$22)))</f>
        <v/>
      </c>
      <c r="AA58" s="99">
        <f>IF($G58="x",0,IF(Z58&lt;50,Z58-COUNTIFS($G$5:$G58,"x"),0))</f>
        <v>0</v>
      </c>
      <c r="AB58" s="39" t="str">
        <f>IF(AND($G58="x",Z58&gt;0),0,IF(ISERROR(LOOKUP(AA58,Punkte!$D$1:$D$22,Punkte!$E$1:$E$22)),"",LOOKUP((AA58),Punkte!$D$1:$D$22,Punkte!$E$1:$E$22)))</f>
        <v/>
      </c>
      <c r="AD58" s="99">
        <f>IF($G58="x",0,IF(AC58&lt;50,AC58-COUNTIFS($G$5:$G58,"x"),0))</f>
        <v>0</v>
      </c>
      <c r="AE58" s="39" t="str">
        <f>IF(AND($G58="x",AC58&gt;0),0,IF(ISERROR(LOOKUP(AD58,Punkte!$D$1:$D$22,Punkte!$E$1:$E$22)),"",LOOKUP((AD58),Punkte!$D$1:$D$22,Punkte!$E$1:$E$22)))</f>
        <v/>
      </c>
      <c r="AG58" s="99">
        <f>IF($G58="x",0,IF(AF58&lt;50,AF58-COUNTIFS($G$5:$G58,"x"),0))</f>
        <v>0</v>
      </c>
      <c r="AH58" s="39" t="str">
        <f>IF(AND($G58="x",AF58&gt;0),0,IF(ISERROR(LOOKUP(AG58,Punkte!$D$1:$D$22,Punkte!$E$1:$E$22)),"",LOOKUP((AG58),Punkte!$D$1:$D$22,Punkte!$E$1:$E$22)))</f>
        <v/>
      </c>
      <c r="AJ58" s="99">
        <f>IF($G58="x",0,IF(AI58&lt;50,AI58-COUNTIFS($G$5:$G58,"x"),0))</f>
        <v>0</v>
      </c>
      <c r="AK58" s="39" t="str">
        <f>IF(AND($G58="x",AI58&gt;0),0,IF(ISERROR(LOOKUP(AJ58,Punkte!$D$1:$D$22,Punkte!$E$1:$E$22)),"",LOOKUP((AJ58),Punkte!$D$1:$D$22,Punkte!$E$1:$E$22)))</f>
        <v/>
      </c>
      <c r="AM58" s="99">
        <f>IF($G58="x",0,IF(AL58&lt;50,AL58-COUNTIFS($G$5:$G58,"x"),0))</f>
        <v>0</v>
      </c>
      <c r="AN58" s="39" t="str">
        <f>IF(AND($G58="x",AL58&gt;0),0,IF(ISERROR(LOOKUP(AM58,Punkte!$D$1:$D$22,Punkte!$E$1:$E$22)),"",LOOKUP((AM58),Punkte!$D$1:$D$22,Punkte!$E$1:$E$22)))</f>
        <v/>
      </c>
      <c r="AP58" s="99">
        <f>IF($G58="x",0,IF(AO58&lt;50,AO58-COUNTIFS($G$5:$G58,"x"),0))</f>
        <v>0</v>
      </c>
      <c r="AQ58" s="39" t="str">
        <f>IF(AND($G58="x",AO58&gt;0),0,IF(ISERROR(LOOKUP(AP58,Punkte!$D$1:$D$22,Punkte!$E$1:$E$22)),"",LOOKUP((AP58),Punkte!$D$1:$D$22,Punkte!$E$1:$E$22)))</f>
        <v/>
      </c>
      <c r="AS58" s="99">
        <f>IF($G58="x",0,IF(AR58&lt;50,AR58-COUNTIFS($G$5:$G58,"x"),0))</f>
        <v>0</v>
      </c>
      <c r="AT58" s="39" t="str">
        <f>IF(AND($G58="x",AR58&gt;0),0,IF(ISERROR(LOOKUP(AS58,Punkte!$D$1:$D$22,Punkte!$E$1:$E$22)),"",LOOKUP((AS58),Punkte!$D$1:$D$22,Punkte!$E$1:$E$22)))</f>
        <v/>
      </c>
      <c r="AU58" s="120">
        <f t="shared" si="2"/>
        <v>2</v>
      </c>
    </row>
    <row r="59" spans="1:47" x14ac:dyDescent="0.25">
      <c r="A59" s="9">
        <f t="shared" si="0"/>
        <v>23</v>
      </c>
      <c r="B59" s="146">
        <f t="shared" si="1"/>
        <v>0</v>
      </c>
      <c r="C59" s="3">
        <v>12</v>
      </c>
      <c r="D59" s="19"/>
      <c r="E59" s="15" t="s">
        <v>301</v>
      </c>
      <c r="F59" s="15" t="s">
        <v>109</v>
      </c>
      <c r="G59" s="172" t="s">
        <v>156</v>
      </c>
      <c r="H59" s="63"/>
      <c r="I59" s="99">
        <f>IF($G59="x",0,IF(H59&lt;50,H59-COUNTIFS($G$5:$G59,"x"),0))</f>
        <v>0</v>
      </c>
      <c r="J59" s="39" t="str">
        <f>IF(AND($G59="x",H59&gt;0),0,IF(ISERROR(LOOKUP(I59,Punkte!$D$1:$D$22,Punkte!$E$1:$E$22)),"",LOOKUP((I59),Punkte!$D$1:$D$22,Punkte!$E$1:$E$22)))</f>
        <v/>
      </c>
      <c r="L59" s="99">
        <f>IF($G59="x",0,IF(K59&lt;50,K59-COUNTIFS($G$5:$G59,"x"),0))</f>
        <v>0</v>
      </c>
      <c r="M59" s="39" t="str">
        <f>IF(AND($G59="x",K59&gt;0),0,IF(ISERROR(LOOKUP(L59,Punkte!$D$1:$D$22,Punkte!$E$1:$E$22)),"",LOOKUP((L59),Punkte!$D$1:$D$22,Punkte!$E$1:$E$22)))</f>
        <v/>
      </c>
      <c r="O59" s="99">
        <f>IF($G59="x",0,IF(N59&lt;50,N59-COUNTIFS($G$5:$G59,"x"),0))</f>
        <v>0</v>
      </c>
      <c r="P59" s="39" t="str">
        <f>IF(AND($G59="x",N59&gt;0),0,IF(ISERROR(LOOKUP(O59,Punkte!$D$1:$D$22,Punkte!$E$1:$E$22)),"",LOOKUP((O59),Punkte!$D$1:$D$22,Punkte!$E$1:$E$22)))</f>
        <v/>
      </c>
      <c r="R59" s="99">
        <f>IF($G59="x",0,IF(Q59&lt;50,Q59-COUNTIFS($G$5:$G59,"x"),0))</f>
        <v>0</v>
      </c>
      <c r="S59" s="39" t="str">
        <f>IF(AND($G59="x",Q59&gt;0),0,IF(ISERROR(LOOKUP(R59,Punkte!$D$1:$D$22,Punkte!$E$1:$E$22)),"",LOOKUP((R59),Punkte!$D$1:$D$22,Punkte!$E$1:$E$22)))</f>
        <v/>
      </c>
      <c r="U59" s="99">
        <f>IF($G59="x",0,IF(T59&lt;50,T59-COUNTIFS($G$5:$G59,"x"),0))</f>
        <v>0</v>
      </c>
      <c r="V59" s="39" t="str">
        <f>IF(AND($G59="x",T59&gt;0),0,IF(ISERROR(LOOKUP(U59,Punkte!$D$1:$D$22,Punkte!$E$1:$E$22)),"",LOOKUP((U59),Punkte!$D$1:$D$22,Punkte!$E$1:$E$22)))</f>
        <v/>
      </c>
      <c r="X59" s="99">
        <f>IF($G59="x",0,IF(W59&lt;50,W59-COUNTIFS($G$5:$G59,"x"),0))</f>
        <v>0</v>
      </c>
      <c r="Y59" s="39" t="str">
        <f>IF(AND($G59="x",W59&gt;0),0,IF(ISERROR(LOOKUP(X59,Punkte!$D$1:$D$22,Punkte!$E$1:$E$22)),"",LOOKUP((X59),Punkte!$D$1:$D$22,Punkte!$E$1:$E$22)))</f>
        <v/>
      </c>
      <c r="AA59" s="99">
        <f>IF($G59="x",0,IF(Z59&lt;50,Z59-COUNTIFS($G$5:$G59,"x"),0))</f>
        <v>0</v>
      </c>
      <c r="AB59" s="39" t="str">
        <f>IF(AND($G59="x",Z59&gt;0),0,IF(ISERROR(LOOKUP(AA59,Punkte!$D$1:$D$22,Punkte!$E$1:$E$22)),"",LOOKUP((AA59),Punkte!$D$1:$D$22,Punkte!$E$1:$E$22)))</f>
        <v/>
      </c>
      <c r="AD59" s="99">
        <f>IF($G59="x",0,IF(AC59&lt;50,AC59-COUNTIFS($G$5:$G59,"x"),0))</f>
        <v>0</v>
      </c>
      <c r="AE59" s="39" t="str">
        <f>IF(AND($G59="x",AC59&gt;0),0,IF(ISERROR(LOOKUP(AD59,Punkte!$D$1:$D$22,Punkte!$E$1:$E$22)),"",LOOKUP((AD59),Punkte!$D$1:$D$22,Punkte!$E$1:$E$22)))</f>
        <v/>
      </c>
      <c r="AF59" s="3">
        <v>34</v>
      </c>
      <c r="AG59" s="99">
        <v>0</v>
      </c>
      <c r="AH59" s="39">
        <f>IF(AND($G59="x",AF59&gt;0),0,IF(ISERROR(LOOKUP(AG59,Punkte!$D$1:$D$22,Punkte!$E$1:$E$22)),"",LOOKUP((AG59),Punkte!$D$1:$D$22,Punkte!$E$1:$E$22)))</f>
        <v>0</v>
      </c>
      <c r="AI59" s="3">
        <v>30</v>
      </c>
      <c r="AJ59" s="99">
        <v>0</v>
      </c>
      <c r="AK59" s="39">
        <f>IF(AND($G59="x",AI59&gt;0),0,IF(ISERROR(LOOKUP(AJ59,Punkte!$D$1:$D$22,Punkte!$E$1:$E$22)),"",LOOKUP((AJ59),Punkte!$D$1:$D$22,Punkte!$E$1:$E$22)))</f>
        <v>0</v>
      </c>
      <c r="AL59" s="3" t="s">
        <v>47</v>
      </c>
      <c r="AM59" s="99">
        <v>0</v>
      </c>
      <c r="AN59" s="39">
        <f>IF(AND($G59="x",AL59&gt;0),0,IF(ISERROR(LOOKUP(AM59,Punkte!$D$1:$D$22,Punkte!$E$1:$E$22)),"",LOOKUP((AM59),Punkte!$D$1:$D$22,Punkte!$E$1:$E$22)))</f>
        <v>0</v>
      </c>
      <c r="AP59" s="99">
        <f>IF($G59="x",0,IF(AO59&lt;50,AO59-COUNTIFS($G$5:$G59,"x"),0))</f>
        <v>0</v>
      </c>
      <c r="AQ59" s="39" t="str">
        <f>IF(AND($G59="x",AO59&gt;0),0,IF(ISERROR(LOOKUP(AP59,Punkte!$D$1:$D$22,Punkte!$E$1:$E$22)),"",LOOKUP((AP59),Punkte!$D$1:$D$22,Punkte!$E$1:$E$22)))</f>
        <v/>
      </c>
      <c r="AS59" s="99">
        <f>IF($G59="x",0,IF(AR59&lt;50,AR59-COUNTIFS($G$5:$G59,"x"),0))</f>
        <v>0</v>
      </c>
      <c r="AT59" s="39" t="str">
        <f>IF(AND($G59="x",AR59&gt;0),0,IF(ISERROR(LOOKUP(AS59,Punkte!$D$1:$D$22,Punkte!$E$1:$E$22)),"",LOOKUP((AS59),Punkte!$D$1:$D$22,Punkte!$E$1:$E$22)))</f>
        <v/>
      </c>
      <c r="AU59" s="120">
        <f t="shared" si="2"/>
        <v>2</v>
      </c>
    </row>
    <row r="60" spans="1:47" x14ac:dyDescent="0.25">
      <c r="A60" s="9">
        <f t="shared" si="0"/>
        <v>23</v>
      </c>
      <c r="B60" s="146">
        <f t="shared" si="1"/>
        <v>0</v>
      </c>
      <c r="C60" s="18">
        <v>2</v>
      </c>
      <c r="D60" s="20"/>
      <c r="E60" s="15" t="s">
        <v>286</v>
      </c>
      <c r="F60" s="15" t="s">
        <v>287</v>
      </c>
      <c r="G60" s="172" t="s">
        <v>156</v>
      </c>
      <c r="H60" s="63" t="s">
        <v>47</v>
      </c>
      <c r="I60" s="99">
        <f>IF($G60="x",0,IF(H60&lt;50,H60-COUNTIFS($G$5:$G60,"x"),0))</f>
        <v>0</v>
      </c>
      <c r="J60" s="39">
        <f>IF(AND($G60="x",H60&gt;0),0,IF(ISERROR(LOOKUP(I60,Punkte!$D$1:$D$22,Punkte!$E$1:$E$22)),"",LOOKUP((I60),Punkte!$D$1:$D$22,Punkte!$E$1:$E$22)))</f>
        <v>0</v>
      </c>
      <c r="K60" s="3">
        <v>20</v>
      </c>
      <c r="L60" s="99">
        <v>0</v>
      </c>
      <c r="M60" s="39">
        <f>IF(AND($G60="x",K60&gt;0),0,IF(ISERROR(LOOKUP(L60,Punkte!$D$1:$D$22,Punkte!$E$1:$E$22)),"",LOOKUP((L60),Punkte!$D$1:$D$22,Punkte!$E$1:$E$22)))</f>
        <v>0</v>
      </c>
      <c r="O60" s="99">
        <f>IF($G60="x",0,IF(N60&lt;50,N60-COUNTIFS($G$5:$G60,"x"),0))</f>
        <v>0</v>
      </c>
      <c r="P60" s="39" t="str">
        <f>IF(AND($G60="x",N60&gt;0),0,IF(ISERROR(LOOKUP(O60,Punkte!$D$1:$D$22,Punkte!$E$1:$E$22)),"",LOOKUP((O60),Punkte!$D$1:$D$22,Punkte!$E$1:$E$22)))</f>
        <v/>
      </c>
      <c r="R60" s="99">
        <f>IF($G60="x",0,IF(Q60&lt;50,Q60-COUNTIFS($G$5:$G60,"x"),0))</f>
        <v>0</v>
      </c>
      <c r="S60" s="39" t="str">
        <f>IF(AND($G60="x",Q60&gt;0),0,IF(ISERROR(LOOKUP(R60,Punkte!$D$1:$D$22,Punkte!$E$1:$E$22)),"",LOOKUP((R60),Punkte!$D$1:$D$22,Punkte!$E$1:$E$22)))</f>
        <v/>
      </c>
      <c r="U60" s="99">
        <f>IF($G60="x",0,IF(T60&lt;50,T60-COUNTIFS($G$5:$G60,"x"),0))</f>
        <v>0</v>
      </c>
      <c r="V60" s="39" t="str">
        <f>IF(AND($G60="x",T60&gt;0),0,IF(ISERROR(LOOKUP(U60,Punkte!$D$1:$D$22,Punkte!$E$1:$E$22)),"",LOOKUP((U60),Punkte!$D$1:$D$22,Punkte!$E$1:$E$22)))</f>
        <v/>
      </c>
      <c r="X60" s="99">
        <f>IF($G60="x",0,IF(W60&lt;50,W60-COUNTIFS($G$5:$G60,"x"),0))</f>
        <v>0</v>
      </c>
      <c r="Y60" s="39" t="str">
        <f>IF(AND($G60="x",W60&gt;0),0,IF(ISERROR(LOOKUP(X60,Punkte!$D$1:$D$22,Punkte!$E$1:$E$22)),"",LOOKUP((X60),Punkte!$D$1:$D$22,Punkte!$E$1:$E$22)))</f>
        <v/>
      </c>
      <c r="AA60" s="99">
        <f>IF($G60="x",0,IF(Z60&lt;50,Z60-COUNTIFS($G$5:$G60,"x"),0))</f>
        <v>0</v>
      </c>
      <c r="AB60" s="39" t="str">
        <f>IF(AND($G60="x",Z60&gt;0),0,IF(ISERROR(LOOKUP(AA60,Punkte!$D$1:$D$22,Punkte!$E$1:$E$22)),"",LOOKUP((AA60),Punkte!$D$1:$D$22,Punkte!$E$1:$E$22)))</f>
        <v/>
      </c>
      <c r="AD60" s="99">
        <f>IF($G60="x",0,IF(AC60&lt;50,AC60-COUNTIFS($G$5:$G60,"x"),0))</f>
        <v>0</v>
      </c>
      <c r="AE60" s="39" t="str">
        <f>IF(AND($G60="x",AC60&gt;0),0,IF(ISERROR(LOOKUP(AD60,Punkte!$D$1:$D$22,Punkte!$E$1:$E$22)),"",LOOKUP((AD60),Punkte!$D$1:$D$22,Punkte!$E$1:$E$22)))</f>
        <v/>
      </c>
      <c r="AG60" s="99">
        <f>IF($G60="x",0,IF(AF60&lt;50,AF60-COUNTIFS($G$5:$G60,"x"),0))</f>
        <v>0</v>
      </c>
      <c r="AH60" s="39" t="str">
        <f>IF(AND($G60="x",AF60&gt;0),0,IF(ISERROR(LOOKUP(AG60,Punkte!$D$1:$D$22,Punkte!$E$1:$E$22)),"",LOOKUP((AG60),Punkte!$D$1:$D$22,Punkte!$E$1:$E$22)))</f>
        <v/>
      </c>
      <c r="AJ60" s="99">
        <f>IF($G60="x",0,IF(AI60&lt;50,AI60-COUNTIFS($G$5:$G60,"x"),0))</f>
        <v>0</v>
      </c>
      <c r="AK60" s="39" t="str">
        <f>IF(AND($G60="x",AI60&gt;0),0,IF(ISERROR(LOOKUP(AJ60,Punkte!$D$1:$D$22,Punkte!$E$1:$E$22)),"",LOOKUP((AJ60),Punkte!$D$1:$D$22,Punkte!$E$1:$E$22)))</f>
        <v/>
      </c>
      <c r="AM60" s="99">
        <f>IF($G60="x",0,IF(AL60&lt;50,AL60-COUNTIFS($G$5:$G60,"x"),0))</f>
        <v>0</v>
      </c>
      <c r="AN60" s="39" t="str">
        <f>IF(AND($G60="x",AL60&gt;0),0,IF(ISERROR(LOOKUP(AM60,Punkte!$D$1:$D$22,Punkte!$E$1:$E$22)),"",LOOKUP((AM60),Punkte!$D$1:$D$22,Punkte!$E$1:$E$22)))</f>
        <v/>
      </c>
      <c r="AP60" s="99">
        <f>IF($G60="x",0,IF(AO60&lt;50,AO60-COUNTIFS($G$5:$G60,"x"),0))</f>
        <v>0</v>
      </c>
      <c r="AQ60" s="39" t="str">
        <f>IF(AND($G60="x",AO60&gt;0),0,IF(ISERROR(LOOKUP(AP60,Punkte!$D$1:$D$22,Punkte!$E$1:$E$22)),"",LOOKUP((AP60),Punkte!$D$1:$D$22,Punkte!$E$1:$E$22)))</f>
        <v/>
      </c>
      <c r="AS60" s="99">
        <f>IF($G60="x",0,IF(AR60&lt;50,AR60-COUNTIFS($G$5:$G60,"x"),0))</f>
        <v>0</v>
      </c>
      <c r="AT60" s="39" t="str">
        <f>IF(AND($G60="x",AR60&gt;0),0,IF(ISERROR(LOOKUP(AS60,Punkte!$D$1:$D$22,Punkte!$E$1:$E$22)),"",LOOKUP((AS60),Punkte!$D$1:$D$22,Punkte!$E$1:$E$22)))</f>
        <v/>
      </c>
      <c r="AU60" s="120">
        <f t="shared" si="2"/>
        <v>2</v>
      </c>
    </row>
    <row r="61" spans="1:47" s="70" customFormat="1" x14ac:dyDescent="0.25">
      <c r="A61" s="9">
        <f t="shared" si="0"/>
        <v>23</v>
      </c>
      <c r="B61" s="146">
        <f t="shared" si="1"/>
        <v>0</v>
      </c>
      <c r="C61" s="84">
        <v>10</v>
      </c>
      <c r="E61" s="65" t="s">
        <v>300</v>
      </c>
      <c r="F61" s="65" t="s">
        <v>236</v>
      </c>
      <c r="G61" s="172" t="s">
        <v>156</v>
      </c>
      <c r="H61" s="63"/>
      <c r="I61" s="99">
        <f>IF($G61="x",0,IF(H61&lt;50,H61-COUNTIFS($G$5:$G61,"x"),0))</f>
        <v>0</v>
      </c>
      <c r="J61" s="39" t="str">
        <f>IF(AND($G61="x",H61&gt;0),0,IF(ISERROR(LOOKUP(I61,Punkte!$D$1:$D$22,Punkte!$E$1:$E$22)),"",LOOKUP((I61),Punkte!$D$1:$D$22,Punkte!$E$1:$E$22)))</f>
        <v/>
      </c>
      <c r="K61" s="3"/>
      <c r="L61" s="99">
        <f>IF($G61="x",0,IF(K61&lt;50,K61-COUNTIFS($G$5:$G61,"x"),0))</f>
        <v>0</v>
      </c>
      <c r="M61" s="39" t="str">
        <f>IF(AND($G61="x",K61&gt;0),0,IF(ISERROR(LOOKUP(L61,Punkte!$D$1:$D$22,Punkte!$E$1:$E$22)),"",LOOKUP((L61),Punkte!$D$1:$D$22,Punkte!$E$1:$E$22)))</f>
        <v/>
      </c>
      <c r="N61" s="3"/>
      <c r="O61" s="99">
        <f>IF($G61="x",0,IF(N61&lt;50,N61-COUNTIFS($G$5:$G61,"x"),0))</f>
        <v>0</v>
      </c>
      <c r="P61" s="39" t="str">
        <f>IF(AND($G61="x",N61&gt;0),0,IF(ISERROR(LOOKUP(O61,Punkte!$D$1:$D$22,Punkte!$E$1:$E$22)),"",LOOKUP((O61),Punkte!$D$1:$D$22,Punkte!$E$1:$E$22)))</f>
        <v/>
      </c>
      <c r="Q61" s="3"/>
      <c r="R61" s="99">
        <f>IF($G61="x",0,IF(Q61&lt;50,Q61-COUNTIFS($G$5:$G61,"x"),0))</f>
        <v>0</v>
      </c>
      <c r="S61" s="39" t="str">
        <f>IF(AND($G61="x",Q61&gt;0),0,IF(ISERROR(LOOKUP(R61,Punkte!$D$1:$D$22,Punkte!$E$1:$E$22)),"",LOOKUP((R61),Punkte!$D$1:$D$22,Punkte!$E$1:$E$22)))</f>
        <v/>
      </c>
      <c r="T61" s="3"/>
      <c r="U61" s="99">
        <f>IF($G61="x",0,IF(T61&lt;50,T61-COUNTIFS($G$5:$G61,"x"),0))</f>
        <v>0</v>
      </c>
      <c r="V61" s="39" t="str">
        <f>IF(AND($G61="x",T61&gt;0),0,IF(ISERROR(LOOKUP(U61,Punkte!$D$1:$D$22,Punkte!$E$1:$E$22)),"",LOOKUP((U61),Punkte!$D$1:$D$22,Punkte!$E$1:$E$22)))</f>
        <v/>
      </c>
      <c r="W61" s="3"/>
      <c r="X61" s="99">
        <f>IF($G61="x",0,IF(W61&lt;50,W61-COUNTIFS($G$5:$G61,"x"),0))</f>
        <v>0</v>
      </c>
      <c r="Y61" s="39" t="str">
        <f>IF(AND($G61="x",W61&gt;0),0,IF(ISERROR(LOOKUP(X61,Punkte!$D$1:$D$22,Punkte!$E$1:$E$22)),"",LOOKUP((X61),Punkte!$D$1:$D$22,Punkte!$E$1:$E$22)))</f>
        <v/>
      </c>
      <c r="Z61" s="3"/>
      <c r="AA61" s="99">
        <f>IF($G61="x",0,IF(Z61&lt;50,Z61-COUNTIFS($G$5:$G61,"x"),0))</f>
        <v>0</v>
      </c>
      <c r="AB61" s="39" t="str">
        <f>IF(AND($G61="x",Z61&gt;0),0,IF(ISERROR(LOOKUP(AA61,Punkte!$D$1:$D$22,Punkte!$E$1:$E$22)),"",LOOKUP((AA61),Punkte!$D$1:$D$22,Punkte!$E$1:$E$22)))</f>
        <v/>
      </c>
      <c r="AC61" s="3"/>
      <c r="AD61" s="99">
        <f>IF($G61="x",0,IF(AC61&lt;50,AC61-COUNTIFS($G$5:$G61,"x"),0))</f>
        <v>0</v>
      </c>
      <c r="AE61" s="39" t="str">
        <f>IF(AND($G61="x",AC61&gt;0),0,IF(ISERROR(LOOKUP(AD61,Punkte!$D$1:$D$22,Punkte!$E$1:$E$22)),"",LOOKUP((AD61),Punkte!$D$1:$D$22,Punkte!$E$1:$E$22)))</f>
        <v/>
      </c>
      <c r="AF61" s="3">
        <v>16</v>
      </c>
      <c r="AG61" s="99">
        <v>0</v>
      </c>
      <c r="AH61" s="39">
        <f>IF(AND($G61="x",AF61&gt;0),0,IF(ISERROR(LOOKUP(AG61,Punkte!$D$1:$D$22,Punkte!$E$1:$E$22)),"",LOOKUP((AG61),Punkte!$D$1:$D$22,Punkte!$E$1:$E$22)))</f>
        <v>0</v>
      </c>
      <c r="AI61" s="3" t="s">
        <v>39</v>
      </c>
      <c r="AJ61" s="99">
        <v>0</v>
      </c>
      <c r="AK61" s="39">
        <f>IF(AND($G61="x",AI61&gt;0),0,IF(ISERROR(LOOKUP(AJ61,Punkte!$D$1:$D$22,Punkte!$E$1:$E$22)),"",LOOKUP((AJ61),Punkte!$D$1:$D$22,Punkte!$E$1:$E$22)))</f>
        <v>0</v>
      </c>
      <c r="AL61" s="3">
        <v>17</v>
      </c>
      <c r="AM61" s="99">
        <v>0</v>
      </c>
      <c r="AN61" s="39">
        <f>IF(AND($G61="x",AL61&gt;0),0,IF(ISERROR(LOOKUP(AM61,Punkte!$D$1:$D$22,Punkte!$E$1:$E$22)),"",LOOKUP((AM61),Punkte!$D$1:$D$22,Punkte!$E$1:$E$22)))</f>
        <v>0</v>
      </c>
      <c r="AO61" s="3"/>
      <c r="AP61" s="99">
        <f>IF($G61="x",0,IF(AO61&lt;50,AO61-COUNTIFS($G$5:$G61,"x"),0))</f>
        <v>0</v>
      </c>
      <c r="AQ61" s="39" t="str">
        <f>IF(AND($G61="x",AO61&gt;0),0,IF(ISERROR(LOOKUP(AP61,Punkte!$D$1:$D$22,Punkte!$E$1:$E$22)),"",LOOKUP((AP61),Punkte!$D$1:$D$22,Punkte!$E$1:$E$22)))</f>
        <v/>
      </c>
      <c r="AR61" s="3"/>
      <c r="AS61" s="99">
        <f>IF($G61="x",0,IF(AR61&lt;50,AR61-COUNTIFS($G$5:$G61,"x"),0))</f>
        <v>0</v>
      </c>
      <c r="AT61" s="39" t="str">
        <f>IF(AND($G61="x",AR61&gt;0),0,IF(ISERROR(LOOKUP(AS61,Punkte!$D$1:$D$22,Punkte!$E$1:$E$22)),"",LOOKUP((AS61),Punkte!$D$1:$D$22,Punkte!$E$1:$E$22)))</f>
        <v/>
      </c>
      <c r="AU61" s="120">
        <f t="shared" si="2"/>
        <v>2</v>
      </c>
    </row>
    <row r="62" spans="1:47" s="70" customFormat="1" x14ac:dyDescent="0.25">
      <c r="A62" s="9">
        <f t="shared" si="0"/>
        <v>23</v>
      </c>
      <c r="B62" s="146">
        <f t="shared" si="1"/>
        <v>0</v>
      </c>
      <c r="C62" s="84">
        <v>10</v>
      </c>
      <c r="D62" s="64"/>
      <c r="E62" s="65" t="s">
        <v>232</v>
      </c>
      <c r="F62" s="65" t="s">
        <v>233</v>
      </c>
      <c r="G62" s="172" t="s">
        <v>156</v>
      </c>
      <c r="H62" s="63"/>
      <c r="I62" s="99">
        <f>IF($G62="x",0,IF(H62&lt;50,H62-COUNTIFS($G$5:$G62,"x"),0))</f>
        <v>0</v>
      </c>
      <c r="J62" s="39" t="str">
        <f>IF(AND($G62="x",H62&gt;0),0,IF(ISERROR(LOOKUP(I62,Punkte!$D$1:$D$22,Punkte!$E$1:$E$22)),"",LOOKUP((I62),Punkte!$D$1:$D$22,Punkte!$E$1:$E$22)))</f>
        <v/>
      </c>
      <c r="K62" s="3"/>
      <c r="L62" s="99">
        <f>IF($G62="x",0,IF(K62&lt;50,K62-COUNTIFS($G$5:$G62,"x"),0))</f>
        <v>0</v>
      </c>
      <c r="M62" s="39" t="str">
        <f>IF(AND($G62="x",K62&gt;0),0,IF(ISERROR(LOOKUP(L62,Punkte!$D$1:$D$22,Punkte!$E$1:$E$22)),"",LOOKUP((L62),Punkte!$D$1:$D$22,Punkte!$E$1:$E$22)))</f>
        <v/>
      </c>
      <c r="N62" s="3"/>
      <c r="O62" s="99">
        <f>IF($G62="x",0,IF(N62&lt;50,N62-COUNTIFS($G$5:$G62,"x"),0))</f>
        <v>0</v>
      </c>
      <c r="P62" s="39" t="str">
        <f>IF(AND($G62="x",N62&gt;0),0,IF(ISERROR(LOOKUP(O62,Punkte!$D$1:$D$22,Punkte!$E$1:$E$22)),"",LOOKUP((O62),Punkte!$D$1:$D$22,Punkte!$E$1:$E$22)))</f>
        <v/>
      </c>
      <c r="Q62" s="3"/>
      <c r="R62" s="99">
        <f>IF($G62="x",0,IF(Q62&lt;50,Q62-COUNTIFS($G$5:$G62,"x"),0))</f>
        <v>0</v>
      </c>
      <c r="S62" s="39" t="str">
        <f>IF(AND($G62="x",Q62&gt;0),0,IF(ISERROR(LOOKUP(R62,Punkte!$D$1:$D$22,Punkte!$E$1:$E$22)),"",LOOKUP((R62),Punkte!$D$1:$D$22,Punkte!$E$1:$E$22)))</f>
        <v/>
      </c>
      <c r="T62" s="3"/>
      <c r="U62" s="99">
        <f>IF($G62="x",0,IF(T62&lt;50,T62-COUNTIFS($G$5:$G62,"x"),0))</f>
        <v>0</v>
      </c>
      <c r="V62" s="39" t="str">
        <f>IF(AND($G62="x",T62&gt;0),0,IF(ISERROR(LOOKUP(U62,Punkte!$D$1:$D$22,Punkte!$E$1:$E$22)),"",LOOKUP((U62),Punkte!$D$1:$D$22,Punkte!$E$1:$E$22)))</f>
        <v/>
      </c>
      <c r="W62" s="3"/>
      <c r="X62" s="99">
        <f>IF($G62="x",0,IF(W62&lt;50,W62-COUNTIFS($G$5:$G62,"x"),0))</f>
        <v>0</v>
      </c>
      <c r="Y62" s="39" t="str">
        <f>IF(AND($G62="x",W62&gt;0),0,IF(ISERROR(LOOKUP(X62,Punkte!$D$1:$D$22,Punkte!$E$1:$E$22)),"",LOOKUP((X62),Punkte!$D$1:$D$22,Punkte!$E$1:$E$22)))</f>
        <v/>
      </c>
      <c r="Z62" s="3">
        <v>19</v>
      </c>
      <c r="AA62" s="99">
        <v>0</v>
      </c>
      <c r="AB62" s="39">
        <f>IF(AND($G62="x",Z62&gt;0),0,IF(ISERROR(LOOKUP(AA62,Punkte!$D$1:$D$22,Punkte!$E$1:$E$22)),"",LOOKUP((AA62),Punkte!$D$1:$D$22,Punkte!$E$1:$E$22)))</f>
        <v>0</v>
      </c>
      <c r="AC62" s="3">
        <v>19</v>
      </c>
      <c r="AD62" s="99">
        <v>0</v>
      </c>
      <c r="AE62" s="39">
        <f>IF(AND($G62="x",AC62&gt;0),0,IF(ISERROR(LOOKUP(AD62,Punkte!$D$1:$D$22,Punkte!$E$1:$E$22)),"",LOOKUP((AD62),Punkte!$D$1:$D$22,Punkte!$E$1:$E$22)))</f>
        <v>0</v>
      </c>
      <c r="AF62" s="3"/>
      <c r="AG62" s="99">
        <f>IF($G62="x",0,IF(AF62&lt;50,AF62-COUNTIFS($G$5:$G62,"x"),0))</f>
        <v>0</v>
      </c>
      <c r="AH62" s="39" t="str">
        <f>IF(AND($G62="x",AF62&gt;0),0,IF(ISERROR(LOOKUP(AG62,Punkte!$D$1:$D$22,Punkte!$E$1:$E$22)),"",LOOKUP((AG62),Punkte!$D$1:$D$22,Punkte!$E$1:$E$22)))</f>
        <v/>
      </c>
      <c r="AI62" s="3"/>
      <c r="AJ62" s="99">
        <f>IF($G62="x",0,IF(AI62&lt;50,AI62-COUNTIFS($G$5:$G62,"x"),0))</f>
        <v>0</v>
      </c>
      <c r="AK62" s="39" t="str">
        <f>IF(AND($G62="x",AI62&gt;0),0,IF(ISERROR(LOOKUP(AJ62,Punkte!$D$1:$D$22,Punkte!$E$1:$E$22)),"",LOOKUP((AJ62),Punkte!$D$1:$D$22,Punkte!$E$1:$E$22)))</f>
        <v/>
      </c>
      <c r="AL62" s="3"/>
      <c r="AM62" s="99">
        <f>IF($G62="x",0,IF(AL62&lt;50,AL62-COUNTIFS($G$5:$G62,"x"),0))</f>
        <v>0</v>
      </c>
      <c r="AN62" s="39" t="str">
        <f>IF(AND($G62="x",AL62&gt;0),0,IF(ISERROR(LOOKUP(AM62,Punkte!$D$1:$D$22,Punkte!$E$1:$E$22)),"",LOOKUP((AM62),Punkte!$D$1:$D$22,Punkte!$E$1:$E$22)))</f>
        <v/>
      </c>
      <c r="AO62" s="3"/>
      <c r="AP62" s="99">
        <f>IF($G62="x",0,IF(AO62&lt;50,AO62-COUNTIFS($G$5:$G62,"x"),0))</f>
        <v>0</v>
      </c>
      <c r="AQ62" s="39" t="str">
        <f>IF(AND($G62="x",AO62&gt;0),0,IF(ISERROR(LOOKUP(AP62,Punkte!$D$1:$D$22,Punkte!$E$1:$E$22)),"",LOOKUP((AP62),Punkte!$D$1:$D$22,Punkte!$E$1:$E$22)))</f>
        <v/>
      </c>
      <c r="AR62" s="3"/>
      <c r="AS62" s="99">
        <f>IF($G62="x",0,IF(AR62&lt;50,AR62-COUNTIFS($G$5:$G62,"x"),0))</f>
        <v>0</v>
      </c>
      <c r="AT62" s="39" t="str">
        <f>IF(AND($G62="x",AR62&gt;0),0,IF(ISERROR(LOOKUP(AS62,Punkte!$D$1:$D$22,Punkte!$E$1:$E$22)),"",LOOKUP((AS62),Punkte!$D$1:$D$22,Punkte!$E$1:$E$22)))</f>
        <v/>
      </c>
      <c r="AU62" s="120">
        <f t="shared" si="2"/>
        <v>2</v>
      </c>
    </row>
    <row r="63" spans="1:47" s="70" customFormat="1" x14ac:dyDescent="0.25">
      <c r="A63" s="9">
        <f t="shared" si="0"/>
        <v>23</v>
      </c>
      <c r="B63" s="146">
        <f t="shared" si="1"/>
        <v>0</v>
      </c>
      <c r="C63" s="63">
        <v>82</v>
      </c>
      <c r="D63" s="64"/>
      <c r="E63" s="65" t="s">
        <v>227</v>
      </c>
      <c r="F63" s="65" t="s">
        <v>268</v>
      </c>
      <c r="G63" s="172" t="s">
        <v>156</v>
      </c>
      <c r="H63" s="63">
        <v>24</v>
      </c>
      <c r="I63" s="99">
        <v>0</v>
      </c>
      <c r="J63" s="39">
        <f>IF(AND($G63="x",H63&gt;0),0,IF(ISERROR(LOOKUP(I63,Punkte!$D$1:$D$22,Punkte!$E$1:$E$22)),"",LOOKUP((I63),Punkte!$D$1:$D$22,Punkte!$E$1:$E$22)))</f>
        <v>0</v>
      </c>
      <c r="K63" s="3" t="s">
        <v>39</v>
      </c>
      <c r="L63" s="99">
        <f>IF($G63="x",0,IF(K63&lt;50,K63-COUNTIFS($G$5:$G63,"x"),0))</f>
        <v>0</v>
      </c>
      <c r="M63" s="39">
        <f>IF(AND($G63="x",K63&gt;0),0,IF(ISERROR(LOOKUP(L63,Punkte!$D$1:$D$22,Punkte!$E$1:$E$22)),"",LOOKUP((L63),Punkte!$D$1:$D$22,Punkte!$E$1:$E$22)))</f>
        <v>0</v>
      </c>
      <c r="N63" s="3"/>
      <c r="O63" s="99">
        <f>IF($G63="x",0,IF(N63&lt;50,N63-COUNTIFS($G$5:$G63,"x"),0))</f>
        <v>0</v>
      </c>
      <c r="P63" s="39" t="str">
        <f>IF(AND($G63="x",N63&gt;0),0,IF(ISERROR(LOOKUP(O63,Punkte!$D$1:$D$22,Punkte!$E$1:$E$22)),"",LOOKUP((O63),Punkte!$D$1:$D$22,Punkte!$E$1:$E$22)))</f>
        <v/>
      </c>
      <c r="Q63" s="3"/>
      <c r="R63" s="99">
        <f>IF($G63="x",0,IF(Q63&lt;50,Q63-COUNTIFS($G$5:$G63,"x"),0))</f>
        <v>0</v>
      </c>
      <c r="S63" s="39" t="str">
        <f>IF(AND($G63="x",Q63&gt;0),0,IF(ISERROR(LOOKUP(R63,Punkte!$D$1:$D$22,Punkte!$E$1:$E$22)),"",LOOKUP((R63),Punkte!$D$1:$D$22,Punkte!$E$1:$E$22)))</f>
        <v/>
      </c>
      <c r="T63" s="3"/>
      <c r="U63" s="99">
        <f>IF($G63="x",0,IF(T63&lt;50,T63-COUNTIFS($G$5:$G63,"x"),0))</f>
        <v>0</v>
      </c>
      <c r="V63" s="39" t="str">
        <f>IF(AND($G63="x",T63&gt;0),0,IF(ISERROR(LOOKUP(U63,Punkte!$D$1:$D$22,Punkte!$E$1:$E$22)),"",LOOKUP((U63),Punkte!$D$1:$D$22,Punkte!$E$1:$E$22)))</f>
        <v/>
      </c>
      <c r="W63" s="3"/>
      <c r="X63" s="99">
        <f>IF($G63="x",0,IF(W63&lt;50,W63-COUNTIFS($G$5:$G63,"x"),0))</f>
        <v>0</v>
      </c>
      <c r="Y63" s="39" t="str">
        <f>IF(AND($G63="x",W63&gt;0),0,IF(ISERROR(LOOKUP(X63,Punkte!$D$1:$D$22,Punkte!$E$1:$E$22)),"",LOOKUP((X63),Punkte!$D$1:$D$22,Punkte!$E$1:$E$22)))</f>
        <v/>
      </c>
      <c r="Z63" s="3"/>
      <c r="AA63" s="99">
        <f>IF($G63="x",0,IF(Z63&lt;50,Z63-COUNTIFS($G$5:$G63,"x"),0))</f>
        <v>0</v>
      </c>
      <c r="AB63" s="39" t="str">
        <f>IF(AND($G63="x",Z63&gt;0),0,IF(ISERROR(LOOKUP(AA63,Punkte!$D$1:$D$22,Punkte!$E$1:$E$22)),"",LOOKUP((AA63),Punkte!$D$1:$D$22,Punkte!$E$1:$E$22)))</f>
        <v/>
      </c>
      <c r="AC63" s="3"/>
      <c r="AD63" s="99">
        <f>IF($G63="x",0,IF(AC63&lt;50,AC63-COUNTIFS($G$5:$G63,"x"),0))</f>
        <v>0</v>
      </c>
      <c r="AE63" s="39" t="str">
        <f>IF(AND($G63="x",AC63&gt;0),0,IF(ISERROR(LOOKUP(AD63,Punkte!$D$1:$D$22,Punkte!$E$1:$E$22)),"",LOOKUP((AD63),Punkte!$D$1:$D$22,Punkte!$E$1:$E$22)))</f>
        <v/>
      </c>
      <c r="AF63" s="3"/>
      <c r="AG63" s="99">
        <f>IF($G63="x",0,IF(AF63&lt;50,AF63-COUNTIFS($G$5:$G63,"x"),0))</f>
        <v>0</v>
      </c>
      <c r="AH63" s="39" t="str">
        <f>IF(AND($G63="x",AF63&gt;0),0,IF(ISERROR(LOOKUP(AG63,Punkte!$D$1:$D$22,Punkte!$E$1:$E$22)),"",LOOKUP((AG63),Punkte!$D$1:$D$22,Punkte!$E$1:$E$22)))</f>
        <v/>
      </c>
      <c r="AI63" s="3"/>
      <c r="AJ63" s="99">
        <f>IF($G63="x",0,IF(AI63&lt;50,AI63-COUNTIFS($G$5:$G63,"x"),0))</f>
        <v>0</v>
      </c>
      <c r="AK63" s="39" t="str">
        <f>IF(AND($G63="x",AI63&gt;0),0,IF(ISERROR(LOOKUP(AJ63,Punkte!$D$1:$D$22,Punkte!$E$1:$E$22)),"",LOOKUP((AJ63),Punkte!$D$1:$D$22,Punkte!$E$1:$E$22)))</f>
        <v/>
      </c>
      <c r="AL63" s="3"/>
      <c r="AM63" s="99">
        <f>IF($G63="x",0,IF(AL63&lt;50,AL63-COUNTIFS($G$5:$G63,"x"),0))</f>
        <v>0</v>
      </c>
      <c r="AN63" s="39" t="str">
        <f>IF(AND($G63="x",AL63&gt;0),0,IF(ISERROR(LOOKUP(AM63,Punkte!$D$1:$D$22,Punkte!$E$1:$E$22)),"",LOOKUP((AM63),Punkte!$D$1:$D$22,Punkte!$E$1:$E$22)))</f>
        <v/>
      </c>
      <c r="AO63" s="3"/>
      <c r="AP63" s="99">
        <f>IF($G63="x",0,IF(AO63&lt;50,AO63-COUNTIFS($G$5:$G63,"x"),0))</f>
        <v>0</v>
      </c>
      <c r="AQ63" s="39" t="str">
        <f>IF(AND($G63="x",AO63&gt;0),0,IF(ISERROR(LOOKUP(AP63,Punkte!$D$1:$D$22,Punkte!$E$1:$E$22)),"",LOOKUP((AP63),Punkte!$D$1:$D$22,Punkte!$E$1:$E$22)))</f>
        <v/>
      </c>
      <c r="AR63" s="3"/>
      <c r="AS63" s="99">
        <f>IF($G63="x",0,IF(AR63&lt;50,AR63-COUNTIFS($G$5:$G63,"x"),0))</f>
        <v>0</v>
      </c>
      <c r="AT63" s="39" t="str">
        <f>IF(AND($G63="x",AR63&gt;0),0,IF(ISERROR(LOOKUP(AS63,Punkte!$D$1:$D$22,Punkte!$E$1:$E$22)),"",LOOKUP((AS63),Punkte!$D$1:$D$22,Punkte!$E$1:$E$22)))</f>
        <v/>
      </c>
      <c r="AU63" s="120">
        <f t="shared" si="2"/>
        <v>2</v>
      </c>
    </row>
    <row r="64" spans="1:47" s="70" customFormat="1" collapsed="1" x14ac:dyDescent="0.25">
      <c r="A64" s="9">
        <f t="shared" si="0"/>
        <v>23</v>
      </c>
      <c r="B64" s="146">
        <f t="shared" si="1"/>
        <v>0</v>
      </c>
      <c r="C64" s="63">
        <v>72</v>
      </c>
      <c r="D64" s="64"/>
      <c r="E64" s="65" t="s">
        <v>227</v>
      </c>
      <c r="F64" s="65" t="s">
        <v>77</v>
      </c>
      <c r="G64" s="172" t="s">
        <v>156</v>
      </c>
      <c r="H64" s="63" t="s">
        <v>39</v>
      </c>
      <c r="I64" s="99">
        <f>IF($G64="x",0,IF(H64&lt;50,H64-COUNTIFS($G$5:$G64,"x"),0))</f>
        <v>0</v>
      </c>
      <c r="J64" s="39">
        <f>IF(AND($G64="x",H64&gt;0),0,IF(ISERROR(LOOKUP(I64,Punkte!$D$1:$D$22,Punkte!$E$1:$E$22)),"",LOOKUP((I64),Punkte!$D$1:$D$22,Punkte!$E$1:$E$22)))</f>
        <v>0</v>
      </c>
      <c r="K64" s="3" t="s">
        <v>39</v>
      </c>
      <c r="L64" s="99">
        <f>IF($G64="x",0,IF(K64&lt;50,K64-COUNTIFS($G$5:$G64,"x"),0))</f>
        <v>0</v>
      </c>
      <c r="M64" s="39">
        <f>IF(AND($G64="x",K64&gt;0),0,IF(ISERROR(LOOKUP(L64,Punkte!$D$1:$D$22,Punkte!$E$1:$E$22)),"",LOOKUP((L64),Punkte!$D$1:$D$22,Punkte!$E$1:$E$22)))</f>
        <v>0</v>
      </c>
      <c r="N64" s="3"/>
      <c r="O64" s="99">
        <f>IF($G64="x",0,IF(N64&lt;50,N64-COUNTIFS($G$5:$G64,"x"),0))</f>
        <v>0</v>
      </c>
      <c r="P64" s="39" t="str">
        <f>IF(AND($G64="x",N64&gt;0),0,IF(ISERROR(LOOKUP(O64,Punkte!$D$1:$D$22,Punkte!$E$1:$E$22)),"",LOOKUP((O64),Punkte!$D$1:$D$22,Punkte!$E$1:$E$22)))</f>
        <v/>
      </c>
      <c r="Q64" s="3"/>
      <c r="R64" s="99">
        <f>IF($G64="x",0,IF(Q64&lt;50,Q64-COUNTIFS($G$5:$G64,"x"),0))</f>
        <v>0</v>
      </c>
      <c r="S64" s="39" t="str">
        <f>IF(AND($G64="x",Q64&gt;0),0,IF(ISERROR(LOOKUP(R64,Punkte!$D$1:$D$22,Punkte!$E$1:$E$22)),"",LOOKUP((R64),Punkte!$D$1:$D$22,Punkte!$E$1:$E$22)))</f>
        <v/>
      </c>
      <c r="T64" s="3"/>
      <c r="U64" s="99">
        <f>IF($G64="x",0,IF(T64&lt;50,T64-COUNTIFS($G$5:$G64,"x"),0))</f>
        <v>0</v>
      </c>
      <c r="V64" s="39" t="str">
        <f>IF(AND($G64="x",T64&gt;0),0,IF(ISERROR(LOOKUP(U64,Punkte!$D$1:$D$22,Punkte!$E$1:$E$22)),"",LOOKUP((U64),Punkte!$D$1:$D$22,Punkte!$E$1:$E$22)))</f>
        <v/>
      </c>
      <c r="W64" s="3"/>
      <c r="X64" s="99">
        <f>IF($G64="x",0,IF(W64&lt;50,W64-COUNTIFS($G$5:$G64,"x"),0))</f>
        <v>0</v>
      </c>
      <c r="Y64" s="39" t="str">
        <f>IF(AND($G64="x",W64&gt;0),0,IF(ISERROR(LOOKUP(X64,Punkte!$D$1:$D$22,Punkte!$E$1:$E$22)),"",LOOKUP((X64),Punkte!$D$1:$D$22,Punkte!$E$1:$E$22)))</f>
        <v/>
      </c>
      <c r="Z64" s="3"/>
      <c r="AA64" s="99">
        <f>IF($G64="x",0,IF(Z64&lt;50,Z64-COUNTIFS($G$5:$G64,"x"),0))</f>
        <v>0</v>
      </c>
      <c r="AB64" s="39" t="str">
        <f>IF(AND($G64="x",Z64&gt;0),0,IF(ISERROR(LOOKUP(AA64,Punkte!$D$1:$D$22,Punkte!$E$1:$E$22)),"",LOOKUP((AA64),Punkte!$D$1:$D$22,Punkte!$E$1:$E$22)))</f>
        <v/>
      </c>
      <c r="AC64" s="3"/>
      <c r="AD64" s="99">
        <f>IF($G64="x",0,IF(AC64&lt;50,AC64-COUNTIFS($G$5:$G64,"x"),0))</f>
        <v>0</v>
      </c>
      <c r="AE64" s="39" t="str">
        <f>IF(AND($G64="x",AC64&gt;0),0,IF(ISERROR(LOOKUP(AD64,Punkte!$D$1:$D$22,Punkte!$E$1:$E$22)),"",LOOKUP((AD64),Punkte!$D$1:$D$22,Punkte!$E$1:$E$22)))</f>
        <v/>
      </c>
      <c r="AF64" s="3"/>
      <c r="AG64" s="99">
        <f>IF($G64="x",0,IF(AF64&lt;50,AF64-COUNTIFS($G$5:$G64,"x"),0))</f>
        <v>0</v>
      </c>
      <c r="AH64" s="39" t="str">
        <f>IF(AND($G64="x",AF64&gt;0),0,IF(ISERROR(LOOKUP(AG64,Punkte!$D$1:$D$22,Punkte!$E$1:$E$22)),"",LOOKUP((AG64),Punkte!$D$1:$D$22,Punkte!$E$1:$E$22)))</f>
        <v/>
      </c>
      <c r="AI64" s="3"/>
      <c r="AJ64" s="99">
        <f>IF($G64="x",0,IF(AI64&lt;50,AI64-COUNTIFS($G$5:$G64,"x"),0))</f>
        <v>0</v>
      </c>
      <c r="AK64" s="39" t="str">
        <f>IF(AND($G64="x",AI64&gt;0),0,IF(ISERROR(LOOKUP(AJ64,Punkte!$D$1:$D$22,Punkte!$E$1:$E$22)),"",LOOKUP((AJ64),Punkte!$D$1:$D$22,Punkte!$E$1:$E$22)))</f>
        <v/>
      </c>
      <c r="AL64" s="3"/>
      <c r="AM64" s="99">
        <f>IF($G64="x",0,IF(AL64&lt;50,AL64-COUNTIFS($G$5:$G64,"x"),0))</f>
        <v>0</v>
      </c>
      <c r="AN64" s="39" t="str">
        <f>IF(AND($G64="x",AL64&gt;0),0,IF(ISERROR(LOOKUP(AM64,Punkte!$D$1:$D$22,Punkte!$E$1:$E$22)),"",LOOKUP((AM64),Punkte!$D$1:$D$22,Punkte!$E$1:$E$22)))</f>
        <v/>
      </c>
      <c r="AO64" s="3"/>
      <c r="AP64" s="99">
        <f>IF($G64="x",0,IF(AO64&lt;50,AO64-COUNTIFS($G$5:$G64,"x"),0))</f>
        <v>0</v>
      </c>
      <c r="AQ64" s="39" t="str">
        <f>IF(AND($G64="x",AO64&gt;0),0,IF(ISERROR(LOOKUP(AP64,Punkte!$D$1:$D$22,Punkte!$E$1:$E$22)),"",LOOKUP((AP64),Punkte!$D$1:$D$22,Punkte!$E$1:$E$22)))</f>
        <v/>
      </c>
      <c r="AR64" s="3"/>
      <c r="AS64" s="99">
        <f>IF($G64="x",0,IF(AR64&lt;50,AR64-COUNTIFS($G$5:$G64,"x"),0))</f>
        <v>0</v>
      </c>
      <c r="AT64" s="39" t="str">
        <f>IF(AND($G64="x",AR64&gt;0),0,IF(ISERROR(LOOKUP(AS64,Punkte!$D$1:$D$22,Punkte!$E$1:$E$22)),"",LOOKUP((AS64),Punkte!$D$1:$D$22,Punkte!$E$1:$E$22)))</f>
        <v/>
      </c>
      <c r="AU64" s="120">
        <f t="shared" si="2"/>
        <v>2</v>
      </c>
    </row>
    <row r="65" spans="1:272" s="70" customFormat="1" x14ac:dyDescent="0.25">
      <c r="A65" s="9">
        <f t="shared" si="0"/>
        <v>23</v>
      </c>
      <c r="B65" s="146">
        <f t="shared" si="1"/>
        <v>0</v>
      </c>
      <c r="C65" s="84">
        <v>2</v>
      </c>
      <c r="E65" s="65" t="s">
        <v>292</v>
      </c>
      <c r="F65" s="65" t="s">
        <v>293</v>
      </c>
      <c r="G65" s="66" t="s">
        <v>156</v>
      </c>
      <c r="H65" s="63"/>
      <c r="I65" s="99">
        <f>IF($G65="x",0,IF(H65&lt;50,H65-COUNTIFS($G$5:$G65,"x"),0))</f>
        <v>0</v>
      </c>
      <c r="J65" s="39" t="str">
        <f>IF(AND($G65="x",H65&gt;0),0,IF(ISERROR(LOOKUP(I65,Punkte!$D$1:$D$22,Punkte!$E$1:$E$22)),"",LOOKUP((I65),Punkte!$D$1:$D$22,Punkte!$E$1:$E$22)))</f>
        <v/>
      </c>
      <c r="K65" s="3"/>
      <c r="L65" s="99">
        <f>IF($G65="x",0,IF(K65&lt;50,K65-COUNTIFS($G$5:$G65,"x"),0))</f>
        <v>0</v>
      </c>
      <c r="M65" s="39" t="str">
        <f>IF(AND($G65="x",K65&gt;0),0,IF(ISERROR(LOOKUP(L65,Punkte!$D$1:$D$22,Punkte!$E$1:$E$22)),"",LOOKUP((L65),Punkte!$D$1:$D$22,Punkte!$E$1:$E$22)))</f>
        <v/>
      </c>
      <c r="N65" s="3"/>
      <c r="O65" s="99">
        <f>IF($G65="x",0,IF(N65&lt;50,N65-COUNTIFS($G$5:$G65,"x"),0))</f>
        <v>0</v>
      </c>
      <c r="P65" s="39" t="str">
        <f>IF(AND($G65="x",N65&gt;0),0,IF(ISERROR(LOOKUP(O65,Punkte!$D$1:$D$22,Punkte!$E$1:$E$22)),"",LOOKUP((O65),Punkte!$D$1:$D$22,Punkte!$E$1:$E$22)))</f>
        <v/>
      </c>
      <c r="Q65" s="3"/>
      <c r="R65" s="99">
        <f>IF($G65="x",0,IF(Q65&lt;50,Q65-COUNTIFS($G$5:$G65,"x"),0))</f>
        <v>0</v>
      </c>
      <c r="S65" s="39" t="str">
        <f>IF(AND($G65="x",Q65&gt;0),0,IF(ISERROR(LOOKUP(R65,Punkte!$D$1:$D$22,Punkte!$E$1:$E$22)),"",LOOKUP((R65),Punkte!$D$1:$D$22,Punkte!$E$1:$E$22)))</f>
        <v/>
      </c>
      <c r="T65" s="3"/>
      <c r="U65" s="99">
        <f>IF($G65="x",0,IF(T65&lt;50,T65-COUNTIFS($G$5:$G65,"x"),0))</f>
        <v>0</v>
      </c>
      <c r="V65" s="39" t="str">
        <f>IF(AND($G65="x",T65&gt;0),0,IF(ISERROR(LOOKUP(U65,Punkte!$D$1:$D$22,Punkte!$E$1:$E$22)),"",LOOKUP((U65),Punkte!$D$1:$D$22,Punkte!$E$1:$E$22)))</f>
        <v/>
      </c>
      <c r="W65" s="3"/>
      <c r="X65" s="99">
        <f>IF($G65="x",0,IF(W65&lt;50,W65-COUNTIFS($G$5:$G65,"x"),0))</f>
        <v>0</v>
      </c>
      <c r="Y65" s="39" t="str">
        <f>IF(AND($G65="x",W65&gt;0),0,IF(ISERROR(LOOKUP(X65,Punkte!$D$1:$D$22,Punkte!$E$1:$E$22)),"",LOOKUP((X65),Punkte!$D$1:$D$22,Punkte!$E$1:$E$22)))</f>
        <v/>
      </c>
      <c r="Z65" s="3">
        <v>20</v>
      </c>
      <c r="AA65" s="99">
        <v>0</v>
      </c>
      <c r="AB65" s="39">
        <f>IF(AND($G65="x",Z65&gt;0),0,IF(ISERROR(LOOKUP(AA65,Punkte!$D$1:$D$22,Punkte!$E$1:$E$22)),"",LOOKUP((AA65),Punkte!$D$1:$D$22,Punkte!$E$1:$E$22)))</f>
        <v>0</v>
      </c>
      <c r="AC65" s="3">
        <v>21</v>
      </c>
      <c r="AD65" s="99">
        <v>0</v>
      </c>
      <c r="AE65" s="39">
        <f>IF(AND($G65="x",AC65&gt;0),0,IF(ISERROR(LOOKUP(AD65,Punkte!$D$1:$D$22,Punkte!$E$1:$E$22)),"",LOOKUP((AD65),Punkte!$D$1:$D$22,Punkte!$E$1:$E$22)))</f>
        <v>0</v>
      </c>
      <c r="AF65" s="3"/>
      <c r="AG65" s="99">
        <f>IF($G65="x",0,IF(AF65&lt;50,AF65-COUNTIFS($G$5:$G65,"x"),0))</f>
        <v>0</v>
      </c>
      <c r="AH65" s="39" t="str">
        <f>IF(AND($G65="x",AF65&gt;0),0,IF(ISERROR(LOOKUP(AG65,Punkte!$D$1:$D$22,Punkte!$E$1:$E$22)),"",LOOKUP((AG65),Punkte!$D$1:$D$22,Punkte!$E$1:$E$22)))</f>
        <v/>
      </c>
      <c r="AI65" s="3"/>
      <c r="AJ65" s="99">
        <f>IF($G65="x",0,IF(AI65&lt;50,AI65-COUNTIFS($G$5:$G65,"x"),0))</f>
        <v>0</v>
      </c>
      <c r="AK65" s="39" t="str">
        <f>IF(AND($G65="x",AI65&gt;0),0,IF(ISERROR(LOOKUP(AJ65,Punkte!$D$1:$D$22,Punkte!$E$1:$E$22)),"",LOOKUP((AJ65),Punkte!$D$1:$D$22,Punkte!$E$1:$E$22)))</f>
        <v/>
      </c>
      <c r="AL65" s="3"/>
      <c r="AM65" s="99">
        <f>IF($G65="x",0,IF(AL65&lt;50,AL65-COUNTIFS($G$5:$G65,"x"),0))</f>
        <v>0</v>
      </c>
      <c r="AN65" s="39" t="str">
        <f>IF(AND($G65="x",AL65&gt;0),0,IF(ISERROR(LOOKUP(AM65,Punkte!$D$1:$D$22,Punkte!$E$1:$E$22)),"",LOOKUP((AM65),Punkte!$D$1:$D$22,Punkte!$E$1:$E$22)))</f>
        <v/>
      </c>
      <c r="AO65" s="3"/>
      <c r="AP65" s="99">
        <f>IF($G65="x",0,IF(AO65&lt;50,AO65-COUNTIFS($G$5:$G65,"x"),0))</f>
        <v>0</v>
      </c>
      <c r="AQ65" s="39" t="str">
        <f>IF(AND($G65="x",AO65&gt;0),0,IF(ISERROR(LOOKUP(AP65,Punkte!$D$1:$D$22,Punkte!$E$1:$E$22)),"",LOOKUP((AP65),Punkte!$D$1:$D$22,Punkte!$E$1:$E$22)))</f>
        <v/>
      </c>
      <c r="AR65" s="3"/>
      <c r="AS65" s="99">
        <f>IF($G65="x",0,IF(AR65&lt;50,AR65-COUNTIFS($G$5:$G65,"x"),0))</f>
        <v>0</v>
      </c>
      <c r="AT65" s="39" t="str">
        <f>IF(AND($G65="x",AR65&gt;0),0,IF(ISERROR(LOOKUP(AS65,Punkte!$D$1:$D$22,Punkte!$E$1:$E$22)),"",LOOKUP((AS65),Punkte!$D$1:$D$22,Punkte!$E$1:$E$22)))</f>
        <v/>
      </c>
      <c r="AU65" s="120">
        <f t="shared" si="2"/>
        <v>2</v>
      </c>
    </row>
    <row r="66" spans="1:272" s="70" customFormat="1" x14ac:dyDescent="0.25">
      <c r="A66" s="9">
        <f t="shared" si="0"/>
        <v>23</v>
      </c>
      <c r="B66" s="146">
        <f t="shared" si="1"/>
        <v>0</v>
      </c>
      <c r="C66" s="63">
        <v>34</v>
      </c>
      <c r="D66" s="64"/>
      <c r="E66" s="65" t="s">
        <v>180</v>
      </c>
      <c r="F66" s="65" t="s">
        <v>108</v>
      </c>
      <c r="G66" s="66" t="s">
        <v>156</v>
      </c>
      <c r="H66" s="63"/>
      <c r="I66" s="99">
        <f>IF($G66="x",0,IF(H66&lt;50,H66-COUNTIFS($G$5:$G66,"x"),0))</f>
        <v>0</v>
      </c>
      <c r="J66" s="39" t="str">
        <f>IF(AND($G66="x",H66&gt;0),0,IF(ISERROR(LOOKUP(I66,Punkte!$D$1:$D$22,Punkte!$E$1:$E$22)),"",LOOKUP((I66),Punkte!$D$1:$D$22,Punkte!$E$1:$E$22)))</f>
        <v/>
      </c>
      <c r="K66" s="3"/>
      <c r="L66" s="99">
        <f>IF($G66="x",0,IF(K66&lt;50,K66-COUNTIFS($G$5:$G66,"x"),0))</f>
        <v>0</v>
      </c>
      <c r="M66" s="39" t="str">
        <f>IF(AND($G66="x",K66&gt;0),0,IF(ISERROR(LOOKUP(L66,Punkte!$D$1:$D$22,Punkte!$E$1:$E$22)),"",LOOKUP((L66),Punkte!$D$1:$D$22,Punkte!$E$1:$E$22)))</f>
        <v/>
      </c>
      <c r="N66" s="3"/>
      <c r="O66" s="99">
        <f>IF($G66="x",0,IF(N66&lt;50,N66-COUNTIFS($G$5:$G66,"x"),0))</f>
        <v>0</v>
      </c>
      <c r="P66" s="39" t="str">
        <f>IF(AND($G66="x",N66&gt;0),0,IF(ISERROR(LOOKUP(O66,Punkte!$D$1:$D$22,Punkte!$E$1:$E$22)),"",LOOKUP((O66),Punkte!$D$1:$D$22,Punkte!$E$1:$E$22)))</f>
        <v/>
      </c>
      <c r="Q66" s="3"/>
      <c r="R66" s="99">
        <f>IF($G66="x",0,IF(Q66&lt;50,Q66-COUNTIFS($G$5:$G66,"x"),0))</f>
        <v>0</v>
      </c>
      <c r="S66" s="39" t="str">
        <f>IF(AND($G66="x",Q66&gt;0),0,IF(ISERROR(LOOKUP(R66,Punkte!$D$1:$D$22,Punkte!$E$1:$E$22)),"",LOOKUP((R66),Punkte!$D$1:$D$22,Punkte!$E$1:$E$22)))</f>
        <v/>
      </c>
      <c r="T66" s="3"/>
      <c r="U66" s="99">
        <f>IF($G66="x",0,IF(T66&lt;50,T66-COUNTIFS($G$5:$G66,"x"),0))</f>
        <v>0</v>
      </c>
      <c r="V66" s="39" t="str">
        <f>IF(AND($G66="x",T66&gt;0),0,IF(ISERROR(LOOKUP(U66,Punkte!$D$1:$D$22,Punkte!$E$1:$E$22)),"",LOOKUP((U66),Punkte!$D$1:$D$22,Punkte!$E$1:$E$22)))</f>
        <v/>
      </c>
      <c r="W66" s="3"/>
      <c r="X66" s="99">
        <f>IF($G66="x",0,IF(W66&lt;50,W66-COUNTIFS($G$5:$G66,"x"),0))</f>
        <v>0</v>
      </c>
      <c r="Y66" s="39" t="str">
        <f>IF(AND($G66="x",W66&gt;0),0,IF(ISERROR(LOOKUP(X66,Punkte!$D$1:$D$22,Punkte!$E$1:$E$22)),"",LOOKUP((X66),Punkte!$D$1:$D$22,Punkte!$E$1:$E$22)))</f>
        <v/>
      </c>
      <c r="Z66" s="3">
        <v>29</v>
      </c>
      <c r="AA66" s="99">
        <v>0</v>
      </c>
      <c r="AB66" s="39">
        <f>IF(AND($G66="x",Z66&gt;0),0,IF(ISERROR(LOOKUP(AA66,Punkte!$D$1:$D$22,Punkte!$E$1:$E$22)),"",LOOKUP((AA66),Punkte!$D$1:$D$22,Punkte!$E$1:$E$22)))</f>
        <v>0</v>
      </c>
      <c r="AC66" s="3">
        <v>27</v>
      </c>
      <c r="AD66" s="99">
        <v>0</v>
      </c>
      <c r="AE66" s="39">
        <f>IF(AND($G66="x",AC66&gt;0),0,IF(ISERROR(LOOKUP(AD66,Punkte!$D$1:$D$22,Punkte!$E$1:$E$22)),"",LOOKUP((AD66),Punkte!$D$1:$D$22,Punkte!$E$1:$E$22)))</f>
        <v>0</v>
      </c>
      <c r="AF66" s="3"/>
      <c r="AG66" s="99">
        <f>IF($G66="x",0,IF(AF66&lt;50,AF66-COUNTIFS($G$5:$G66,"x"),0))</f>
        <v>0</v>
      </c>
      <c r="AH66" s="39" t="str">
        <f>IF(AND($G66="x",AF66&gt;0),0,IF(ISERROR(LOOKUP(AG66,Punkte!$D$1:$D$22,Punkte!$E$1:$E$22)),"",LOOKUP((AG66),Punkte!$D$1:$D$22,Punkte!$E$1:$E$22)))</f>
        <v/>
      </c>
      <c r="AI66" s="3"/>
      <c r="AJ66" s="99">
        <f>IF($G66="x",0,IF(AI66&lt;50,AI66-COUNTIFS($G$5:$G66,"x"),0))</f>
        <v>0</v>
      </c>
      <c r="AK66" s="39" t="str">
        <f>IF(AND($G66="x",AI66&gt;0),0,IF(ISERROR(LOOKUP(AJ66,Punkte!$D$1:$D$22,Punkte!$E$1:$E$22)),"",LOOKUP((AJ66),Punkte!$D$1:$D$22,Punkte!$E$1:$E$22)))</f>
        <v/>
      </c>
      <c r="AL66" s="3"/>
      <c r="AM66" s="99">
        <f>IF($G66="x",0,IF(AL66&lt;50,AL66-COUNTIFS($G$5:$G66,"x"),0))</f>
        <v>0</v>
      </c>
      <c r="AN66" s="39" t="str">
        <f>IF(AND($G66="x",AL66&gt;0),0,IF(ISERROR(LOOKUP(AM66,Punkte!$D$1:$D$22,Punkte!$E$1:$E$22)),"",LOOKUP((AM66),Punkte!$D$1:$D$22,Punkte!$E$1:$E$22)))</f>
        <v/>
      </c>
      <c r="AO66" s="3"/>
      <c r="AP66" s="99">
        <f>IF($G66="x",0,IF(AO66&lt;50,AO66-COUNTIFS($G$5:$G66,"x"),0))</f>
        <v>0</v>
      </c>
      <c r="AQ66" s="39" t="str">
        <f>IF(AND($G66="x",AO66&gt;0),0,IF(ISERROR(LOOKUP(AP66,Punkte!$D$1:$D$22,Punkte!$E$1:$E$22)),"",LOOKUP((AP66),Punkte!$D$1:$D$22,Punkte!$E$1:$E$22)))</f>
        <v/>
      </c>
      <c r="AR66" s="3"/>
      <c r="AS66" s="99">
        <f>IF($G66="x",0,IF(AR66&lt;50,AR66-COUNTIFS($G$5:$G66,"x"),0))</f>
        <v>0</v>
      </c>
      <c r="AT66" s="39" t="str">
        <f>IF(AND($G66="x",AR66&gt;0),0,IF(ISERROR(LOOKUP(AS66,Punkte!$D$1:$D$22,Punkte!$E$1:$E$22)),"",LOOKUP((AS66),Punkte!$D$1:$D$22,Punkte!$E$1:$E$22)))</f>
        <v/>
      </c>
      <c r="AU66" s="120">
        <f t="shared" si="2"/>
        <v>2</v>
      </c>
    </row>
    <row r="67" spans="1:272" s="128" customFormat="1" x14ac:dyDescent="0.25">
      <c r="A67" s="9">
        <f t="shared" si="0"/>
        <v>23</v>
      </c>
      <c r="B67" s="146">
        <f t="shared" si="1"/>
        <v>0</v>
      </c>
      <c r="C67" s="63">
        <v>34</v>
      </c>
      <c r="D67" s="64"/>
      <c r="E67" s="65" t="s">
        <v>180</v>
      </c>
      <c r="F67" s="65" t="s">
        <v>70</v>
      </c>
      <c r="G67" s="66" t="s">
        <v>156</v>
      </c>
      <c r="H67" s="63">
        <v>17</v>
      </c>
      <c r="I67" s="99">
        <v>0</v>
      </c>
      <c r="J67" s="39">
        <f>IF(AND($G67="x",H67&gt;0),0,IF(ISERROR(LOOKUP(I67,Punkte!$D$1:$D$22,Punkte!$E$1:$E$22)),"",LOOKUP((I67),Punkte!$D$1:$D$22,Punkte!$E$1:$E$22)))</f>
        <v>0</v>
      </c>
      <c r="K67" s="3">
        <v>21</v>
      </c>
      <c r="L67" s="99">
        <v>0</v>
      </c>
      <c r="M67" s="39">
        <f>IF(AND($G67="x",K67&gt;0),0,IF(ISERROR(LOOKUP(L67,Punkte!$D$1:$D$22,Punkte!$E$1:$E$22)),"",LOOKUP((L67),Punkte!$D$1:$D$22,Punkte!$E$1:$E$22)))</f>
        <v>0</v>
      </c>
      <c r="N67" s="3"/>
      <c r="O67" s="99">
        <f>IF($G67="x",0,IF(N67&lt;50,N67-COUNTIFS($G$5:$G67,"x"),0))</f>
        <v>0</v>
      </c>
      <c r="P67" s="39" t="str">
        <f>IF(AND($G67="x",N67&gt;0),0,IF(ISERROR(LOOKUP(O67,Punkte!$D$1:$D$22,Punkte!$E$1:$E$22)),"",LOOKUP((O67),Punkte!$D$1:$D$22,Punkte!$E$1:$E$22)))</f>
        <v/>
      </c>
      <c r="Q67" s="3"/>
      <c r="R67" s="99">
        <f>IF($G67="x",0,IF(Q67&lt;50,Q67-COUNTIFS($G$5:$G67,"x"),0))</f>
        <v>0</v>
      </c>
      <c r="S67" s="39" t="str">
        <f>IF(AND($G67="x",Q67&gt;0),0,IF(ISERROR(LOOKUP(R67,Punkte!$D$1:$D$22,Punkte!$E$1:$E$22)),"",LOOKUP((R67),Punkte!$D$1:$D$22,Punkte!$E$1:$E$22)))</f>
        <v/>
      </c>
      <c r="T67" s="3"/>
      <c r="U67" s="99">
        <f>IF($G67="x",0,IF(T67&lt;50,T67-COUNTIFS($G$5:$G67,"x"),0))</f>
        <v>0</v>
      </c>
      <c r="V67" s="39" t="str">
        <f>IF(AND($G67="x",T67&gt;0),0,IF(ISERROR(LOOKUP(U67,Punkte!$D$1:$D$22,Punkte!$E$1:$E$22)),"",LOOKUP((U67),Punkte!$D$1:$D$22,Punkte!$E$1:$E$22)))</f>
        <v/>
      </c>
      <c r="W67" s="3"/>
      <c r="X67" s="99">
        <f>IF($G67="x",0,IF(W67&lt;50,W67-COUNTIFS($G$5:$G67,"x"),0))</f>
        <v>0</v>
      </c>
      <c r="Y67" s="39" t="str">
        <f>IF(AND($G67="x",W67&gt;0),0,IF(ISERROR(LOOKUP(X67,Punkte!$D$1:$D$22,Punkte!$E$1:$E$22)),"",LOOKUP((X67),Punkte!$D$1:$D$22,Punkte!$E$1:$E$22)))</f>
        <v/>
      </c>
      <c r="Z67" s="3"/>
      <c r="AA67" s="99">
        <f>IF($G67="x",0,IF(Z67&lt;50,Z67-COUNTIFS($G$5:$G67,"x"),0))</f>
        <v>0</v>
      </c>
      <c r="AB67" s="39" t="str">
        <f>IF(AND($G67="x",Z67&gt;0),0,IF(ISERROR(LOOKUP(AA67,Punkte!$D$1:$D$22,Punkte!$E$1:$E$22)),"",LOOKUP((AA67),Punkte!$D$1:$D$22,Punkte!$E$1:$E$22)))</f>
        <v/>
      </c>
      <c r="AC67" s="3"/>
      <c r="AD67" s="99">
        <f>IF($G67="x",0,IF(AC67&lt;50,AC67-COUNTIFS($G$5:$G67,"x"),0))</f>
        <v>0</v>
      </c>
      <c r="AE67" s="39" t="str">
        <f>IF(AND($G67="x",AC67&gt;0),0,IF(ISERROR(LOOKUP(AD67,Punkte!$D$1:$D$22,Punkte!$E$1:$E$22)),"",LOOKUP((AD67),Punkte!$D$1:$D$22,Punkte!$E$1:$E$22)))</f>
        <v/>
      </c>
      <c r="AF67" s="3"/>
      <c r="AG67" s="99">
        <f>IF($G67="x",0,IF(AF67&lt;50,AF67-COUNTIFS($G$5:$G67,"x"),0))</f>
        <v>0</v>
      </c>
      <c r="AH67" s="39" t="str">
        <f>IF(AND($G67="x",AF67&gt;0),0,IF(ISERROR(LOOKUP(AG67,Punkte!$D$1:$D$22,Punkte!$E$1:$E$22)),"",LOOKUP((AG67),Punkte!$D$1:$D$22,Punkte!$E$1:$E$22)))</f>
        <v/>
      </c>
      <c r="AI67" s="3"/>
      <c r="AJ67" s="99">
        <f>IF($G67="x",0,IF(AI67&lt;50,AI67-COUNTIFS($G$5:$G67,"x"),0))</f>
        <v>0</v>
      </c>
      <c r="AK67" s="39" t="str">
        <f>IF(AND($G67="x",AI67&gt;0),0,IF(ISERROR(LOOKUP(AJ67,Punkte!$D$1:$D$22,Punkte!$E$1:$E$22)),"",LOOKUP((AJ67),Punkte!$D$1:$D$22,Punkte!$E$1:$E$22)))</f>
        <v/>
      </c>
      <c r="AL67" s="3"/>
      <c r="AM67" s="99">
        <f>IF($G67="x",0,IF(AL67&lt;50,AL67-COUNTIFS($G$5:$G67,"x"),0))</f>
        <v>0</v>
      </c>
      <c r="AN67" s="39" t="str">
        <f>IF(AND($G67="x",AL67&gt;0),0,IF(ISERROR(LOOKUP(AM67,Punkte!$D$1:$D$22,Punkte!$E$1:$E$22)),"",LOOKUP((AM67),Punkte!$D$1:$D$22,Punkte!$E$1:$E$22)))</f>
        <v/>
      </c>
      <c r="AO67" s="3"/>
      <c r="AP67" s="99">
        <f>IF($G67="x",0,IF(AO67&lt;50,AO67-COUNTIFS($G$5:$G67,"x"),0))</f>
        <v>0</v>
      </c>
      <c r="AQ67" s="39" t="str">
        <f>IF(AND($G67="x",AO67&gt;0),0,IF(ISERROR(LOOKUP(AP67,Punkte!$D$1:$D$22,Punkte!$E$1:$E$22)),"",LOOKUP((AP67),Punkte!$D$1:$D$22,Punkte!$E$1:$E$22)))</f>
        <v/>
      </c>
      <c r="AR67" s="3"/>
      <c r="AS67" s="99">
        <f>IF($G67="x",0,IF(AR67&lt;50,AR67-COUNTIFS($G$5:$G67,"x"),0))</f>
        <v>0</v>
      </c>
      <c r="AT67" s="39" t="str">
        <f>IF(AND($G67="x",AR67&gt;0),0,IF(ISERROR(LOOKUP(AS67,Punkte!$D$1:$D$22,Punkte!$E$1:$E$22)),"",LOOKUP((AS67),Punkte!$D$1:$D$22,Punkte!$E$1:$E$22)))</f>
        <v/>
      </c>
      <c r="AU67" s="120">
        <f t="shared" si="2"/>
        <v>2</v>
      </c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  <c r="GQ67" s="121"/>
      <c r="GR67" s="121"/>
      <c r="GS67" s="121"/>
      <c r="GT67" s="121"/>
      <c r="GU67" s="121"/>
      <c r="GV67" s="121"/>
      <c r="GW67" s="121"/>
      <c r="GX67" s="121"/>
      <c r="GY67" s="121"/>
      <c r="GZ67" s="121"/>
      <c r="HA67" s="121"/>
      <c r="HB67" s="121"/>
      <c r="HC67" s="121"/>
      <c r="HD67" s="121"/>
      <c r="HE67" s="121"/>
      <c r="HF67" s="121"/>
      <c r="HG67" s="121"/>
      <c r="HH67" s="121"/>
      <c r="HI67" s="121"/>
      <c r="HJ67" s="121"/>
      <c r="HK67" s="121"/>
      <c r="HL67" s="121"/>
      <c r="HM67" s="121"/>
      <c r="HN67" s="121"/>
      <c r="HO67" s="121"/>
      <c r="HP67" s="121"/>
      <c r="HQ67" s="121"/>
      <c r="HR67" s="121"/>
      <c r="HS67" s="121"/>
      <c r="HT67" s="121"/>
      <c r="HU67" s="121"/>
      <c r="HV67" s="121"/>
      <c r="HW67" s="121"/>
      <c r="HX67" s="121"/>
      <c r="HY67" s="121"/>
      <c r="HZ67" s="121"/>
      <c r="IA67" s="121"/>
      <c r="IB67" s="121"/>
      <c r="IC67" s="121"/>
      <c r="ID67" s="121"/>
      <c r="IE67" s="121"/>
      <c r="IF67" s="121"/>
      <c r="IG67" s="121"/>
      <c r="IH67" s="121"/>
      <c r="II67" s="121"/>
      <c r="IJ67" s="121"/>
      <c r="IK67" s="121"/>
      <c r="IL67" s="121"/>
      <c r="IM67" s="121"/>
      <c r="IN67" s="121"/>
      <c r="IO67" s="121"/>
      <c r="IP67" s="121"/>
      <c r="IQ67" s="121"/>
      <c r="IR67" s="121"/>
      <c r="IS67" s="121"/>
      <c r="IT67" s="121"/>
      <c r="IU67" s="121"/>
      <c r="IV67" s="121"/>
      <c r="IW67" s="121"/>
      <c r="IX67" s="121"/>
      <c r="IY67" s="121"/>
      <c r="IZ67" s="121"/>
      <c r="JA67" s="121"/>
      <c r="JB67" s="121"/>
      <c r="JC67" s="121"/>
      <c r="JD67" s="121"/>
      <c r="JE67" s="121"/>
      <c r="JF67" s="121"/>
      <c r="JG67" s="121"/>
      <c r="JH67" s="121"/>
      <c r="JI67" s="121"/>
      <c r="JJ67" s="121"/>
      <c r="JK67" s="121"/>
      <c r="JL67" s="121"/>
    </row>
    <row r="68" spans="1:272" s="128" customFormat="1" x14ac:dyDescent="0.25">
      <c r="A68" s="9">
        <f t="shared" si="0"/>
        <v>23</v>
      </c>
      <c r="B68" s="146">
        <f t="shared" si="1"/>
        <v>0</v>
      </c>
      <c r="C68" s="63">
        <v>16</v>
      </c>
      <c r="D68" s="64"/>
      <c r="E68" s="65" t="s">
        <v>120</v>
      </c>
      <c r="F68" s="65" t="s">
        <v>49</v>
      </c>
      <c r="G68" s="66" t="s">
        <v>156</v>
      </c>
      <c r="H68" s="63"/>
      <c r="I68" s="99">
        <f>IF($G68="x",0,IF(H68&lt;50,H68-COUNTIFS($G$5:$G68,"x"),0))</f>
        <v>0</v>
      </c>
      <c r="J68" s="39" t="str">
        <f>IF(AND($G68="x",H68&gt;0),0,IF(ISERROR(LOOKUP(I68,Punkte!$D$1:$D$22,Punkte!$E$1:$E$22)),"",LOOKUP((I68),Punkte!$D$1:$D$22,Punkte!$E$1:$E$22)))</f>
        <v/>
      </c>
      <c r="K68" s="3"/>
      <c r="L68" s="99">
        <f>IF($G68="x",0,IF(K68&lt;50,K68-COUNTIFS($G$5:$G68,"x"),0))</f>
        <v>0</v>
      </c>
      <c r="M68" s="39" t="str">
        <f>IF(AND($G68="x",K68&gt;0),0,IF(ISERROR(LOOKUP(L68,Punkte!$D$1:$D$22,Punkte!$E$1:$E$22)),"",LOOKUP((L68),Punkte!$D$1:$D$22,Punkte!$E$1:$E$22)))</f>
        <v/>
      </c>
      <c r="N68" s="3">
        <v>27</v>
      </c>
      <c r="O68" s="99">
        <v>0</v>
      </c>
      <c r="P68" s="39">
        <f>IF(AND($G68="x",N68&gt;0),0,IF(ISERROR(LOOKUP(O68,Punkte!$D$1:$D$22,Punkte!$E$1:$E$22)),"",LOOKUP((O68),Punkte!$D$1:$D$22,Punkte!$E$1:$E$22)))</f>
        <v>0</v>
      </c>
      <c r="Q68" s="3">
        <v>26</v>
      </c>
      <c r="R68" s="99">
        <v>0</v>
      </c>
      <c r="S68" s="39">
        <f>IF(AND($G68="x",Q68&gt;0),0,IF(ISERROR(LOOKUP(R68,Punkte!$D$1:$D$22,Punkte!$E$1:$E$22)),"",LOOKUP((R68),Punkte!$D$1:$D$22,Punkte!$E$1:$E$22)))</f>
        <v>0</v>
      </c>
      <c r="T68" s="3"/>
      <c r="U68" s="99">
        <f>IF($G68="x",0,IF(T68&lt;50,T68-COUNTIFS($G$5:$G68,"x"),0))</f>
        <v>0</v>
      </c>
      <c r="V68" s="39" t="str">
        <f>IF(AND($G68="x",T68&gt;0),0,IF(ISERROR(LOOKUP(U68,Punkte!$D$1:$D$22,Punkte!$E$1:$E$22)),"",LOOKUP((U68),Punkte!$D$1:$D$22,Punkte!$E$1:$E$22)))</f>
        <v/>
      </c>
      <c r="W68" s="3"/>
      <c r="X68" s="99">
        <f>IF($G68="x",0,IF(W68&lt;50,W68-COUNTIFS($G$5:$G68,"x"),0))</f>
        <v>0</v>
      </c>
      <c r="Y68" s="39" t="str">
        <f>IF(AND($G68="x",W68&gt;0),0,IF(ISERROR(LOOKUP(X68,Punkte!$D$1:$D$22,Punkte!$E$1:$E$22)),"",LOOKUP((X68),Punkte!$D$1:$D$22,Punkte!$E$1:$E$22)))</f>
        <v/>
      </c>
      <c r="Z68" s="3"/>
      <c r="AA68" s="99">
        <f>IF($G68="x",0,IF(Z68&lt;50,Z68-COUNTIFS($G$5:$G68,"x"),0))</f>
        <v>0</v>
      </c>
      <c r="AB68" s="39" t="str">
        <f>IF(AND($G68="x",Z68&gt;0),0,IF(ISERROR(LOOKUP(AA68,Punkte!$D$1:$D$22,Punkte!$E$1:$E$22)),"",LOOKUP((AA68),Punkte!$D$1:$D$22,Punkte!$E$1:$E$22)))</f>
        <v/>
      </c>
      <c r="AC68" s="3"/>
      <c r="AD68" s="99">
        <f>IF($G68="x",0,IF(AC68&lt;50,AC68-COUNTIFS($G$5:$G68,"x"),0))</f>
        <v>0</v>
      </c>
      <c r="AE68" s="39" t="str">
        <f>IF(AND($G68="x",AC68&gt;0),0,IF(ISERROR(LOOKUP(AD68,Punkte!$D$1:$D$22,Punkte!$E$1:$E$22)),"",LOOKUP((AD68),Punkte!$D$1:$D$22,Punkte!$E$1:$E$22)))</f>
        <v/>
      </c>
      <c r="AF68" s="3"/>
      <c r="AG68" s="99">
        <f>IF($G68="x",0,IF(AF68&lt;50,AF68-COUNTIFS($G$5:$G68,"x"),0))</f>
        <v>0</v>
      </c>
      <c r="AH68" s="39" t="str">
        <f>IF(AND($G68="x",AF68&gt;0),0,IF(ISERROR(LOOKUP(AG68,Punkte!$D$1:$D$22,Punkte!$E$1:$E$22)),"",LOOKUP((AG68),Punkte!$D$1:$D$22,Punkte!$E$1:$E$22)))</f>
        <v/>
      </c>
      <c r="AI68" s="3"/>
      <c r="AJ68" s="99">
        <f>IF($G68="x",0,IF(AI68&lt;50,AI68-COUNTIFS($G$5:$G68,"x"),0))</f>
        <v>0</v>
      </c>
      <c r="AK68" s="39" t="str">
        <f>IF(AND($G68="x",AI68&gt;0),0,IF(ISERROR(LOOKUP(AJ68,Punkte!$D$1:$D$22,Punkte!$E$1:$E$22)),"",LOOKUP((AJ68),Punkte!$D$1:$D$22,Punkte!$E$1:$E$22)))</f>
        <v/>
      </c>
      <c r="AL68" s="3"/>
      <c r="AM68" s="99">
        <f>IF($G68="x",0,IF(AL68&lt;50,AL68-COUNTIFS($G$5:$G68,"x"),0))</f>
        <v>0</v>
      </c>
      <c r="AN68" s="39" t="str">
        <f>IF(AND($G68="x",AL68&gt;0),0,IF(ISERROR(LOOKUP(AM68,Punkte!$D$1:$D$22,Punkte!$E$1:$E$22)),"",LOOKUP((AM68),Punkte!$D$1:$D$22,Punkte!$E$1:$E$22)))</f>
        <v/>
      </c>
      <c r="AO68" s="3"/>
      <c r="AP68" s="99">
        <f>IF($G68="x",0,IF(AO68&lt;50,AO68-COUNTIFS($G$5:$G68,"x"),0))</f>
        <v>0</v>
      </c>
      <c r="AQ68" s="39" t="str">
        <f>IF(AND($G68="x",AO68&gt;0),0,IF(ISERROR(LOOKUP(AP68,Punkte!$D$1:$D$22,Punkte!$E$1:$E$22)),"",LOOKUP((AP68),Punkte!$D$1:$D$22,Punkte!$E$1:$E$22)))</f>
        <v/>
      </c>
      <c r="AR68" s="3"/>
      <c r="AS68" s="99">
        <f>IF($G68="x",0,IF(AR68&lt;50,AR68-COUNTIFS($G$5:$G68,"x"),0))</f>
        <v>0</v>
      </c>
      <c r="AT68" s="39" t="str">
        <f>IF(AND($G68="x",AR68&gt;0),0,IF(ISERROR(LOOKUP(AS68,Punkte!$D$1:$D$22,Punkte!$E$1:$E$22)),"",LOOKUP((AS68),Punkte!$D$1:$D$22,Punkte!$E$1:$E$22)))</f>
        <v/>
      </c>
      <c r="AU68" s="120">
        <f t="shared" si="2"/>
        <v>2</v>
      </c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  <c r="IA68" s="121"/>
      <c r="IB68" s="121"/>
      <c r="IC68" s="121"/>
      <c r="ID68" s="121"/>
      <c r="IE68" s="121"/>
      <c r="IF68" s="121"/>
      <c r="IG68" s="121"/>
      <c r="IH68" s="121"/>
      <c r="II68" s="121"/>
      <c r="IJ68" s="121"/>
      <c r="IK68" s="121"/>
      <c r="IL68" s="121"/>
      <c r="IM68" s="121"/>
      <c r="IN68" s="121"/>
      <c r="IO68" s="121"/>
      <c r="IP68" s="121"/>
      <c r="IQ68" s="121"/>
      <c r="IR68" s="121"/>
      <c r="IS68" s="121"/>
      <c r="IT68" s="121"/>
      <c r="IU68" s="121"/>
      <c r="IV68" s="121"/>
      <c r="IW68" s="121"/>
      <c r="IX68" s="121"/>
      <c r="IY68" s="121"/>
      <c r="IZ68" s="121"/>
      <c r="JA68" s="121"/>
      <c r="JB68" s="121"/>
      <c r="JC68" s="121"/>
      <c r="JD68" s="121"/>
      <c r="JE68" s="121"/>
      <c r="JF68" s="121"/>
      <c r="JG68" s="121"/>
      <c r="JH68" s="121"/>
      <c r="JI68" s="121"/>
      <c r="JJ68" s="121"/>
      <c r="JK68" s="121"/>
      <c r="JL68" s="121"/>
    </row>
    <row r="69" spans="1:272" s="128" customFormat="1" x14ac:dyDescent="0.25">
      <c r="A69" s="9">
        <f t="shared" ref="A69" si="3">_xlfn.RANK.EQ(B69,$B$5:$B$67)</f>
        <v>23</v>
      </c>
      <c r="B69" s="146">
        <f t="shared" ref="B69" si="4">SUM(IF(ISNUMBER(J69),J69)+IF(ISNUMBER(M69),M69)+IF(ISNUMBER(P69),P69)+IF(ISNUMBER(S69),S69)+IF(ISNUMBER(V69),V69)+IF(ISNUMBER(Y69),Y69)+IF(ISNUMBER(AB69),AB69)+IF(ISNUMBER(AE69),AE69)+IF(ISNUMBER(AH69),AH69)+IF(ISNUMBER(AK69),AK69)+IF(ISNUMBER(AN69),AN69)+IF(ISNUMBER(AQ69),AQ69)+IF(ISNUMBER(AT69),AT69))</f>
        <v>0</v>
      </c>
      <c r="C69" s="63">
        <v>38</v>
      </c>
      <c r="D69" s="64"/>
      <c r="E69" s="65" t="s">
        <v>68</v>
      </c>
      <c r="F69" s="65" t="s">
        <v>66</v>
      </c>
      <c r="G69" s="66" t="s">
        <v>156</v>
      </c>
      <c r="H69" s="63"/>
      <c r="I69" s="99">
        <f>IF($G69="x",0,IF(H69&lt;50,H69-COUNTIFS($G$5:$G69,"x"),0))</f>
        <v>0</v>
      </c>
      <c r="J69" s="39" t="str">
        <f>IF(AND($G69="x",H69&gt;0),0,IF(ISERROR(LOOKUP(I69,Punkte!$D$1:$D$22,Punkte!$E$1:$E$22)),"",LOOKUP((I69),Punkte!$D$1:$D$22,Punkte!$E$1:$E$22)))</f>
        <v/>
      </c>
      <c r="K69" s="3"/>
      <c r="L69" s="99">
        <f>IF($G69="x",0,IF(K69&lt;50,K69-COUNTIFS($G$5:$G69,"x"),0))</f>
        <v>0</v>
      </c>
      <c r="M69" s="39" t="str">
        <f>IF(AND($G69="x",K69&gt;0),0,IF(ISERROR(LOOKUP(L69,Punkte!$D$1:$D$22,Punkte!$E$1:$E$22)),"",LOOKUP((L69),Punkte!$D$1:$D$22,Punkte!$E$1:$E$22)))</f>
        <v/>
      </c>
      <c r="N69" s="3"/>
      <c r="O69" s="99">
        <f>IF($G69="x",0,IF(N69&lt;50,N69-COUNTIFS($G$5:$G69,"x"),0))</f>
        <v>0</v>
      </c>
      <c r="P69" s="39" t="str">
        <f>IF(AND($G69="x",N69&gt;0),0,IF(ISERROR(LOOKUP(O69,Punkte!$D$1:$D$22,Punkte!$E$1:$E$22)),"",LOOKUP((O69),Punkte!$D$1:$D$22,Punkte!$E$1:$E$22)))</f>
        <v/>
      </c>
      <c r="Q69" s="3"/>
      <c r="R69" s="99">
        <f>IF($G69="x",0,IF(Q69&lt;50,Q69-COUNTIFS($G$5:$G69,"x"),0))</f>
        <v>0</v>
      </c>
      <c r="S69" s="39" t="str">
        <f>IF(AND($G69="x",Q69&gt;0),0,IF(ISERROR(LOOKUP(R69,Punkte!$D$1:$D$22,Punkte!$E$1:$E$22)),"",LOOKUP((R69),Punkte!$D$1:$D$22,Punkte!$E$1:$E$22)))</f>
        <v/>
      </c>
      <c r="T69" s="3">
        <v>19</v>
      </c>
      <c r="U69" s="99">
        <v>0</v>
      </c>
      <c r="V69" s="39">
        <f>IF(AND($G69="x",T69&gt;0),0,IF(ISERROR(LOOKUP(U69,Punkte!$D$1:$D$22,Punkte!$E$1:$E$22)),"",LOOKUP((U69),Punkte!$D$1:$D$22,Punkte!$E$1:$E$22)))</f>
        <v>0</v>
      </c>
      <c r="W69" s="3"/>
      <c r="X69" s="99">
        <f>IF($G69="x",0,IF(W69&lt;50,W69-COUNTIFS($G$5:$G69,"x"),0))</f>
        <v>0</v>
      </c>
      <c r="Y69" s="39" t="str">
        <f>IF(AND($G69="x",W69&gt;0),0,IF(ISERROR(LOOKUP(X69,Punkte!$D$1:$D$22,Punkte!$E$1:$E$22)),"",LOOKUP((X69),Punkte!$D$1:$D$22,Punkte!$E$1:$E$22)))</f>
        <v/>
      </c>
      <c r="Z69" s="3"/>
      <c r="AA69" s="99">
        <f>IF($G69="x",0,IF(Z69&lt;50,Z69-COUNTIFS($G$5:$G69,"x"),0))</f>
        <v>0</v>
      </c>
      <c r="AB69" s="39" t="str">
        <f>IF(AND($G69="x",Z69&gt;0),0,IF(ISERROR(LOOKUP(AA69,Punkte!$D$1:$D$22,Punkte!$E$1:$E$22)),"",LOOKUP((AA69),Punkte!$D$1:$D$22,Punkte!$E$1:$E$22)))</f>
        <v/>
      </c>
      <c r="AC69" s="3"/>
      <c r="AD69" s="99">
        <f>IF($G69="x",0,IF(AC69&lt;50,AC69-COUNTIFS($G$5:$G69,"x"),0))</f>
        <v>0</v>
      </c>
      <c r="AE69" s="39" t="str">
        <f>IF(AND($G69="x",AC69&gt;0),0,IF(ISERROR(LOOKUP(AD69,Punkte!$D$1:$D$22,Punkte!$E$1:$E$22)),"",LOOKUP((AD69),Punkte!$D$1:$D$22,Punkte!$E$1:$E$22)))</f>
        <v/>
      </c>
      <c r="AF69" s="3"/>
      <c r="AG69" s="99">
        <f>IF($G69="x",0,IF(AF69&lt;50,AF69-COUNTIFS($G$5:$G69,"x"),0))</f>
        <v>0</v>
      </c>
      <c r="AH69" s="39" t="str">
        <f>IF(AND($G69="x",AF69&gt;0),0,IF(ISERROR(LOOKUP(AG69,Punkte!$D$1:$D$22,Punkte!$E$1:$E$22)),"",LOOKUP((AG69),Punkte!$D$1:$D$22,Punkte!$E$1:$E$22)))</f>
        <v/>
      </c>
      <c r="AI69" s="3"/>
      <c r="AJ69" s="99">
        <f>IF($G69="x",0,IF(AI69&lt;50,AI69-COUNTIFS($G$5:$G69,"x"),0))</f>
        <v>0</v>
      </c>
      <c r="AK69" s="39" t="str">
        <f>IF(AND($G69="x",AI69&gt;0),0,IF(ISERROR(LOOKUP(AJ69,Punkte!$D$1:$D$22,Punkte!$E$1:$E$22)),"",LOOKUP((AJ69),Punkte!$D$1:$D$22,Punkte!$E$1:$E$22)))</f>
        <v/>
      </c>
      <c r="AL69" s="3"/>
      <c r="AM69" s="99">
        <f>IF($G69="x",0,IF(AL69&lt;50,AL69-COUNTIFS($G$5:$G69,"x"),0))</f>
        <v>0</v>
      </c>
      <c r="AN69" s="39" t="str">
        <f>IF(AND($G69="x",AL69&gt;0),0,IF(ISERROR(LOOKUP(AM69,Punkte!$D$1:$D$22,Punkte!$E$1:$E$22)),"",LOOKUP((AM69),Punkte!$D$1:$D$22,Punkte!$E$1:$E$22)))</f>
        <v/>
      </c>
      <c r="AO69" s="3"/>
      <c r="AP69" s="99">
        <f>IF($G69="x",0,IF(AO69&lt;50,AO69-COUNTIFS($G$5:$G69,"x"),0))</f>
        <v>0</v>
      </c>
      <c r="AQ69" s="39" t="str">
        <f>IF(AND($G69="x",AO69&gt;0),0,IF(ISERROR(LOOKUP(AP69,Punkte!$D$1:$D$22,Punkte!$E$1:$E$22)),"",LOOKUP((AP69),Punkte!$D$1:$D$22,Punkte!$E$1:$E$22)))</f>
        <v/>
      </c>
      <c r="AR69" s="3"/>
      <c r="AS69" s="99">
        <f>IF($G69="x",0,IF(AR69&lt;50,AR69-COUNTIFS($G$5:$G69,"x"),0))</f>
        <v>0</v>
      </c>
      <c r="AT69" s="39" t="str">
        <f>IF(AND($G69="x",AR69&gt;0),0,IF(ISERROR(LOOKUP(AS69,Punkte!$D$1:$D$22,Punkte!$E$1:$E$22)),"",LOOKUP((AS69),Punkte!$D$1:$D$22,Punkte!$E$1:$E$22)))</f>
        <v/>
      </c>
      <c r="AU69" s="120">
        <f t="shared" ref="AU69" si="5">COUNTA(H69,K69,N69,Q69,T69,W69,Z69,AC69,AF69,AI69,AO69,AR69)</f>
        <v>1</v>
      </c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  <c r="EX69" s="121"/>
      <c r="EY69" s="121"/>
      <c r="EZ69" s="121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1"/>
      <c r="FS69" s="121"/>
      <c r="FT69" s="121"/>
      <c r="FU69" s="121"/>
      <c r="FV69" s="121"/>
      <c r="FW69" s="121"/>
      <c r="FX69" s="121"/>
      <c r="FY69" s="121"/>
      <c r="FZ69" s="121"/>
      <c r="GA69" s="121"/>
      <c r="GB69" s="121"/>
      <c r="GC69" s="121"/>
      <c r="GD69" s="121"/>
      <c r="GE69" s="121"/>
      <c r="GF69" s="121"/>
      <c r="GG69" s="121"/>
      <c r="GH69" s="121"/>
      <c r="GI69" s="121"/>
      <c r="GJ69" s="121"/>
      <c r="GK69" s="121"/>
      <c r="GL69" s="121"/>
      <c r="GM69" s="121"/>
      <c r="GN69" s="121"/>
      <c r="GO69" s="121"/>
      <c r="GP69" s="121"/>
      <c r="GQ69" s="121"/>
      <c r="GR69" s="121"/>
      <c r="GS69" s="121"/>
      <c r="GT69" s="121"/>
      <c r="GU69" s="121"/>
      <c r="GV69" s="121"/>
      <c r="GW69" s="121"/>
      <c r="GX69" s="121"/>
      <c r="GY69" s="121"/>
      <c r="GZ69" s="121"/>
      <c r="HA69" s="121"/>
      <c r="HB69" s="121"/>
      <c r="HC69" s="121"/>
      <c r="HD69" s="121"/>
      <c r="HE69" s="121"/>
      <c r="HF69" s="121"/>
      <c r="HG69" s="121"/>
      <c r="HH69" s="121"/>
      <c r="HI69" s="121"/>
      <c r="HJ69" s="121"/>
      <c r="HK69" s="121"/>
      <c r="HL69" s="121"/>
      <c r="HM69" s="121"/>
      <c r="HN69" s="121"/>
      <c r="HO69" s="121"/>
      <c r="HP69" s="121"/>
      <c r="HQ69" s="121"/>
      <c r="HR69" s="121"/>
      <c r="HS69" s="121"/>
      <c r="HT69" s="121"/>
      <c r="HU69" s="121"/>
      <c r="HV69" s="121"/>
      <c r="HW69" s="121"/>
      <c r="HX69" s="121"/>
      <c r="HY69" s="121"/>
      <c r="HZ69" s="121"/>
      <c r="IA69" s="121"/>
      <c r="IB69" s="121"/>
      <c r="IC69" s="121"/>
      <c r="ID69" s="121"/>
      <c r="IE69" s="121"/>
      <c r="IF69" s="121"/>
      <c r="IG69" s="121"/>
      <c r="IH69" s="121"/>
      <c r="II69" s="121"/>
      <c r="IJ69" s="121"/>
      <c r="IK69" s="121"/>
      <c r="IL69" s="121"/>
      <c r="IM69" s="121"/>
      <c r="IN69" s="121"/>
      <c r="IO69" s="121"/>
      <c r="IP69" s="121"/>
      <c r="IQ69" s="121"/>
      <c r="IR69" s="121"/>
      <c r="IS69" s="121"/>
      <c r="IT69" s="121"/>
      <c r="IU69" s="121"/>
      <c r="IV69" s="121"/>
      <c r="IW69" s="121"/>
      <c r="IX69" s="121"/>
      <c r="IY69" s="121"/>
      <c r="IZ69" s="121"/>
      <c r="JA69" s="121"/>
      <c r="JB69" s="121"/>
      <c r="JC69" s="121"/>
      <c r="JD69" s="121"/>
      <c r="JE69" s="121"/>
      <c r="JF69" s="121"/>
      <c r="JG69" s="121"/>
      <c r="JH69" s="121"/>
      <c r="JI69" s="121"/>
      <c r="JJ69" s="121"/>
      <c r="JK69" s="121"/>
      <c r="JL69" s="121"/>
    </row>
    <row r="70" spans="1:272" s="128" customFormat="1" x14ac:dyDescent="0.25">
      <c r="A70" s="72"/>
      <c r="B70" s="73"/>
      <c r="C70" s="74"/>
      <c r="D70" s="75"/>
      <c r="E70" s="80"/>
      <c r="F70" s="76"/>
      <c r="G70" s="76"/>
      <c r="H70" s="76"/>
      <c r="I70" s="97"/>
      <c r="J70" s="78"/>
      <c r="K70" s="74"/>
      <c r="L70" s="117"/>
      <c r="M70" s="78"/>
      <c r="N70" s="74"/>
      <c r="O70" s="97"/>
      <c r="P70" s="78"/>
      <c r="Q70" s="74"/>
      <c r="R70" s="97"/>
      <c r="S70" s="78"/>
      <c r="T70" s="74"/>
      <c r="U70" s="97"/>
      <c r="V70" s="78"/>
      <c r="W70" s="74"/>
      <c r="X70" s="97"/>
      <c r="Y70" s="79"/>
      <c r="Z70" s="74"/>
      <c r="AA70" s="97"/>
      <c r="AB70" s="78"/>
      <c r="AC70" s="74"/>
      <c r="AD70" s="97"/>
      <c r="AE70" s="74"/>
      <c r="AF70" s="74"/>
      <c r="AG70" s="97"/>
      <c r="AH70" s="78"/>
      <c r="AI70" s="74"/>
      <c r="AJ70" s="97"/>
      <c r="AK70" s="78"/>
      <c r="AL70" s="74"/>
      <c r="AM70" s="97"/>
      <c r="AN70" s="78"/>
      <c r="AO70" s="74"/>
      <c r="AP70" s="97"/>
      <c r="AQ70" s="77"/>
      <c r="AR70" s="74"/>
      <c r="AS70" s="97"/>
      <c r="AT70" s="77"/>
      <c r="AU70" s="77"/>
    </row>
    <row r="71" spans="1:272" s="128" customFormat="1" x14ac:dyDescent="0.25">
      <c r="A71" s="52"/>
      <c r="B71" s="129"/>
      <c r="C71" s="116"/>
      <c r="D71" s="52"/>
      <c r="E71" s="56" t="s">
        <v>141</v>
      </c>
      <c r="F71" s="56"/>
      <c r="G71" s="80"/>
      <c r="H71" s="76"/>
      <c r="I71" s="98"/>
      <c r="J71" s="91"/>
      <c r="K71" s="101"/>
      <c r="L71" s="98"/>
      <c r="M71" s="91"/>
      <c r="N71" s="101"/>
      <c r="O71" s="98"/>
      <c r="P71" s="78"/>
      <c r="Q71" s="101"/>
      <c r="R71" s="98"/>
      <c r="S71" s="91"/>
      <c r="T71" s="101"/>
      <c r="U71" s="98"/>
      <c r="V71" s="91"/>
      <c r="W71" s="101"/>
      <c r="X71" s="98"/>
      <c r="Y71" s="91"/>
      <c r="Z71" s="101"/>
      <c r="AA71" s="98"/>
      <c r="AB71" s="91"/>
      <c r="AC71" s="101"/>
      <c r="AD71" s="98"/>
      <c r="AE71" s="91"/>
      <c r="AF71" s="101"/>
      <c r="AG71" s="98"/>
      <c r="AH71" s="78"/>
      <c r="AI71" s="101"/>
      <c r="AJ71" s="98"/>
      <c r="AK71" s="78"/>
      <c r="AL71" s="101"/>
      <c r="AM71" s="98"/>
      <c r="AN71" s="78"/>
      <c r="AO71" s="101"/>
      <c r="AP71" s="98"/>
      <c r="AQ71" s="91"/>
      <c r="AR71" s="74"/>
      <c r="AS71" s="98"/>
      <c r="AT71" s="77"/>
      <c r="AU71" s="77"/>
    </row>
    <row r="72" spans="1:272" s="128" customFormat="1" x14ac:dyDescent="0.25">
      <c r="A72" s="52"/>
      <c r="B72" s="129"/>
      <c r="C72" s="116"/>
      <c r="D72" s="52"/>
      <c r="E72" s="56" t="s">
        <v>140</v>
      </c>
      <c r="F72" s="130"/>
      <c r="G72" s="80"/>
      <c r="H72" s="76"/>
      <c r="I72" s="97"/>
      <c r="J72" s="92"/>
      <c r="K72" s="74"/>
      <c r="L72" s="97"/>
      <c r="M72" s="92"/>
      <c r="N72" s="74"/>
      <c r="O72" s="97"/>
      <c r="P72" s="78"/>
      <c r="Q72" s="74"/>
      <c r="R72" s="97"/>
      <c r="S72" s="92"/>
      <c r="T72" s="74"/>
      <c r="U72" s="97"/>
      <c r="V72" s="92"/>
      <c r="W72" s="74"/>
      <c r="X72" s="97"/>
      <c r="Y72" s="92"/>
      <c r="Z72" s="74"/>
      <c r="AA72" s="97"/>
      <c r="AB72" s="92"/>
      <c r="AC72" s="74"/>
      <c r="AD72" s="97"/>
      <c r="AE72" s="92"/>
      <c r="AF72" s="74"/>
      <c r="AG72" s="97"/>
      <c r="AH72" s="78"/>
      <c r="AI72" s="74"/>
      <c r="AJ72" s="97"/>
      <c r="AK72" s="78"/>
      <c r="AL72" s="74"/>
      <c r="AM72" s="97"/>
      <c r="AN72" s="78"/>
      <c r="AO72" s="74"/>
      <c r="AP72" s="97"/>
      <c r="AQ72" s="92"/>
      <c r="AR72" s="74"/>
      <c r="AS72" s="97"/>
      <c r="AT72" s="77"/>
      <c r="AU72" s="77"/>
    </row>
    <row r="73" spans="1:272" s="71" customFormat="1" x14ac:dyDescent="0.25">
      <c r="A73" s="121"/>
      <c r="B73" s="121"/>
      <c r="C73" s="121"/>
      <c r="D73" s="121"/>
      <c r="E73" s="130" t="s">
        <v>142</v>
      </c>
      <c r="F73" s="121"/>
      <c r="G73" s="80"/>
      <c r="H73" s="76"/>
      <c r="I73" s="132"/>
      <c r="J73" s="121"/>
      <c r="K73" s="131"/>
      <c r="L73" s="132"/>
      <c r="M73" s="121"/>
      <c r="N73" s="131"/>
      <c r="O73" s="132"/>
      <c r="P73" s="121"/>
      <c r="Q73" s="131"/>
      <c r="R73" s="132"/>
      <c r="S73" s="121"/>
      <c r="T73" s="131"/>
      <c r="U73" s="132"/>
      <c r="V73" s="121"/>
      <c r="W73" s="131"/>
      <c r="X73" s="132"/>
      <c r="Y73" s="121"/>
      <c r="Z73" s="131"/>
      <c r="AA73" s="132"/>
      <c r="AB73" s="121"/>
      <c r="AC73" s="131"/>
      <c r="AD73" s="132"/>
      <c r="AE73" s="121"/>
      <c r="AF73" s="131"/>
      <c r="AG73" s="132"/>
      <c r="AH73" s="121"/>
      <c r="AI73" s="131"/>
      <c r="AJ73" s="132"/>
      <c r="AK73" s="121"/>
      <c r="AL73" s="131"/>
      <c r="AM73" s="132"/>
      <c r="AN73" s="121"/>
      <c r="AO73" s="131"/>
      <c r="AP73" s="132"/>
      <c r="AQ73" s="121"/>
      <c r="AR73" s="131"/>
      <c r="AS73" s="132"/>
      <c r="AT73" s="121"/>
      <c r="AU73" s="77"/>
    </row>
    <row r="74" spans="1:272" x14ac:dyDescent="0.25">
      <c r="A74" s="122"/>
      <c r="B74" s="123"/>
      <c r="C74" s="124"/>
      <c r="D74" s="122"/>
      <c r="E74" s="125"/>
      <c r="F74" s="125"/>
      <c r="G74" s="125"/>
      <c r="H74" s="124"/>
      <c r="I74" s="126"/>
      <c r="J74" s="127"/>
      <c r="K74" s="124"/>
      <c r="L74" s="126"/>
      <c r="M74" s="127"/>
      <c r="N74" s="124"/>
      <c r="O74" s="126"/>
      <c r="P74" s="127"/>
      <c r="Q74" s="124"/>
      <c r="R74" s="126"/>
      <c r="S74" s="127"/>
      <c r="T74" s="124"/>
      <c r="U74" s="126"/>
      <c r="V74" s="127"/>
      <c r="W74" s="124"/>
      <c r="X74" s="126"/>
      <c r="Y74" s="127"/>
      <c r="Z74" s="124"/>
      <c r="AA74" s="126"/>
      <c r="AB74" s="127"/>
      <c r="AC74" s="124"/>
      <c r="AD74" s="126"/>
      <c r="AE74" s="127"/>
      <c r="AF74" s="124"/>
      <c r="AG74" s="126"/>
      <c r="AH74" s="127"/>
      <c r="AI74" s="124"/>
      <c r="AJ74" s="126"/>
      <c r="AK74" s="127"/>
      <c r="AL74" s="124"/>
      <c r="AM74" s="126"/>
      <c r="AN74" s="127"/>
      <c r="AO74" s="124"/>
      <c r="AP74" s="126"/>
      <c r="AQ74" s="127"/>
      <c r="AR74" s="124"/>
      <c r="AS74" s="126"/>
      <c r="AT74" s="127"/>
      <c r="AU74" s="71"/>
    </row>
    <row r="75" spans="1:272" x14ac:dyDescent="0.25">
      <c r="E75" s="29"/>
      <c r="F75" s="29"/>
      <c r="G75" s="29"/>
    </row>
    <row r="76" spans="1:272" x14ac:dyDescent="0.25">
      <c r="E76" s="29"/>
      <c r="F76" s="29"/>
      <c r="G76" s="29"/>
    </row>
    <row r="77" spans="1:272" x14ac:dyDescent="0.25">
      <c r="E77" s="29"/>
      <c r="F77" s="29"/>
      <c r="G77" s="29"/>
    </row>
    <row r="78" spans="1:272" x14ac:dyDescent="0.25">
      <c r="E78" s="29"/>
      <c r="F78" s="29"/>
      <c r="G78" s="29"/>
    </row>
    <row r="79" spans="1:272" x14ac:dyDescent="0.25">
      <c r="E79" s="29"/>
      <c r="F79" s="29"/>
      <c r="G79" s="29"/>
    </row>
    <row r="80" spans="1:272" x14ac:dyDescent="0.25">
      <c r="E80" s="29"/>
      <c r="F80" s="29"/>
      <c r="G80" s="29"/>
    </row>
    <row r="81" spans="5:7" x14ac:dyDescent="0.25">
      <c r="E81" s="29"/>
      <c r="F81" s="29"/>
      <c r="G81" s="29"/>
    </row>
    <row r="82" spans="5:7" x14ac:dyDescent="0.25">
      <c r="E82" s="29"/>
      <c r="F82" s="29"/>
      <c r="G82" s="29"/>
    </row>
    <row r="83" spans="5:7" x14ac:dyDescent="0.25">
      <c r="E83" s="29"/>
      <c r="F83" s="29"/>
      <c r="G83" s="29"/>
    </row>
    <row r="84" spans="5:7" x14ac:dyDescent="0.25">
      <c r="E84" s="29"/>
      <c r="F84" s="29"/>
      <c r="G84" s="29"/>
    </row>
    <row r="85" spans="5:7" x14ac:dyDescent="0.25">
      <c r="E85" s="29"/>
      <c r="F85" s="29"/>
      <c r="G85" s="29"/>
    </row>
    <row r="86" spans="5:7" x14ac:dyDescent="0.25">
      <c r="E86" s="29"/>
      <c r="F86" s="29"/>
      <c r="G86" s="29"/>
    </row>
    <row r="87" spans="5:7" x14ac:dyDescent="0.25">
      <c r="E87" s="29"/>
      <c r="F87" s="29"/>
      <c r="G87" s="29"/>
    </row>
    <row r="88" spans="5:7" x14ac:dyDescent="0.25">
      <c r="E88" s="29"/>
      <c r="F88" s="29"/>
      <c r="G88" s="29"/>
    </row>
    <row r="89" spans="5:7" x14ac:dyDescent="0.25">
      <c r="E89" s="29"/>
      <c r="F89" s="29"/>
      <c r="G89" s="29"/>
    </row>
    <row r="90" spans="5:7" x14ac:dyDescent="0.25">
      <c r="E90" s="29"/>
      <c r="F90" s="29"/>
      <c r="G90" s="29"/>
    </row>
    <row r="91" spans="5:7" x14ac:dyDescent="0.25">
      <c r="E91" s="29"/>
      <c r="F91" s="29"/>
      <c r="G91" s="29"/>
    </row>
    <row r="92" spans="5:7" x14ac:dyDescent="0.25">
      <c r="E92" s="29"/>
      <c r="F92" s="29"/>
      <c r="G92" s="29"/>
    </row>
    <row r="93" spans="5:7" x14ac:dyDescent="0.25">
      <c r="E93" s="29"/>
      <c r="F93" s="29"/>
      <c r="G93" s="29"/>
    </row>
    <row r="94" spans="5:7" x14ac:dyDescent="0.25">
      <c r="E94" s="29"/>
      <c r="F94" s="29"/>
      <c r="G94" s="29"/>
    </row>
    <row r="95" spans="5:7" x14ac:dyDescent="0.25">
      <c r="E95" s="29"/>
      <c r="F95" s="29"/>
      <c r="G95" s="29"/>
    </row>
    <row r="96" spans="5:7" x14ac:dyDescent="0.25">
      <c r="E96" s="29"/>
      <c r="F96" s="29"/>
      <c r="G96" s="29"/>
    </row>
    <row r="97" spans="5:7" x14ac:dyDescent="0.25">
      <c r="E97" s="29"/>
      <c r="F97" s="29"/>
      <c r="G97" s="29"/>
    </row>
    <row r="115" spans="8:45" x14ac:dyDescent="0.25">
      <c r="H115" s="102"/>
      <c r="I115" s="100"/>
      <c r="O115" s="100"/>
      <c r="R115" s="100"/>
      <c r="U115" s="100"/>
      <c r="X115" s="100"/>
      <c r="AA115" s="100"/>
      <c r="AD115" s="100"/>
      <c r="AG115" s="100"/>
      <c r="AJ115" s="100"/>
      <c r="AM115" s="100"/>
      <c r="AP115" s="100"/>
      <c r="AS115" s="100"/>
    </row>
    <row r="116" spans="8:45" x14ac:dyDescent="0.25">
      <c r="H116" s="102"/>
      <c r="I116" s="100"/>
      <c r="O116" s="100"/>
      <c r="R116" s="100"/>
      <c r="U116" s="100"/>
      <c r="X116" s="100"/>
      <c r="AA116" s="100"/>
      <c r="AD116" s="100"/>
      <c r="AG116" s="100"/>
      <c r="AJ116" s="100"/>
      <c r="AM116" s="100"/>
      <c r="AP116" s="100"/>
      <c r="AS116" s="100"/>
    </row>
  </sheetData>
  <sheetProtection password="C534" sheet="1" objects="1" scenarios="1" selectLockedCells="1" selectUnlockedCells="1"/>
  <autoFilter ref="A4:AU67" xr:uid="{00000000-0009-0000-0000-000007000000}">
    <sortState xmlns:xlrd2="http://schemas.microsoft.com/office/spreadsheetml/2017/richdata2" ref="A5:AU69">
      <sortCondition ref="A4:A67"/>
    </sortState>
  </autoFilter>
  <mergeCells count="26">
    <mergeCell ref="A1:B1"/>
    <mergeCell ref="H1:M1"/>
    <mergeCell ref="N1:S1"/>
    <mergeCell ref="T1:Y1"/>
    <mergeCell ref="Z1:AE1"/>
    <mergeCell ref="W3:Y3"/>
    <mergeCell ref="AO1:AT1"/>
    <mergeCell ref="H2:M2"/>
    <mergeCell ref="N2:S2"/>
    <mergeCell ref="T2:Y2"/>
    <mergeCell ref="Z2:AE2"/>
    <mergeCell ref="AF2:AN2"/>
    <mergeCell ref="AO2:AT2"/>
    <mergeCell ref="AF1:AN1"/>
    <mergeCell ref="H3:J3"/>
    <mergeCell ref="K3:M3"/>
    <mergeCell ref="N3:P3"/>
    <mergeCell ref="Q3:S3"/>
    <mergeCell ref="T3:V3"/>
    <mergeCell ref="AR3:AT3"/>
    <mergeCell ref="Z3:AB3"/>
    <mergeCell ref="AC3:AE3"/>
    <mergeCell ref="AF3:AH3"/>
    <mergeCell ref="AI3:AK3"/>
    <mergeCell ref="AL3:AN3"/>
    <mergeCell ref="AO3:AQ3"/>
  </mergeCells>
  <conditionalFormatting sqref="B1:B1048576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{8065AA88-9DFF-486D-9CA8-CAE2AEDED55C}</x14:id>
        </ext>
      </extLst>
    </cfRule>
  </conditionalFormatting>
  <conditionalFormatting sqref="G5:G69">
    <cfRule type="cellIs" dxfId="2" priority="1" operator="between">
      <formula>"x"</formula>
      <formula>"x"</formula>
    </cfRule>
  </conditionalFormatting>
  <dataValidations count="2">
    <dataValidation allowBlank="1" showInputMessage="1" showErrorMessage="1" prompt="1. Ergebnisse in Spalte &quot;Platz&quot; eintragen._x000a_2. Sortieren nach Spalte &quot;Platz&quot;_x000a_3. Spalte &quot;Platz ohne Gaststarter&quot; kopieren und einfügen als WERTE_x000a_(damit bleiben die Ergebnisse bei Umsortierung erhalten)" sqref="O1:O1048576 AJ3:AJ1048576 AS1:AS1048576 AP1:AP1048576 AM3:AM1048576 AG3:AG1048576 AA1:AA1048576 AD1:AD1048576 L1:L1048576 I1:I1048576 R1:R1048576 U1:U1048576 X1:X1048576" xr:uid="{00000000-0002-0000-0700-000000000000}"/>
    <dataValidation allowBlank="1" showInputMessage="1" showErrorMessage="1" prompt="Spalte für Formeln immer belassen!" sqref="AT68:AT69 AU68:AU73 S5:S69 AN5:AN69 AK5:AK69 J5:K69 M5:M69 AT5:AU67 AB5:AB69 AQ5:AQ69 P5:P69 AH5:AH69 AE5:AE69 Y5:Y69 V5:V69" xr:uid="{00000000-0002-0000-0700-000001000000}"/>
  </dataValidations>
  <hyperlinks>
    <hyperlink ref="A1:B1" r:id="rId1" display="MZ-Cup 2014" xr:uid="{00000000-0004-0000-0700-000000000000}"/>
  </hyperlinks>
  <printOptions gridLines="1"/>
  <pageMargins left="0.59055118110236227" right="0.51181102362204722" top="0.39370078740157483" bottom="0.39370078740157483" header="0.19685039370078741" footer="0.19685039370078741"/>
  <pageSetup paperSize="9" scale="49" firstPageNumber="0" orientation="landscape" horizontalDpi="300" verticalDpi="300" r:id="rId2"/>
  <headerFooter alignWithMargins="0">
    <oddHeader>&amp;L&amp;14www.mzcup.de&amp;C&amp;"Arial,Fett"&amp;20MZ-Cup 2018&amp;R&amp;14Stand:  &amp;D</oddHeader>
  </headerFooter>
  <colBreaks count="1" manualBreakCount="1">
    <brk id="51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065AA88-9DFF-486D-9CA8-CAE2AEDED5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B1:B1048576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52</vt:i4>
      </vt:variant>
    </vt:vector>
  </HeadingPairs>
  <TitlesOfParts>
    <vt:vector size="68" baseType="lpstr">
      <vt:lpstr>Ergebnisse 2026</vt:lpstr>
      <vt:lpstr>Ergebnisse 2025</vt:lpstr>
      <vt:lpstr>Ergebnisse 2024</vt:lpstr>
      <vt:lpstr>Ergebnisse 2023</vt:lpstr>
      <vt:lpstr>Ergebnisse 2022</vt:lpstr>
      <vt:lpstr>Ergebnisse 2021</vt:lpstr>
      <vt:lpstr>Ergebnisse 2020</vt:lpstr>
      <vt:lpstr>Ergebnisse 2019</vt:lpstr>
      <vt:lpstr>Ergebnisse 2018</vt:lpstr>
      <vt:lpstr>Ergebnisse 2017</vt:lpstr>
      <vt:lpstr>Ergebnisse 2016</vt:lpstr>
      <vt:lpstr>Ergebnisse 2015</vt:lpstr>
      <vt:lpstr>Ergebnisse 2014</vt:lpstr>
      <vt:lpstr>Ergebnisse 2013</vt:lpstr>
      <vt:lpstr>Punkte</vt:lpstr>
      <vt:lpstr>Mustertabelle</vt:lpstr>
      <vt:lpstr>'Ergebnisse 2019'!Druckbereich</vt:lpstr>
      <vt:lpstr>'Ergebnisse 2020'!Druckbereich</vt:lpstr>
      <vt:lpstr>'Ergebnisse 2021'!Druckbereich</vt:lpstr>
      <vt:lpstr>'Ergebnisse 2022'!Druckbereich</vt:lpstr>
      <vt:lpstr>'Ergebnisse 2023'!Druckbereich</vt:lpstr>
      <vt:lpstr>'Ergebnisse 2024'!Druckbereich</vt:lpstr>
      <vt:lpstr>'Ergebnisse 2025'!Druckbereich</vt:lpstr>
      <vt:lpstr>'Ergebnisse 2026'!Druckbereich</vt:lpstr>
      <vt:lpstr>'Ergebnisse 2014'!Excel_BuiltIn__FilterDatabase_1</vt:lpstr>
      <vt:lpstr>'Ergebnisse 2015'!Excel_BuiltIn__FilterDatabase_1</vt:lpstr>
      <vt:lpstr>'Ergebnisse 2016'!Excel_BuiltIn__FilterDatabase_1</vt:lpstr>
      <vt:lpstr>'Ergebnisse 2017'!Excel_BuiltIn__FilterDatabase_1</vt:lpstr>
      <vt:lpstr>'Ergebnisse 2018'!Excel_BuiltIn__FilterDatabase_1</vt:lpstr>
      <vt:lpstr>'Ergebnisse 2019'!Excel_BuiltIn__FilterDatabase_1</vt:lpstr>
      <vt:lpstr>'Ergebnisse 2020'!Excel_BuiltIn__FilterDatabase_1</vt:lpstr>
      <vt:lpstr>'Ergebnisse 2021'!Excel_BuiltIn__FilterDatabase_1</vt:lpstr>
      <vt:lpstr>'Ergebnisse 2022'!Excel_BuiltIn__FilterDatabase_1</vt:lpstr>
      <vt:lpstr>'Ergebnisse 2023'!Excel_BuiltIn__FilterDatabase_1</vt:lpstr>
      <vt:lpstr>'Ergebnisse 2024'!Excel_BuiltIn__FilterDatabase_1</vt:lpstr>
      <vt:lpstr>'Ergebnisse 2025'!Excel_BuiltIn__FilterDatabase_1</vt:lpstr>
      <vt:lpstr>'Ergebnisse 2026'!Excel_BuiltIn__FilterDatabase_1</vt:lpstr>
      <vt:lpstr>Mustertabelle!Excel_BuiltIn__FilterDatabase_1</vt:lpstr>
      <vt:lpstr>Excel_BuiltIn__FilterDatabase_1</vt:lpstr>
      <vt:lpstr>'Ergebnisse 2014'!Excel_BuiltIn__FilterDatabase_1_1</vt:lpstr>
      <vt:lpstr>'Ergebnisse 2015'!Excel_BuiltIn__FilterDatabase_1_1</vt:lpstr>
      <vt:lpstr>'Ergebnisse 2016'!Excel_BuiltIn__FilterDatabase_1_1</vt:lpstr>
      <vt:lpstr>'Ergebnisse 2017'!Excel_BuiltIn__FilterDatabase_1_1</vt:lpstr>
      <vt:lpstr>'Ergebnisse 2018'!Excel_BuiltIn__FilterDatabase_1_1</vt:lpstr>
      <vt:lpstr>'Ergebnisse 2019'!Excel_BuiltIn__FilterDatabase_1_1</vt:lpstr>
      <vt:lpstr>'Ergebnisse 2020'!Excel_BuiltIn__FilterDatabase_1_1</vt:lpstr>
      <vt:lpstr>'Ergebnisse 2021'!Excel_BuiltIn__FilterDatabase_1_1</vt:lpstr>
      <vt:lpstr>'Ergebnisse 2022'!Excel_BuiltIn__FilterDatabase_1_1</vt:lpstr>
      <vt:lpstr>'Ergebnisse 2023'!Excel_BuiltIn__FilterDatabase_1_1</vt:lpstr>
      <vt:lpstr>'Ergebnisse 2024'!Excel_BuiltIn__FilterDatabase_1_1</vt:lpstr>
      <vt:lpstr>'Ergebnisse 2025'!Excel_BuiltIn__FilterDatabase_1_1</vt:lpstr>
      <vt:lpstr>'Ergebnisse 2026'!Excel_BuiltIn__FilterDatabase_1_1</vt:lpstr>
      <vt:lpstr>Mustertabelle!Excel_BuiltIn__FilterDatabase_1_1</vt:lpstr>
      <vt:lpstr>Excel_BuiltIn__FilterDatabase_1_1</vt:lpstr>
      <vt:lpstr>'Ergebnisse 2014'!Print_Area</vt:lpstr>
      <vt:lpstr>'Ergebnisse 2015'!Print_Area</vt:lpstr>
      <vt:lpstr>'Ergebnisse 2016'!Print_Area</vt:lpstr>
      <vt:lpstr>'Ergebnisse 2017'!Print_Area</vt:lpstr>
      <vt:lpstr>'Ergebnisse 2018'!Print_Area</vt:lpstr>
      <vt:lpstr>'Ergebnisse 2019'!Print_Area</vt:lpstr>
      <vt:lpstr>'Ergebnisse 2020'!Print_Area</vt:lpstr>
      <vt:lpstr>'Ergebnisse 2021'!Print_Area</vt:lpstr>
      <vt:lpstr>'Ergebnisse 2022'!Print_Area</vt:lpstr>
      <vt:lpstr>'Ergebnisse 2023'!Print_Area</vt:lpstr>
      <vt:lpstr>'Ergebnisse 2024'!Print_Area</vt:lpstr>
      <vt:lpstr>'Ergebnisse 2025'!Print_Area</vt:lpstr>
      <vt:lpstr>'Ergebnisse 2026'!Print_Area</vt:lpstr>
      <vt:lpstr>Mustertabelle!Print_Area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Wilhelm, Mario (LfU)</cp:lastModifiedBy>
  <cp:revision>1</cp:revision>
  <cp:lastPrinted>2025-07-03T10:43:03Z</cp:lastPrinted>
  <dcterms:created xsi:type="dcterms:W3CDTF">2013-09-19T21:56:48Z</dcterms:created>
  <dcterms:modified xsi:type="dcterms:W3CDTF">2026-05-19T11:36:37Z</dcterms:modified>
</cp:coreProperties>
</file>